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TAYLOR\Desktop\"/>
    </mc:Choice>
  </mc:AlternateContent>
  <bookViews>
    <workbookView xWindow="0" yWindow="0" windowWidth="18600" windowHeight="11475"/>
  </bookViews>
  <sheets>
    <sheet name="PMR-BOP Integration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1" i="2" s="1"/>
  <c r="C10" i="2"/>
  <c r="C17" i="2"/>
  <c r="C21" i="2" s="1"/>
  <c r="C20" i="2"/>
  <c r="D36" i="2"/>
  <c r="G36" i="2" s="1"/>
  <c r="F36" i="2"/>
  <c r="F37" i="2"/>
  <c r="F38" i="2"/>
  <c r="C51" i="2"/>
  <c r="C59" i="2" s="1"/>
  <c r="C70" i="2" s="1"/>
  <c r="H69" i="2" s="1"/>
  <c r="D51" i="2"/>
  <c r="D59" i="2"/>
  <c r="D70" i="2" s="1"/>
  <c r="J69" i="2" s="1"/>
  <c r="E59" i="2"/>
  <c r="E70" i="2" s="1"/>
  <c r="F59" i="2"/>
  <c r="C68" i="2"/>
  <c r="D68" i="2"/>
  <c r="E68" i="2"/>
  <c r="F68" i="2"/>
  <c r="C69" i="2"/>
  <c r="D69" i="2"/>
  <c r="E69" i="2"/>
  <c r="F69" i="2"/>
  <c r="F70" i="2"/>
  <c r="C87" i="2"/>
  <c r="D87" i="2"/>
  <c r="E87" i="2"/>
  <c r="F87" i="2"/>
  <c r="C99" i="2"/>
  <c r="D99" i="2"/>
  <c r="E99" i="2"/>
  <c r="F99" i="2"/>
  <c r="F100" i="2" s="1"/>
  <c r="F101" i="2" s="1"/>
  <c r="E104" i="2" s="1"/>
  <c r="C100" i="2"/>
  <c r="D100" i="2"/>
  <c r="E100" i="2"/>
  <c r="C101" i="2"/>
  <c r="D101" i="2"/>
  <c r="E101" i="2"/>
  <c r="C104" i="2" s="1"/>
  <c r="F29" i="2" l="1"/>
  <c r="G104" i="2"/>
  <c r="D27" i="2"/>
  <c r="L69" i="2"/>
  <c r="D37" i="2"/>
  <c r="E42" i="2"/>
  <c r="D38" i="2"/>
  <c r="D28" i="2" l="1"/>
  <c r="D29" i="2"/>
  <c r="E44" i="2"/>
  <c r="G38" i="2"/>
  <c r="E43" i="2"/>
  <c r="G37" i="2"/>
  <c r="F28" i="2"/>
  <c r="F27" i="2"/>
  <c r="D42" i="2" s="1"/>
  <c r="F42" i="2" s="1"/>
  <c r="G42" i="2" s="1"/>
  <c r="G29" i="2" l="1"/>
  <c r="D44" i="2"/>
  <c r="F44" i="2" s="1"/>
  <c r="G44" i="2" s="1"/>
  <c r="G27" i="2"/>
  <c r="D43" i="2"/>
  <c r="F43" i="2" s="1"/>
  <c r="G43" i="2" s="1"/>
  <c r="G28" i="2"/>
</calcChain>
</file>

<file path=xl/sharedStrings.xml><?xml version="1.0" encoding="utf-8"?>
<sst xmlns="http://schemas.openxmlformats.org/spreadsheetml/2006/main" count="166" uniqueCount="96">
  <si>
    <t xml:space="preserve"> </t>
  </si>
  <si>
    <t>Total System Administration time spent on both Activities</t>
  </si>
  <si>
    <t>Total System Administration time spent on all three Status Updates</t>
  </si>
  <si>
    <t>Total System Administration time spent on one Status Update</t>
  </si>
  <si>
    <t>Very low level of issues expected</t>
  </si>
  <si>
    <t>produce reports, monitor feedback, resolve data issues</t>
  </si>
  <si>
    <t>import into database, resolve errors, contact user if necessary</t>
  </si>
  <si>
    <t xml:space="preserve">receive email, detach attachment, validate data returned </t>
  </si>
  <si>
    <t>monitor responses, follow up on "bounced" and non-response issues</t>
  </si>
  <si>
    <t>monitor user issues follow up on issues with instructions or form</t>
  </si>
  <si>
    <t>send out "Status Update" emails with update form (x 21)</t>
  </si>
  <si>
    <t xml:space="preserve">create a personalized "Status Update instructions email" w/attachment (x 21) </t>
  </si>
  <si>
    <t>Data already exists in each section's form</t>
  </si>
  <si>
    <t>datafill "personalized" status update forms with data from Initial Phase (x 21)</t>
  </si>
  <si>
    <t>Person Days</t>
  </si>
  <si>
    <t>System Administration: Status Updates</t>
  </si>
  <si>
    <t>To Be</t>
  </si>
  <si>
    <t>As Is</t>
  </si>
  <si>
    <t>Total System Administration time spent on Initial input phase</t>
  </si>
  <si>
    <t>Many issues were related to which data model's data should be most prominent and how to present unaligned data</t>
  </si>
  <si>
    <t>produce reports, monitor feedback, resolve data &amp; report layout issues</t>
  </si>
  <si>
    <t>Integrated data - less issues - conflicts, sources of ambiguity and data granularity issues have been resolved</t>
  </si>
  <si>
    <t>import into database, resolve errors with those inputting the data</t>
  </si>
  <si>
    <t>Issues between the two planing models have been resolved into the integrated model - the issues are fewer and simpler</t>
  </si>
  <si>
    <t>create "request for data input" email, attach input form and send out (x 21)</t>
  </si>
  <si>
    <t>"Issues" are reduced because the data is integrated - it does not require rationalization each time a change is made</t>
  </si>
  <si>
    <t>present the new year data requirement, manage responses, mitigate issues</t>
  </si>
  <si>
    <t>Form fits on one page - much easier to document and present</t>
  </si>
  <si>
    <t>prepare presentation for each participating CCDIC section</t>
  </si>
  <si>
    <t>Easier to manage input form for edits</t>
  </si>
  <si>
    <t>make required changes to data input form, send for review, make changes</t>
  </si>
  <si>
    <t>not required, data was imported from BOP authority</t>
  </si>
  <si>
    <t>validate Drop Down menu content</t>
  </si>
  <si>
    <t>Requirements come from BOP sys admin:  a data model and Drop down menu content - an error-free process</t>
  </si>
  <si>
    <t xml:space="preserve">gather data requirements </t>
  </si>
  <si>
    <t>System Administration: Initial input phase</t>
  </si>
  <si>
    <t>Total Staff Lead &amp; Staff time spent on both activities</t>
  </si>
  <si>
    <t>Total Staff Lead &amp; Staff time for all three Status Updates</t>
  </si>
  <si>
    <t>Total Staff Lead &amp; Staff time spent on one Status Update</t>
  </si>
  <si>
    <t>spreadsheet attached to email &amp; returned</t>
  </si>
  <si>
    <t xml:space="preserve">milestone statii updated in the spreadsheet </t>
  </si>
  <si>
    <t>activties, deliverables, milestones and initiatives reviewed</t>
  </si>
  <si>
    <t>delegate status update workload</t>
  </si>
  <si>
    <t>receive email, detach attachment , review</t>
  </si>
  <si>
    <t>Staff Lead &amp; Staff: Status Updates</t>
  </si>
  <si>
    <t>Total Staff Lead &amp; Staff time spent on Initial input phase</t>
  </si>
  <si>
    <t>Spreadsheet attached to email &amp; returned</t>
  </si>
  <si>
    <t xml:space="preserve">plans are input into the Spreadsheet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</si>
  <si>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</si>
  <si>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final Review of plans</t>
  </si>
  <si>
    <t>corrections, clarifications, adjustments are performed</t>
  </si>
  <si>
    <t>plans reviewed, changes recommended</t>
  </si>
  <si>
    <t>activties, deliverables, milestones and initiatives developed</t>
  </si>
  <si>
    <t>delegate input workload</t>
  </si>
  <si>
    <t>receive email, detach attachment (x 1), review</t>
  </si>
  <si>
    <t>Staff Lead &amp; Staff: Initial input phase</t>
  </si>
  <si>
    <t>BOP</t>
  </si>
  <si>
    <t>PMR</t>
  </si>
  <si>
    <t>As-Is, To-Be Modeling</t>
  </si>
  <si>
    <t>100% CCDIC</t>
  </si>
  <si>
    <t>50% of CCDIC</t>
  </si>
  <si>
    <t>1 Section</t>
  </si>
  <si>
    <t>Total FTE</t>
  </si>
  <si>
    <t>Total PD</t>
  </si>
  <si>
    <t># Participating Sections</t>
  </si>
  <si>
    <t>Savings</t>
  </si>
  <si>
    <t>To-Be</t>
  </si>
  <si>
    <t>As-Is</t>
  </si>
  <si>
    <t>Sys Admin PD</t>
  </si>
  <si>
    <t xml:space="preserve">Section PD </t>
  </si>
  <si>
    <t>Workload</t>
  </si>
  <si>
    <t>ie. some costs are independent of user group size</t>
  </si>
  <si>
    <t>to "Number of Sections" function is not linear</t>
  </si>
  <si>
    <t>* The scaling factor reflects the fact that the "Sys Admin workload"</t>
  </si>
  <si>
    <t>For Sys Admin</t>
  </si>
  <si>
    <t>Scaling Factor</t>
  </si>
  <si>
    <t>Rollout Sensitizations</t>
  </si>
  <si>
    <t>System Administration Estimates are based on supporting a CCDIC-wide service</t>
  </si>
  <si>
    <t>System Administration Totals</t>
  </si>
  <si>
    <t>BOP Totals</t>
  </si>
  <si>
    <t>BOP Status Update Phases x3</t>
  </si>
  <si>
    <t>BOP Initial input Phase</t>
  </si>
  <si>
    <t>PMR Totals</t>
  </si>
  <si>
    <t>PMR Status Update Phases x3</t>
  </si>
  <si>
    <t>PMR Initial Input Phase</t>
  </si>
  <si>
    <t>System Administration</t>
  </si>
  <si>
    <t>Staff Lead &amp; Staff Estimates reflect a section's workload.</t>
  </si>
  <si>
    <t xml:space="preserve">Staff Lead &amp; Staff Totals </t>
  </si>
  <si>
    <t>BOP Total</t>
  </si>
  <si>
    <t>BOP Status Update Phases</t>
  </si>
  <si>
    <t>`</t>
  </si>
  <si>
    <t>PMR Total</t>
  </si>
  <si>
    <t>PMR Status Update Phases</t>
  </si>
  <si>
    <t xml:space="preserve">Staff Lead &amp; Staff </t>
  </si>
  <si>
    <t>Resource Impact Estimates</t>
  </si>
  <si>
    <t xml:space="preserve"> CCDIC Integrated Planning System Rollout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</si>
</sst>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9F5FF"/>
        <bgColor indexed="64"/>
      </patternFill>
    </fill>
    <fill>
      <patternFill patternType="solid">
        <fgColor rgb="FFCAF2CA"/>
        <bgColor indexed="64"/>
      </patternFill>
    </fill>
    <fill>
      <patternFill patternType="solid">
        <fgColor rgb="FFFFCDD8"/>
        <bgColor indexed="64"/>
      </patternFill>
    </fill>
    <fill>
      <patternFill patternType="solid">
        <fgColor rgb="FFDADAFE"/>
        <bgColor indexed="64"/>
      </patternFill>
    </fill>
    <fill>
      <patternFill patternType="solid">
        <fgColor rgb="FFFEE5A8"/>
        <bgColor indexed="64"/>
      </patternFill>
    </fill>
  </fills>
  <borders count="84">
    <border>
      <left/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thin">
        <color theme="0" tint="-0.14999847407452621"/>
      </bottom>
      <diagonal/>
    </border>
    <border>
      <left style="medium">
        <color theme="5" tint="-0.499984740745262"/>
      </left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thin">
        <color theme="9" tint="-0.249977111117893"/>
      </bottom>
      <diagonal/>
    </border>
    <border>
      <left style="medium">
        <color theme="5" tint="-0.499984740745262"/>
      </left>
      <right/>
      <top/>
      <bottom style="thin">
        <color theme="5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0" tint="-0.14999847407452621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medium">
        <color theme="5" tint="-0.499984740745262"/>
      </left>
      <right/>
      <top style="thin">
        <color indexed="64"/>
      </top>
      <bottom style="medium">
        <color theme="5" tint="-0.499984740745262"/>
      </bottom>
      <diagonal/>
    </border>
    <border>
      <left style="medium">
        <color theme="9" tint="-0.249977111117893"/>
      </left>
      <right/>
      <top style="thin">
        <color theme="0" tint="-0.14999847407452621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0" tint="-0.14999847407452621"/>
      </top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thin">
        <color theme="0" tint="-0.14999847407452621"/>
      </bottom>
      <diagonal/>
    </border>
    <border>
      <left style="medium">
        <color theme="9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0" tint="-0.1499984740745262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0" tint="-0.1499984740745262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n">
        <color indexed="64"/>
      </top>
      <bottom style="medium">
        <color rgb="FF7030A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 tint="-0.14999847407452621"/>
      </top>
      <bottom style="thin">
        <color theme="8" tint="-0.249977111117893"/>
      </bottom>
      <diagonal/>
    </border>
    <border>
      <left style="medium">
        <color rgb="FF7030A0"/>
      </left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/>
      <diagonal/>
    </border>
    <border>
      <left style="medium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0" fontId="0" fillId="0" borderId="0" xfId="0" applyBorder="1"/>
    <xf numFmtId="0" fontId="0" fillId="0" borderId="0" xfId="0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top"/>
    </xf>
    <xf numFmtId="2" fontId="0" fillId="3" borderId="2" xfId="0" applyNumberFormat="1" applyFill="1" applyBorder="1" applyAlignment="1">
      <alignment horizontal="center" vertical="top"/>
    </xf>
    <xf numFmtId="0" fontId="0" fillId="4" borderId="3" xfId="0" applyFont="1" applyFill="1" applyBorder="1" applyAlignment="1">
      <alignment horizontal="left" vertical="top"/>
    </xf>
    <xf numFmtId="164" fontId="0" fillId="2" borderId="4" xfId="0" applyNumberFormat="1" applyFill="1" applyBorder="1" applyAlignment="1">
      <alignment horizontal="center" vertical="top"/>
    </xf>
    <xf numFmtId="164" fontId="0" fillId="2" borderId="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0" fontId="0" fillId="4" borderId="6" xfId="0" applyFont="1" applyFill="1" applyBorder="1" applyAlignment="1">
      <alignment horizontal="left" vertical="top"/>
    </xf>
    <xf numFmtId="164" fontId="0" fillId="2" borderId="7" xfId="0" applyNumberFormat="1" applyFill="1" applyBorder="1" applyAlignment="1">
      <alignment horizontal="center" vertical="top"/>
    </xf>
    <xf numFmtId="164" fontId="0" fillId="2" borderId="8" xfId="0" applyNumberFormat="1" applyFill="1" applyBorder="1" applyAlignment="1">
      <alignment horizontal="center" vertical="top"/>
    </xf>
    <xf numFmtId="2" fontId="0" fillId="3" borderId="9" xfId="0" applyNumberFormat="1" applyFill="1" applyBorder="1" applyAlignment="1">
      <alignment horizontal="center" vertical="top"/>
    </xf>
    <xf numFmtId="0" fontId="0" fillId="4" borderId="10" xfId="0" applyFont="1" applyFill="1" applyBorder="1" applyAlignment="1">
      <alignment horizontal="left" vertical="top"/>
    </xf>
    <xf numFmtId="2" fontId="0" fillId="2" borderId="11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3" xfId="0" applyNumberFormat="1" applyFill="1" applyBorder="1" applyAlignment="1">
      <alignment horizontal="center" vertical="top"/>
    </xf>
    <xf numFmtId="0" fontId="0" fillId="4" borderId="14" xfId="0" applyFill="1" applyBorder="1" applyAlignment="1">
      <alignment horizontal="left" vertical="top"/>
    </xf>
    <xf numFmtId="2" fontId="0" fillId="2" borderId="15" xfId="0" applyNumberFormat="1" applyFill="1" applyBorder="1" applyAlignment="1">
      <alignment horizontal="center" vertical="top"/>
    </xf>
    <xf numFmtId="2" fontId="0" fillId="2" borderId="16" xfId="0" applyNumberFormat="1" applyFill="1" applyBorder="1" applyAlignment="1">
      <alignment horizontal="center" vertical="top"/>
    </xf>
    <xf numFmtId="2" fontId="0" fillId="3" borderId="17" xfId="0" applyNumberFormat="1" applyFill="1" applyBorder="1" applyAlignment="1">
      <alignment horizontal="center" vertical="top"/>
    </xf>
    <xf numFmtId="0" fontId="0" fillId="4" borderId="10" xfId="0" applyFill="1" applyBorder="1" applyAlignment="1">
      <alignment horizontal="left" vertical="top"/>
    </xf>
    <xf numFmtId="0" fontId="0" fillId="0" borderId="0" xfId="0" applyFill="1"/>
    <xf numFmtId="2" fontId="0" fillId="2" borderId="18" xfId="0" applyNumberFormat="1" applyFill="1" applyBorder="1" applyAlignment="1">
      <alignment horizontal="center" vertical="top"/>
    </xf>
    <xf numFmtId="2" fontId="0" fillId="2" borderId="8" xfId="0" applyNumberForma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/>
    <xf numFmtId="2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4" fontId="0" fillId="3" borderId="23" xfId="0" applyNumberFormat="1" applyFill="1" applyBorder="1" applyAlignment="1">
      <alignment horizontal="center" vertical="top"/>
    </xf>
    <xf numFmtId="0" fontId="0" fillId="4" borderId="24" xfId="0" applyFill="1" applyBorder="1" applyAlignment="1">
      <alignment horizontal="left" vertical="top"/>
    </xf>
    <xf numFmtId="164" fontId="0" fillId="2" borderId="11" xfId="0" applyNumberFormat="1" applyFill="1" applyBorder="1" applyAlignment="1">
      <alignment horizontal="center" vertical="top"/>
    </xf>
    <xf numFmtId="2" fontId="0" fillId="3" borderId="25" xfId="0" applyNumberFormat="1" applyFill="1" applyBorder="1" applyAlignment="1">
      <alignment horizontal="center" vertical="top"/>
    </xf>
    <xf numFmtId="2" fontId="0" fillId="3" borderId="26" xfId="0" applyNumberFormat="1" applyFill="1" applyBorder="1" applyAlignment="1">
      <alignment horizontal="center" vertical="top"/>
    </xf>
    <xf numFmtId="2" fontId="0" fillId="3" borderId="27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3" borderId="28" xfId="0" applyNumberFormat="1" applyFill="1" applyBorder="1" applyAlignment="1">
      <alignment horizontal="center" vertical="top"/>
    </xf>
    <xf numFmtId="164" fontId="0" fillId="2" borderId="18" xfId="0" applyNumberFormat="1" applyFont="1" applyFill="1" applyBorder="1" applyAlignment="1">
      <alignment horizontal="center" vertical="top"/>
    </xf>
    <xf numFmtId="164" fontId="0" fillId="3" borderId="29" xfId="0" applyNumberFormat="1" applyFont="1" applyFill="1" applyBorder="1" applyAlignment="1">
      <alignment horizontal="center" vertical="top"/>
    </xf>
    <xf numFmtId="164" fontId="0" fillId="3" borderId="30" xfId="0" applyNumberFormat="1" applyFont="1" applyFill="1" applyBorder="1" applyAlignment="1">
      <alignment horizontal="center" vertical="top"/>
    </xf>
    <xf numFmtId="164" fontId="2" fillId="0" borderId="0" xfId="0" applyNumberFormat="1" applyFont="1" applyFill="1"/>
    <xf numFmtId="0" fontId="2" fillId="3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/>
    <xf numFmtId="164" fontId="0" fillId="3" borderId="20" xfId="0" applyNumberFormat="1" applyFill="1" applyBorder="1" applyAlignment="1">
      <alignment horizontal="center" vertical="top"/>
    </xf>
    <xf numFmtId="164" fontId="0" fillId="3" borderId="21" xfId="0" applyNumberFormat="1" applyFill="1" applyBorder="1" applyAlignment="1">
      <alignment horizontal="center" vertical="top"/>
    </xf>
    <xf numFmtId="0" fontId="0" fillId="5" borderId="33" xfId="0" applyFont="1" applyFill="1" applyBorder="1" applyAlignment="1">
      <alignment horizontal="left" vertical="top"/>
    </xf>
    <xf numFmtId="164" fontId="0" fillId="3" borderId="5" xfId="0" applyNumberFormat="1" applyFill="1" applyBorder="1" applyAlignment="1">
      <alignment horizontal="center" vertical="top"/>
    </xf>
    <xf numFmtId="0" fontId="0" fillId="5" borderId="34" xfId="0" applyFont="1" applyFill="1" applyBorder="1" applyAlignment="1">
      <alignment horizontal="left" vertical="top"/>
    </xf>
    <xf numFmtId="164" fontId="0" fillId="2" borderId="35" xfId="0" applyNumberFormat="1" applyFill="1" applyBorder="1" applyAlignment="1">
      <alignment horizontal="center" vertical="top"/>
    </xf>
    <xf numFmtId="164" fontId="0" fillId="3" borderId="26" xfId="0" applyNumberFormat="1" applyFill="1" applyBorder="1" applyAlignment="1">
      <alignment horizontal="center" vertical="top"/>
    </xf>
    <xf numFmtId="0" fontId="0" fillId="5" borderId="36" xfId="0" applyFill="1" applyBorder="1" applyAlignment="1">
      <alignment horizontal="left" vertical="top"/>
    </xf>
    <xf numFmtId="164" fontId="0" fillId="3" borderId="17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164" fontId="0" fillId="3" borderId="30" xfId="0" applyNumberFormat="1" applyFill="1" applyBorder="1" applyAlignment="1">
      <alignment horizontal="center" vertical="top"/>
    </xf>
    <xf numFmtId="0" fontId="2" fillId="3" borderId="37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0" fillId="0" borderId="39" xfId="0" applyFill="1" applyBorder="1" applyAlignment="1">
      <alignment horizontal="center" vertical="top"/>
    </xf>
    <xf numFmtId="0" fontId="0" fillId="0" borderId="38" xfId="0" applyFont="1" applyFill="1" applyBorder="1" applyAlignment="1">
      <alignment horizontal="left" vertical="top"/>
    </xf>
    <xf numFmtId="164" fontId="0" fillId="3" borderId="40" xfId="0" applyNumberFormat="1" applyFill="1" applyBorder="1" applyAlignment="1">
      <alignment horizontal="center" vertical="top"/>
    </xf>
    <xf numFmtId="164" fontId="0" fillId="3" borderId="41" xfId="0" applyNumberFormat="1" applyFill="1" applyBorder="1" applyAlignment="1">
      <alignment horizontal="center" vertical="top"/>
    </xf>
    <xf numFmtId="0" fontId="0" fillId="5" borderId="42" xfId="0" applyFont="1" applyFill="1" applyBorder="1" applyAlignment="1">
      <alignment horizontal="left" vertical="top"/>
    </xf>
    <xf numFmtId="164" fontId="0" fillId="3" borderId="13" xfId="0" applyNumberFormat="1" applyFill="1" applyBorder="1" applyAlignment="1">
      <alignment horizontal="center" vertical="top"/>
    </xf>
    <xf numFmtId="164" fontId="0" fillId="3" borderId="9" xfId="0" applyNumberFormat="1" applyFill="1" applyBorder="1" applyAlignment="1">
      <alignment horizontal="center" vertical="top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Fill="1" applyAlignment="1">
      <alignment horizontal="left" vertical="top"/>
    </xf>
    <xf numFmtId="0" fontId="2" fillId="2" borderId="43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3" borderId="45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0" fillId="0" borderId="46" xfId="0" applyNumberFormat="1" applyBorder="1" applyAlignment="1">
      <alignment horizontal="center" vertical="top"/>
    </xf>
    <xf numFmtId="1" fontId="0" fillId="0" borderId="47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164" fontId="0" fillId="0" borderId="48" xfId="0" applyNumberFormat="1" applyBorder="1" applyAlignment="1">
      <alignment horizontal="center" vertical="top"/>
    </xf>
    <xf numFmtId="164" fontId="0" fillId="0" borderId="49" xfId="0" applyNumberFormat="1" applyBorder="1" applyAlignment="1">
      <alignment horizontal="center" vertical="top"/>
    </xf>
    <xf numFmtId="1" fontId="0" fillId="0" borderId="50" xfId="0" applyNumberFormat="1" applyFont="1" applyBorder="1" applyAlignment="1">
      <alignment horizontal="center" vertical="top"/>
    </xf>
    <xf numFmtId="1" fontId="0" fillId="0" borderId="5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0" fillId="0" borderId="0" xfId="0" applyNumberFormat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64" fontId="0" fillId="0" borderId="52" xfId="0" applyNumberFormat="1" applyBorder="1" applyAlignment="1">
      <alignment horizontal="center" vertical="top"/>
    </xf>
    <xf numFmtId="164" fontId="0" fillId="0" borderId="53" xfId="0" applyNumberFormat="1" applyBorder="1" applyAlignment="1">
      <alignment horizontal="center" vertical="top"/>
    </xf>
    <xf numFmtId="9" fontId="0" fillId="0" borderId="54" xfId="0" applyNumberFormat="1" applyBorder="1" applyAlignment="1">
      <alignment horizontal="center" vertical="top"/>
    </xf>
    <xf numFmtId="164" fontId="0" fillId="0" borderId="55" xfId="0" applyNumberFormat="1" applyBorder="1" applyAlignment="1">
      <alignment horizontal="center" vertical="top"/>
    </xf>
    <xf numFmtId="164" fontId="0" fillId="0" borderId="56" xfId="0" applyNumberFormat="1" applyBorder="1" applyAlignment="1">
      <alignment horizontal="center" vertical="top"/>
    </xf>
    <xf numFmtId="164" fontId="0" fillId="0" borderId="57" xfId="0" applyNumberFormat="1" applyBorder="1" applyAlignment="1">
      <alignment horizontal="center" vertical="top"/>
    </xf>
    <xf numFmtId="164" fontId="0" fillId="0" borderId="58" xfId="0" applyNumberFormat="1" applyBorder="1" applyAlignment="1">
      <alignment horizontal="center" vertical="top"/>
    </xf>
    <xf numFmtId="164" fontId="0" fillId="0" borderId="59" xfId="0" applyNumberFormat="1" applyBorder="1" applyAlignment="1">
      <alignment horizontal="center" vertical="top"/>
    </xf>
    <xf numFmtId="9" fontId="0" fillId="0" borderId="60" xfId="0" applyNumberFormat="1" applyBorder="1" applyAlignment="1">
      <alignment horizontal="center" vertical="top"/>
    </xf>
    <xf numFmtId="164" fontId="0" fillId="0" borderId="61" xfId="0" applyNumberFormat="1" applyBorder="1" applyAlignment="1">
      <alignment horizontal="center" vertical="top"/>
    </xf>
    <xf numFmtId="9" fontId="0" fillId="0" borderId="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164" fontId="0" fillId="0" borderId="62" xfId="0" applyNumberFormat="1" applyBorder="1" applyAlignment="1">
      <alignment horizontal="center" vertical="top"/>
    </xf>
    <xf numFmtId="164" fontId="0" fillId="0" borderId="54" xfId="0" applyNumberFormat="1" applyBorder="1" applyAlignment="1">
      <alignment horizontal="center" vertical="top"/>
    </xf>
    <xf numFmtId="9" fontId="0" fillId="0" borderId="63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164" fontId="0" fillId="0" borderId="64" xfId="0" applyNumberFormat="1" applyBorder="1" applyAlignment="1">
      <alignment horizontal="center" vertical="top"/>
    </xf>
    <xf numFmtId="9" fontId="0" fillId="0" borderId="65" xfId="0" applyNumberFormat="1" applyBorder="1" applyAlignment="1">
      <alignment horizontal="center" vertical="top"/>
    </xf>
    <xf numFmtId="164" fontId="0" fillId="0" borderId="60" xfId="0" applyNumberFormat="1" applyBorder="1" applyAlignment="1">
      <alignment horizontal="center" vertical="top"/>
    </xf>
    <xf numFmtId="9" fontId="0" fillId="0" borderId="66" xfId="0" applyNumberFormat="1" applyBorder="1" applyAlignment="1">
      <alignment horizontal="center" vertical="top"/>
    </xf>
    <xf numFmtId="164" fontId="0" fillId="0" borderId="67" xfId="0" applyNumberFormat="1" applyBorder="1" applyAlignment="1">
      <alignment horizontal="center" vertical="top"/>
    </xf>
    <xf numFmtId="0" fontId="7" fillId="0" borderId="0" xfId="0" applyFont="1"/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6" borderId="68" xfId="0" applyFont="1" applyFill="1" applyBorder="1" applyAlignment="1">
      <alignment horizontal="center" vertical="top"/>
    </xf>
    <xf numFmtId="0" fontId="5" fillId="6" borderId="69" xfId="0" applyFont="1" applyFill="1" applyBorder="1" applyAlignment="1">
      <alignment horizontal="left" vertical="top" wrapText="1"/>
    </xf>
    <xf numFmtId="0" fontId="6" fillId="6" borderId="70" xfId="0" applyFont="1" applyFill="1" applyBorder="1" applyAlignment="1">
      <alignment horizontal="center" vertical="top"/>
    </xf>
    <xf numFmtId="0" fontId="11" fillId="6" borderId="71" xfId="0" applyFont="1" applyFill="1" applyBorder="1" applyAlignment="1">
      <alignment horizontal="left" vertical="top" indent="3"/>
    </xf>
    <xf numFmtId="0" fontId="2" fillId="6" borderId="72" xfId="0" applyFont="1" applyFill="1" applyBorder="1" applyAlignment="1">
      <alignment horizontal="center"/>
    </xf>
    <xf numFmtId="0" fontId="6" fillId="6" borderId="73" xfId="0" applyFont="1" applyFill="1" applyBorder="1" applyAlignment="1">
      <alignment horizontal="left" vertical="top" indent="2"/>
    </xf>
    <xf numFmtId="0" fontId="2" fillId="6" borderId="74" xfId="0" applyFont="1" applyFill="1" applyBorder="1" applyAlignment="1">
      <alignment horizontal="center"/>
    </xf>
    <xf numFmtId="0" fontId="6" fillId="6" borderId="75" xfId="0" applyFont="1" applyFill="1" applyBorder="1" applyAlignment="1">
      <alignment horizontal="left" vertical="top" indent="1"/>
    </xf>
    <xf numFmtId="0" fontId="0" fillId="0" borderId="0" xfId="0" applyAlignment="1">
      <alignment horizontal="center" vertical="top"/>
    </xf>
    <xf numFmtId="0" fontId="6" fillId="6" borderId="75" xfId="0" applyFont="1" applyFill="1" applyBorder="1" applyAlignment="1">
      <alignment horizontal="left" vertical="top" indent="2"/>
    </xf>
    <xf numFmtId="0" fontId="0" fillId="0" borderId="76" xfId="0" applyBorder="1"/>
    <xf numFmtId="9" fontId="0" fillId="0" borderId="0" xfId="0" applyNumberFormat="1"/>
    <xf numFmtId="0" fontId="2" fillId="6" borderId="77" xfId="0" applyFont="1" applyFill="1" applyBorder="1" applyAlignment="1">
      <alignment horizontal="center"/>
    </xf>
    <xf numFmtId="0" fontId="11" fillId="6" borderId="78" xfId="0" applyFont="1" applyFill="1" applyBorder="1" applyAlignment="1">
      <alignment horizontal="left" vertical="top"/>
    </xf>
    <xf numFmtId="0" fontId="2" fillId="6" borderId="79" xfId="0" applyFont="1" applyFill="1" applyBorder="1" applyAlignment="1">
      <alignment horizontal="center"/>
    </xf>
    <xf numFmtId="0" fontId="6" fillId="6" borderId="78" xfId="0" applyFont="1" applyFill="1" applyBorder="1" applyAlignment="1">
      <alignment horizontal="left" vertical="top"/>
    </xf>
    <xf numFmtId="0" fontId="0" fillId="6" borderId="68" xfId="0" applyFont="1" applyFill="1" applyBorder="1" applyAlignment="1">
      <alignment horizontal="center"/>
    </xf>
    <xf numFmtId="0" fontId="5" fillId="6" borderId="69" xfId="0" applyFont="1" applyFill="1" applyBorder="1" applyAlignment="1">
      <alignment horizontal="left" vertical="top"/>
    </xf>
    <xf numFmtId="0" fontId="2" fillId="6" borderId="70" xfId="0" applyFont="1" applyFill="1" applyBorder="1" applyAlignment="1">
      <alignment horizontal="center"/>
    </xf>
    <xf numFmtId="0" fontId="0" fillId="0" borderId="80" xfId="0" applyBorder="1"/>
    <xf numFmtId="0" fontId="2" fillId="6" borderId="81" xfId="0" applyFont="1" applyFill="1" applyBorder="1" applyAlignment="1">
      <alignment horizontal="center"/>
    </xf>
    <xf numFmtId="0" fontId="6" fillId="6" borderId="82" xfId="0" applyFont="1" applyFill="1" applyBorder="1" applyAlignment="1">
      <alignment horizontal="left" vertical="top" indent="1"/>
    </xf>
    <xf numFmtId="0" fontId="0" fillId="6" borderId="83" xfId="0" applyFill="1" applyBorder="1" applyAlignment="1">
      <alignment horizontal="center" vertical="top"/>
    </xf>
    <xf numFmtId="0" fontId="6" fillId="6" borderId="7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123458</xdr:colOff>
      <xdr:row>40</xdr:row>
      <xdr:rowOff>453338</xdr:rowOff>
    </xdr:from>
    <xdr:ext cx="791883" cy="8028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0658" y="7806638"/>
          <a:ext cx="791883" cy="8028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"/>
  <sheetViews>
    <sheetView tabSelected="1" topLeftCell="A17" zoomScale="64" zoomScaleNormal="64" workbookViewId="0">
      <selection activeCell="I41" sqref="I41"/>
    </sheetView>
  </sheetViews>
  <sheetFormatPr defaultRowHeight="15" x14ac:dyDescent="0.25"/>
  <cols>
    <col min="1" max="1" width="6" customWidth="1"/>
    <col min="2" max="2" width="72.85546875" customWidth="1"/>
    <col min="3" max="3" width="16.85546875" customWidth="1"/>
    <col min="4" max="4" width="17.140625" customWidth="1"/>
    <col min="5" max="5" width="17.28515625" customWidth="1"/>
    <col min="6" max="6" width="18.42578125" customWidth="1"/>
    <col min="7" max="7" width="17.7109375" style="1" customWidth="1"/>
    <col min="8" max="8" width="18.42578125" style="2" customWidth="1"/>
    <col min="9" max="9" width="26.140625" style="2" customWidth="1"/>
    <col min="10" max="10" width="12.28515625" style="1" customWidth="1"/>
    <col min="11" max="11" width="17.42578125" style="1" customWidth="1"/>
    <col min="12" max="12" width="15.7109375" style="1" customWidth="1"/>
    <col min="13" max="13" width="10.85546875" style="1" customWidth="1"/>
    <col min="14" max="14" width="11.42578125" style="1" customWidth="1"/>
  </cols>
  <sheetData>
    <row r="1" spans="1:15" ht="23.25" x14ac:dyDescent="0.25">
      <c r="B1" s="167" t="s">
        <v>95</v>
      </c>
      <c r="C1" s="150"/>
      <c r="D1" s="150"/>
      <c r="E1" s="150"/>
      <c r="F1" s="150"/>
    </row>
    <row r="2" spans="1:15" ht="24" thickBot="1" x14ac:dyDescent="0.3">
      <c r="B2" s="166"/>
      <c r="C2" s="136"/>
      <c r="D2" s="136"/>
      <c r="E2" s="136"/>
      <c r="F2" s="136"/>
    </row>
    <row r="3" spans="1:15" ht="18.600000000000001" customHeight="1" thickBot="1" x14ac:dyDescent="0.3">
      <c r="B3" s="165" t="s">
        <v>94</v>
      </c>
      <c r="C3" s="164"/>
      <c r="J3" s="136"/>
      <c r="K3" s="136"/>
      <c r="L3" s="136"/>
      <c r="M3" s="136"/>
    </row>
    <row r="4" spans="1:15" ht="18.600000000000001" customHeight="1" thickBot="1" x14ac:dyDescent="0.3">
      <c r="B4" s="155" t="s">
        <v>93</v>
      </c>
      <c r="C4" s="154" t="s">
        <v>14</v>
      </c>
      <c r="H4" s="141"/>
      <c r="I4" s="141"/>
      <c r="J4" s="136"/>
      <c r="K4" s="136"/>
      <c r="L4" s="136"/>
      <c r="M4" s="136"/>
    </row>
    <row r="5" spans="1:15" ht="18.600000000000001" customHeight="1" x14ac:dyDescent="0.25">
      <c r="B5" s="163" t="s">
        <v>84</v>
      </c>
      <c r="C5" s="162">
        <v>8</v>
      </c>
      <c r="F5" s="161"/>
      <c r="H5" s="141"/>
      <c r="I5" s="113"/>
      <c r="J5" s="111"/>
      <c r="K5" s="112"/>
      <c r="L5" s="111"/>
      <c r="M5" s="111"/>
    </row>
    <row r="6" spans="1:15" ht="18.600000000000001" customHeight="1" x14ac:dyDescent="0.25">
      <c r="B6" s="149" t="s">
        <v>92</v>
      </c>
      <c r="C6" s="148">
        <v>5</v>
      </c>
      <c r="H6" s="141"/>
      <c r="I6" s="113"/>
      <c r="J6" s="111"/>
      <c r="K6" s="112"/>
      <c r="L6" s="111"/>
      <c r="M6" s="111"/>
    </row>
    <row r="7" spans="1:15" ht="18.600000000000001" customHeight="1" x14ac:dyDescent="0.25">
      <c r="B7" s="151" t="s">
        <v>91</v>
      </c>
      <c r="C7" s="148">
        <f>C5+C6</f>
        <v>13</v>
      </c>
      <c r="H7" s="141"/>
      <c r="I7" s="113"/>
      <c r="J7" s="111"/>
      <c r="K7" s="112"/>
      <c r="L7" s="111"/>
      <c r="M7" s="111"/>
    </row>
    <row r="8" spans="1:15" ht="18.600000000000001" customHeight="1" x14ac:dyDescent="0.25">
      <c r="B8" s="149" t="s">
        <v>81</v>
      </c>
      <c r="C8" s="148">
        <v>3</v>
      </c>
      <c r="E8" t="s">
        <v>90</v>
      </c>
      <c r="H8" s="141"/>
      <c r="I8" s="113"/>
      <c r="J8" s="111"/>
      <c r="L8" s="111"/>
      <c r="M8" s="111"/>
    </row>
    <row r="9" spans="1:15" ht="18.600000000000001" customHeight="1" x14ac:dyDescent="0.25">
      <c r="B9" s="149" t="s">
        <v>89</v>
      </c>
      <c r="C9" s="148">
        <v>4</v>
      </c>
      <c r="H9" s="141"/>
      <c r="I9" s="113"/>
      <c r="J9" s="111"/>
      <c r="K9" s="125"/>
      <c r="L9" s="111"/>
      <c r="M9" s="111"/>
    </row>
    <row r="10" spans="1:15" ht="18.600000000000001" customHeight="1" thickBot="1" x14ac:dyDescent="0.3">
      <c r="B10" s="147" t="s">
        <v>88</v>
      </c>
      <c r="C10" s="146">
        <f>C8+C9</f>
        <v>7</v>
      </c>
      <c r="H10" s="141"/>
      <c r="I10" s="113"/>
      <c r="J10" s="111"/>
      <c r="K10" s="124"/>
      <c r="L10" s="111"/>
      <c r="M10" s="111"/>
    </row>
    <row r="11" spans="1:15" ht="18.600000000000001" customHeight="1" thickBot="1" x14ac:dyDescent="0.3">
      <c r="B11" s="145" t="s">
        <v>87</v>
      </c>
      <c r="C11" s="160">
        <f>C7+C10</f>
        <v>20</v>
      </c>
    </row>
    <row r="12" spans="1:15" ht="18.600000000000001" customHeight="1" thickBot="1" x14ac:dyDescent="0.3">
      <c r="B12" s="159" t="s">
        <v>86</v>
      </c>
      <c r="C12" s="158">
        <v>20</v>
      </c>
      <c r="J12" s="136"/>
      <c r="K12" s="136"/>
      <c r="L12" s="136"/>
      <c r="M12" s="136"/>
    </row>
    <row r="13" spans="1:15" ht="18.600000000000001" customHeight="1" thickBot="1" x14ac:dyDescent="0.3">
      <c r="A13" s="8"/>
      <c r="B13" s="157"/>
      <c r="C13" s="156"/>
      <c r="D13" s="8"/>
      <c r="H13" s="141"/>
      <c r="I13" s="141"/>
      <c r="J13" s="136"/>
      <c r="K13" s="136"/>
      <c r="L13" s="136"/>
      <c r="M13" s="136"/>
    </row>
    <row r="14" spans="1:15" ht="18.600000000000001" customHeight="1" x14ac:dyDescent="0.25">
      <c r="B14" s="155" t="s">
        <v>85</v>
      </c>
      <c r="C14" s="154" t="s">
        <v>14</v>
      </c>
      <c r="H14" s="141"/>
      <c r="I14" s="113"/>
      <c r="J14" s="111"/>
      <c r="K14" s="112"/>
      <c r="L14" s="111"/>
      <c r="M14" s="111"/>
    </row>
    <row r="15" spans="1:15" ht="18.600000000000001" customHeight="1" x14ac:dyDescent="0.25">
      <c r="B15" s="149" t="s">
        <v>84</v>
      </c>
      <c r="C15" s="148">
        <v>20</v>
      </c>
      <c r="D15" s="153"/>
      <c r="E15" s="152"/>
      <c r="H15" s="141"/>
      <c r="I15" s="113"/>
      <c r="J15" s="111"/>
      <c r="K15" s="112"/>
      <c r="L15" s="111"/>
      <c r="M15" s="111"/>
    </row>
    <row r="16" spans="1:15" ht="18.600000000000001" customHeight="1" x14ac:dyDescent="0.25">
      <c r="B16" s="149" t="s">
        <v>83</v>
      </c>
      <c r="C16" s="148">
        <v>80</v>
      </c>
      <c r="H16" s="141"/>
      <c r="I16" s="113"/>
      <c r="J16" s="111"/>
      <c r="K16" s="112"/>
      <c r="L16" s="111"/>
      <c r="M16" s="111"/>
      <c r="O16" s="5"/>
    </row>
    <row r="17" spans="2:14" ht="18.600000000000001" customHeight="1" x14ac:dyDescent="0.25">
      <c r="B17" s="151" t="s">
        <v>82</v>
      </c>
      <c r="C17" s="148">
        <f>C15+C16</f>
        <v>100</v>
      </c>
      <c r="H17" s="141"/>
      <c r="I17" s="113"/>
      <c r="J17" s="111"/>
      <c r="K17" s="112"/>
      <c r="L17" s="111"/>
      <c r="M17" s="111"/>
    </row>
    <row r="18" spans="2:14" ht="18.600000000000001" customHeight="1" x14ac:dyDescent="0.25">
      <c r="B18" s="149" t="s">
        <v>81</v>
      </c>
      <c r="C18" s="148">
        <v>40</v>
      </c>
      <c r="J18" s="136"/>
      <c r="K18" s="136"/>
      <c r="L18" s="150"/>
      <c r="M18" s="150"/>
    </row>
    <row r="19" spans="2:14" ht="18.600000000000001" customHeight="1" x14ac:dyDescent="0.25">
      <c r="B19" s="149" t="s">
        <v>80</v>
      </c>
      <c r="C19" s="148">
        <v>60</v>
      </c>
      <c r="I19" s="141"/>
      <c r="J19" s="136"/>
      <c r="K19" s="136"/>
      <c r="L19" s="136"/>
      <c r="M19" s="136"/>
    </row>
    <row r="20" spans="2:14" ht="18.600000000000001" customHeight="1" thickBot="1" x14ac:dyDescent="0.3">
      <c r="B20" s="147" t="s">
        <v>79</v>
      </c>
      <c r="C20" s="146">
        <f>C18+C19</f>
        <v>100</v>
      </c>
      <c r="H20" s="141"/>
      <c r="I20" s="113"/>
      <c r="J20" s="111"/>
      <c r="K20" s="111"/>
      <c r="L20" s="111"/>
      <c r="M20" s="111"/>
    </row>
    <row r="21" spans="2:14" ht="18.600000000000001" customHeight="1" thickBot="1" x14ac:dyDescent="0.3">
      <c r="B21" s="145" t="s">
        <v>78</v>
      </c>
      <c r="C21" s="144">
        <f>C17+C20</f>
        <v>200</v>
      </c>
      <c r="H21" s="141"/>
      <c r="I21" s="113"/>
      <c r="J21" s="111"/>
      <c r="K21" s="111"/>
      <c r="L21" s="111"/>
      <c r="M21" s="111"/>
    </row>
    <row r="22" spans="2:14" ht="38.450000000000003" customHeight="1" thickBot="1" x14ac:dyDescent="0.3">
      <c r="B22" s="143" t="s">
        <v>77</v>
      </c>
      <c r="C22" s="142">
        <v>200</v>
      </c>
      <c r="H22" s="141"/>
      <c r="I22" s="113"/>
      <c r="J22" s="111"/>
      <c r="K22" s="111"/>
      <c r="L22" s="111"/>
      <c r="M22" s="111"/>
    </row>
    <row r="23" spans="2:14" s="31" customFormat="1" ht="38.450000000000003" customHeight="1" x14ac:dyDescent="0.25">
      <c r="B23" s="97"/>
      <c r="C23" s="95"/>
      <c r="G23" s="57"/>
      <c r="H23" s="140"/>
      <c r="I23" s="139"/>
      <c r="J23" s="58"/>
      <c r="K23" s="58"/>
      <c r="L23" s="58"/>
      <c r="M23" s="58"/>
      <c r="N23" s="57"/>
    </row>
    <row r="24" spans="2:14" s="135" customFormat="1" ht="31.5" x14ac:dyDescent="0.5">
      <c r="B24" s="138" t="s">
        <v>0</v>
      </c>
      <c r="C24" s="136"/>
      <c r="D24" s="137" t="s">
        <v>76</v>
      </c>
      <c r="E24" s="137"/>
      <c r="F24" s="137"/>
      <c r="G24" s="136"/>
      <c r="H24" s="136"/>
      <c r="I24" s="136"/>
      <c r="J24" s="136"/>
    </row>
    <row r="25" spans="2:14" ht="18.600000000000001" customHeight="1" x14ac:dyDescent="0.25">
      <c r="B25" s="107" t="s">
        <v>67</v>
      </c>
      <c r="C25" s="109"/>
      <c r="D25" s="105" t="s">
        <v>67</v>
      </c>
      <c r="E25" s="105" t="s">
        <v>75</v>
      </c>
      <c r="F25" s="105" t="s">
        <v>67</v>
      </c>
      <c r="G25" s="105" t="s">
        <v>67</v>
      </c>
      <c r="H25" s="1"/>
      <c r="I25"/>
      <c r="J25"/>
      <c r="K25"/>
      <c r="L25"/>
      <c r="M25"/>
      <c r="N25"/>
    </row>
    <row r="26" spans="2:14" ht="36" customHeight="1" x14ac:dyDescent="0.25">
      <c r="B26" s="100" t="s">
        <v>70</v>
      </c>
      <c r="C26" s="106" t="s">
        <v>64</v>
      </c>
      <c r="D26" s="105" t="s">
        <v>69</v>
      </c>
      <c r="E26" s="105" t="s">
        <v>74</v>
      </c>
      <c r="F26" s="105" t="s">
        <v>68</v>
      </c>
      <c r="G26" s="105" t="s">
        <v>63</v>
      </c>
      <c r="H26" s="1"/>
      <c r="I26"/>
      <c r="J26"/>
      <c r="K26"/>
      <c r="L26"/>
      <c r="M26"/>
      <c r="N26"/>
    </row>
    <row r="27" spans="2:14" ht="18.600000000000001" customHeight="1" x14ac:dyDescent="0.25">
      <c r="B27" s="100" t="s">
        <v>61</v>
      </c>
      <c r="C27" s="104">
        <v>1</v>
      </c>
      <c r="D27" s="134">
        <f>H69</f>
        <v>20</v>
      </c>
      <c r="E27" s="133">
        <v>0.5</v>
      </c>
      <c r="F27" s="132">
        <f>E27*F29</f>
        <v>100</v>
      </c>
      <c r="G27" s="102">
        <f>D27+F27</f>
        <v>120</v>
      </c>
      <c r="H27" s="1"/>
      <c r="I27"/>
      <c r="J27"/>
      <c r="K27"/>
      <c r="L27"/>
      <c r="M27"/>
      <c r="N27"/>
    </row>
    <row r="28" spans="2:14" ht="18.600000000000001" customHeight="1" x14ac:dyDescent="0.25">
      <c r="B28" s="100" t="s">
        <v>60</v>
      </c>
      <c r="C28" s="103">
        <v>10</v>
      </c>
      <c r="D28" s="111">
        <f>D27*C28</f>
        <v>200</v>
      </c>
      <c r="E28" s="131">
        <v>0.75</v>
      </c>
      <c r="F28" s="111">
        <f>F29*E28</f>
        <v>150</v>
      </c>
      <c r="G28" s="130">
        <f>D28+F28</f>
        <v>350</v>
      </c>
      <c r="H28" s="1"/>
      <c r="I28"/>
      <c r="J28"/>
      <c r="K28"/>
      <c r="L28"/>
      <c r="M28"/>
      <c r="N28"/>
    </row>
    <row r="29" spans="2:14" ht="18.600000000000001" customHeight="1" x14ac:dyDescent="0.25">
      <c r="B29" s="100" t="s">
        <v>59</v>
      </c>
      <c r="C29" s="99">
        <v>21</v>
      </c>
      <c r="D29" s="129">
        <f>D27*C29</f>
        <v>420</v>
      </c>
      <c r="E29" s="128">
        <v>1</v>
      </c>
      <c r="F29" s="127">
        <f>C104</f>
        <v>200</v>
      </c>
      <c r="G29" s="126">
        <f>D29+F29</f>
        <v>620</v>
      </c>
      <c r="H29" s="1"/>
      <c r="I29"/>
      <c r="J29"/>
      <c r="K29"/>
      <c r="L29"/>
      <c r="M29"/>
      <c r="N29"/>
    </row>
    <row r="30" spans="2:14" ht="18.600000000000001" customHeight="1" x14ac:dyDescent="0.25">
      <c r="B30" s="100"/>
      <c r="C30" s="113"/>
      <c r="D30" s="111"/>
      <c r="E30" s="1" t="s">
        <v>73</v>
      </c>
      <c r="F30" s="111"/>
      <c r="G30" s="111"/>
      <c r="H30" s="1"/>
      <c r="I30"/>
      <c r="J30"/>
      <c r="K30"/>
      <c r="L30"/>
      <c r="M30"/>
      <c r="N30"/>
    </row>
    <row r="31" spans="2:14" ht="18.600000000000001" customHeight="1" x14ac:dyDescent="0.25">
      <c r="B31" s="100"/>
      <c r="C31" s="113"/>
      <c r="D31" s="111"/>
      <c r="E31" s="125" t="s">
        <v>72</v>
      </c>
      <c r="F31" s="111"/>
      <c r="G31" s="111"/>
      <c r="H31" s="1"/>
      <c r="I31"/>
      <c r="J31"/>
      <c r="K31"/>
      <c r="L31"/>
      <c r="M31"/>
      <c r="N31"/>
    </row>
    <row r="32" spans="2:14" ht="18.600000000000001" customHeight="1" x14ac:dyDescent="0.25">
      <c r="B32" s="100"/>
      <c r="C32" s="113"/>
      <c r="D32" s="111"/>
      <c r="E32" s="124" t="s">
        <v>71</v>
      </c>
      <c r="F32" s="111"/>
      <c r="G32" s="111"/>
      <c r="H32" s="1"/>
      <c r="I32"/>
      <c r="J32"/>
      <c r="K32"/>
      <c r="L32"/>
      <c r="M32"/>
      <c r="N32"/>
    </row>
    <row r="33" spans="1:14" ht="18.600000000000001" customHeight="1" x14ac:dyDescent="0.25">
      <c r="B33" s="110"/>
      <c r="C33" s="2"/>
      <c r="D33" s="1"/>
      <c r="E33" s="1"/>
      <c r="F33" s="1"/>
      <c r="H33" s="1"/>
      <c r="I33"/>
      <c r="J33"/>
      <c r="K33"/>
      <c r="L33"/>
      <c r="M33"/>
      <c r="N33"/>
    </row>
    <row r="34" spans="1:14" ht="18.600000000000001" customHeight="1" x14ac:dyDescent="0.25">
      <c r="B34" s="107" t="s">
        <v>16</v>
      </c>
      <c r="C34" s="109"/>
      <c r="D34" s="105" t="s">
        <v>66</v>
      </c>
      <c r="E34" s="105" t="s">
        <v>0</v>
      </c>
      <c r="F34" s="105" t="s">
        <v>66</v>
      </c>
      <c r="G34" s="105" t="s">
        <v>66</v>
      </c>
      <c r="H34" s="1"/>
      <c r="I34"/>
      <c r="J34"/>
      <c r="K34"/>
      <c r="L34"/>
      <c r="M34"/>
      <c r="N34"/>
    </row>
    <row r="35" spans="1:14" ht="37.5" customHeight="1" x14ac:dyDescent="0.25">
      <c r="A35" s="8"/>
      <c r="B35" s="100" t="s">
        <v>70</v>
      </c>
      <c r="C35" s="106" t="s">
        <v>64</v>
      </c>
      <c r="D35" s="105" t="s">
        <v>69</v>
      </c>
      <c r="E35" s="105"/>
      <c r="F35" s="105" t="s">
        <v>68</v>
      </c>
      <c r="G35" s="105" t="s">
        <v>63</v>
      </c>
      <c r="H35" s="1"/>
      <c r="I35"/>
      <c r="J35"/>
      <c r="K35"/>
      <c r="L35"/>
      <c r="M35"/>
      <c r="N35"/>
    </row>
    <row r="36" spans="1:14" ht="18.600000000000001" customHeight="1" x14ac:dyDescent="0.25">
      <c r="B36" s="100" t="s">
        <v>61</v>
      </c>
      <c r="C36" s="104">
        <v>1</v>
      </c>
      <c r="D36" s="123">
        <f>9.9</f>
        <v>9.9</v>
      </c>
      <c r="E36" s="122">
        <v>0.5</v>
      </c>
      <c r="F36" s="121">
        <f>E36*42</f>
        <v>21</v>
      </c>
      <c r="G36" s="101">
        <f>D36+F36</f>
        <v>30.9</v>
      </c>
      <c r="H36" s="1"/>
      <c r="I36"/>
      <c r="J36"/>
      <c r="K36"/>
      <c r="L36"/>
      <c r="M36"/>
      <c r="N36"/>
    </row>
    <row r="37" spans="1:14" ht="18.600000000000001" customHeight="1" x14ac:dyDescent="0.25">
      <c r="B37" s="100" t="s">
        <v>60</v>
      </c>
      <c r="C37" s="103">
        <v>10</v>
      </c>
      <c r="D37" s="120">
        <f>D36*C37</f>
        <v>99</v>
      </c>
      <c r="E37" s="112">
        <v>0.75</v>
      </c>
      <c r="F37" s="119">
        <f>E37*42</f>
        <v>31.5</v>
      </c>
      <c r="G37" s="118">
        <f>D37+F37</f>
        <v>130.5</v>
      </c>
      <c r="H37" s="1"/>
      <c r="I37"/>
      <c r="J37"/>
      <c r="K37"/>
      <c r="L37"/>
      <c r="M37"/>
      <c r="N37"/>
    </row>
    <row r="38" spans="1:14" ht="18.600000000000001" customHeight="1" x14ac:dyDescent="0.25">
      <c r="B38" s="100" t="s">
        <v>59</v>
      </c>
      <c r="C38" s="99">
        <v>21</v>
      </c>
      <c r="D38" s="117">
        <f>D36*C38</f>
        <v>207.9</v>
      </c>
      <c r="E38" s="116">
        <v>1</v>
      </c>
      <c r="F38" s="115">
        <f>E38*42</f>
        <v>42</v>
      </c>
      <c r="G38" s="114">
        <f>D38+F38</f>
        <v>249.9</v>
      </c>
      <c r="H38" s="1"/>
      <c r="I38" s="5" t="s">
        <v>0</v>
      </c>
      <c r="J38" t="s">
        <v>0</v>
      </c>
      <c r="K38"/>
      <c r="L38"/>
      <c r="M38"/>
      <c r="N38"/>
    </row>
    <row r="39" spans="1:14" ht="18.600000000000001" customHeight="1" x14ac:dyDescent="0.25">
      <c r="B39" s="100"/>
      <c r="C39" s="113"/>
      <c r="D39" s="111"/>
      <c r="E39" s="112"/>
      <c r="F39" s="111"/>
      <c r="G39" s="111"/>
      <c r="H39" s="1"/>
      <c r="I39"/>
      <c r="J39"/>
      <c r="K39"/>
      <c r="L39"/>
      <c r="M39"/>
      <c r="N39"/>
    </row>
    <row r="40" spans="1:14" ht="18.600000000000001" customHeight="1" x14ac:dyDescent="0.25">
      <c r="B40" s="110"/>
      <c r="C40" s="109"/>
      <c r="D40" s="105" t="s">
        <v>67</v>
      </c>
      <c r="E40" s="105" t="s">
        <v>66</v>
      </c>
      <c r="F40" s="108" t="s">
        <v>65</v>
      </c>
      <c r="G40" s="108"/>
      <c r="H40" s="1"/>
      <c r="I40"/>
      <c r="J40"/>
      <c r="K40"/>
      <c r="L40"/>
      <c r="M40"/>
      <c r="N40"/>
    </row>
    <row r="41" spans="1:14" ht="38.25" customHeight="1" x14ac:dyDescent="0.25">
      <c r="B41" s="107" t="s">
        <v>65</v>
      </c>
      <c r="C41" s="106" t="s">
        <v>64</v>
      </c>
      <c r="D41" s="105" t="s">
        <v>63</v>
      </c>
      <c r="E41" s="105" t="s">
        <v>63</v>
      </c>
      <c r="F41" s="105" t="s">
        <v>63</v>
      </c>
      <c r="G41" s="105" t="s">
        <v>62</v>
      </c>
      <c r="H41" s="1"/>
      <c r="I41"/>
      <c r="J41"/>
      <c r="K41"/>
      <c r="L41"/>
      <c r="M41"/>
      <c r="N41"/>
    </row>
    <row r="42" spans="1:14" ht="18.600000000000001" customHeight="1" x14ac:dyDescent="0.25">
      <c r="B42" s="100" t="s">
        <v>61</v>
      </c>
      <c r="C42" s="104">
        <v>1</v>
      </c>
      <c r="D42" s="102">
        <f>D27+F27</f>
        <v>120</v>
      </c>
      <c r="E42" s="101">
        <f>D36+F36</f>
        <v>30.9</v>
      </c>
      <c r="F42" s="101">
        <f>D42-E42</f>
        <v>89.1</v>
      </c>
      <c r="G42" s="101">
        <f>F42/200</f>
        <v>0.44549999999999995</v>
      </c>
      <c r="H42" s="1"/>
      <c r="I42"/>
      <c r="J42"/>
      <c r="K42"/>
      <c r="L42"/>
      <c r="M42"/>
      <c r="N42"/>
    </row>
    <row r="43" spans="1:14" ht="18.600000000000001" customHeight="1" x14ac:dyDescent="0.25">
      <c r="B43" s="100" t="s">
        <v>60</v>
      </c>
      <c r="C43" s="103">
        <v>10</v>
      </c>
      <c r="D43" s="102">
        <f>D28+F28</f>
        <v>350</v>
      </c>
      <c r="E43" s="101">
        <f>D37+F37</f>
        <v>130.5</v>
      </c>
      <c r="F43" s="101">
        <f>D43-E43</f>
        <v>219.5</v>
      </c>
      <c r="G43" s="101">
        <f>F43/200</f>
        <v>1.0974999999999999</v>
      </c>
      <c r="H43" s="1"/>
      <c r="I43"/>
      <c r="J43"/>
      <c r="K43"/>
      <c r="L43"/>
      <c r="M43"/>
      <c r="N43"/>
    </row>
    <row r="44" spans="1:14" ht="18" customHeight="1" x14ac:dyDescent="0.25">
      <c r="B44" s="100" t="s">
        <v>59</v>
      </c>
      <c r="C44" s="99">
        <v>21</v>
      </c>
      <c r="D44" s="98">
        <f>D29+F29</f>
        <v>620</v>
      </c>
      <c r="E44" s="98">
        <f>D38+F38</f>
        <v>249.9</v>
      </c>
      <c r="F44" s="98">
        <f>D44-E44</f>
        <v>370.1</v>
      </c>
      <c r="G44" s="98">
        <f>F44/200</f>
        <v>1.8505</v>
      </c>
      <c r="H44" s="1"/>
      <c r="I44"/>
      <c r="J44"/>
      <c r="K44"/>
      <c r="L44"/>
      <c r="M44"/>
      <c r="N44"/>
    </row>
    <row r="45" spans="1:14" s="31" customFormat="1" ht="38.450000000000003" customHeight="1" x14ac:dyDescent="0.25">
      <c r="B45" s="97"/>
      <c r="C45" s="95"/>
      <c r="G45" s="1"/>
      <c r="H45" s="2"/>
      <c r="I45" s="2"/>
      <c r="J45" s="1"/>
      <c r="K45" s="1"/>
      <c r="L45" s="1"/>
      <c r="M45" s="1"/>
      <c r="N45" s="1"/>
    </row>
    <row r="46" spans="1:14" s="31" customFormat="1" ht="38.450000000000003" customHeight="1" x14ac:dyDescent="0.25">
      <c r="B46" s="96" t="s">
        <v>58</v>
      </c>
      <c r="C46" s="95"/>
      <c r="G46" s="1"/>
      <c r="H46" s="2"/>
      <c r="I46" s="2"/>
      <c r="J46" s="1"/>
      <c r="K46" s="1"/>
      <c r="L46" s="1"/>
      <c r="M46" s="1"/>
      <c r="N46" s="1"/>
    </row>
    <row r="47" spans="1:14" ht="18.600000000000001" customHeight="1" thickBot="1" x14ac:dyDescent="0.3">
      <c r="B47" s="94" t="s">
        <v>0</v>
      </c>
      <c r="C47" s="93" t="s">
        <v>0</v>
      </c>
      <c r="D47" s="92"/>
      <c r="E47" s="92"/>
    </row>
    <row r="48" spans="1:14" ht="15.75" thickBot="1" x14ac:dyDescent="0.3">
      <c r="B48" s="1"/>
      <c r="C48" s="91" t="s">
        <v>57</v>
      </c>
      <c r="D48" s="90"/>
      <c r="E48" s="89" t="s">
        <v>56</v>
      </c>
      <c r="F48" s="88"/>
      <c r="G48" s="57"/>
    </row>
    <row r="49" spans="1:14" ht="15.75" thickBot="1" x14ac:dyDescent="0.3">
      <c r="B49" s="1"/>
      <c r="C49" s="37" t="s">
        <v>17</v>
      </c>
      <c r="D49" s="37" t="s">
        <v>16</v>
      </c>
      <c r="E49" s="87" t="s">
        <v>17</v>
      </c>
      <c r="F49" s="86" t="s">
        <v>16</v>
      </c>
      <c r="G49" s="57"/>
      <c r="H49" s="84"/>
      <c r="I49" s="84"/>
      <c r="J49" s="57"/>
      <c r="K49" s="57"/>
      <c r="L49" s="57"/>
      <c r="M49" s="57"/>
      <c r="N49" s="57"/>
    </row>
    <row r="50" spans="1:14" ht="19.5" customHeight="1" thickBot="1" x14ac:dyDescent="0.3">
      <c r="B50" s="73" t="s">
        <v>55</v>
      </c>
      <c r="C50" s="37" t="s">
        <v>14</v>
      </c>
      <c r="D50" s="37" t="s">
        <v>14</v>
      </c>
      <c r="E50" s="85" t="s">
        <v>14</v>
      </c>
      <c r="F50" s="34" t="s">
        <v>14</v>
      </c>
      <c r="H50" s="84"/>
      <c r="I50" s="84"/>
      <c r="J50" s="57"/>
      <c r="K50" s="57"/>
      <c r="L50" s="57"/>
      <c r="M50" s="57"/>
      <c r="N50" s="57"/>
    </row>
    <row r="51" spans="1:14" x14ac:dyDescent="0.25">
      <c r="B51" s="68" t="s">
        <v>54</v>
      </c>
      <c r="C51" s="81">
        <f>0.2</f>
        <v>0.2</v>
      </c>
      <c r="D51" s="81">
        <f>0.2</f>
        <v>0.2</v>
      </c>
      <c r="E51" s="19">
        <v>0.2</v>
      </c>
      <c r="F51" s="19">
        <v>0</v>
      </c>
      <c r="G51"/>
    </row>
    <row r="52" spans="1:14" x14ac:dyDescent="0.25">
      <c r="B52" s="68" t="s">
        <v>53</v>
      </c>
      <c r="C52" s="69">
        <v>0.1</v>
      </c>
      <c r="D52" s="69">
        <v>0.1</v>
      </c>
      <c r="E52" s="49">
        <v>0.1</v>
      </c>
      <c r="F52" s="19">
        <v>0</v>
      </c>
      <c r="G52"/>
      <c r="H52" s="4"/>
      <c r="I52" s="4"/>
      <c r="J52"/>
      <c r="K52"/>
      <c r="L52"/>
      <c r="M52"/>
      <c r="N52"/>
    </row>
    <row r="53" spans="1:14" x14ac:dyDescent="0.25">
      <c r="B53" s="68" t="s">
        <v>52</v>
      </c>
      <c r="C53" s="81">
        <v>4</v>
      </c>
      <c r="D53" s="81">
        <v>4</v>
      </c>
      <c r="E53" s="19">
        <v>2</v>
      </c>
      <c r="F53" s="19">
        <v>0</v>
      </c>
      <c r="G53"/>
      <c r="H53" s="4"/>
      <c r="I53" s="4"/>
      <c r="J53"/>
      <c r="K53"/>
      <c r="L53"/>
      <c r="M53"/>
      <c r="N53"/>
    </row>
    <row r="54" spans="1:14" ht="15.75" thickBot="1" x14ac:dyDescent="0.3">
      <c r="B54" s="68" t="s">
        <v>51</v>
      </c>
      <c r="C54" s="81">
        <v>0.2</v>
      </c>
      <c r="D54" s="81">
        <v>0.2</v>
      </c>
      <c r="E54" s="19">
        <v>0.2</v>
      </c>
      <c r="F54" s="19">
        <v>0</v>
      </c>
      <c r="G54"/>
      <c r="H54" s="4"/>
      <c r="I54" s="4"/>
      <c r="J54"/>
      <c r="K54"/>
      <c r="L54"/>
      <c r="M54"/>
      <c r="N54"/>
    </row>
    <row r="55" spans="1:14" ht="15.75" thickBot="1" x14ac:dyDescent="0.3">
      <c r="A55" s="8"/>
      <c r="B55" s="68" t="s">
        <v>50</v>
      </c>
      <c r="C55" s="81">
        <v>0.2</v>
      </c>
      <c r="D55" s="81">
        <v>0.2</v>
      </c>
      <c r="E55" s="19">
        <v>0.2</v>
      </c>
      <c r="F55" s="19">
        <v>0</v>
      </c>
      <c r="G55"/>
      <c r="H55" s="83"/>
      <c r="I55" s="82"/>
      <c r="J55"/>
      <c r="K55"/>
      <c r="L55"/>
      <c r="M55"/>
      <c r="N55"/>
    </row>
    <row r="56" spans="1:14" x14ac:dyDescent="0.25">
      <c r="A56" s="8"/>
      <c r="B56" s="68" t="s">
        <v>49</v>
      </c>
      <c r="C56" s="81">
        <v>0.2</v>
      </c>
      <c r="D56" s="81">
        <v>0.2</v>
      </c>
      <c r="E56" s="19">
        <v>0.2</v>
      </c>
      <c r="F56" s="19">
        <v>0</v>
      </c>
      <c r="G56" t="s">
        <v>48</v>
      </c>
      <c r="H56" s="4"/>
      <c r="I56" s="4"/>
      <c r="J56"/>
      <c r="K56"/>
      <c r="L56"/>
      <c r="M56"/>
      <c r="N56"/>
    </row>
    <row r="57" spans="1:14" x14ac:dyDescent="0.25">
      <c r="A57" s="8"/>
      <c r="B57" s="68" t="s">
        <v>47</v>
      </c>
      <c r="C57" s="81">
        <v>0.2</v>
      </c>
      <c r="D57" s="81">
        <v>0.2</v>
      </c>
      <c r="E57" s="19">
        <v>0.2</v>
      </c>
      <c r="F57" s="19">
        <v>0</v>
      </c>
      <c r="G57"/>
      <c r="H57" s="4"/>
      <c r="I57" s="4"/>
      <c r="J57"/>
      <c r="K57"/>
      <c r="L57"/>
      <c r="M57"/>
      <c r="N57"/>
    </row>
    <row r="58" spans="1:14" x14ac:dyDescent="0.25">
      <c r="A58" s="8"/>
      <c r="B58" s="68" t="s">
        <v>46</v>
      </c>
      <c r="C58" s="80">
        <v>0.2</v>
      </c>
      <c r="D58" s="80">
        <v>0</v>
      </c>
      <c r="E58" s="45">
        <v>0.2</v>
      </c>
      <c r="F58" s="66">
        <v>0</v>
      </c>
      <c r="G58"/>
      <c r="H58" s="4"/>
      <c r="I58" s="4"/>
      <c r="J58"/>
      <c r="K58"/>
      <c r="L58"/>
      <c r="M58"/>
      <c r="N58"/>
    </row>
    <row r="59" spans="1:14" ht="15.75" thickBot="1" x14ac:dyDescent="0.3">
      <c r="A59" s="8"/>
      <c r="B59" s="79" t="s">
        <v>45</v>
      </c>
      <c r="C59" s="78">
        <f>SUM(C51:C58)</f>
        <v>5.3000000000000007</v>
      </c>
      <c r="D59" s="77">
        <f>SUM(D51:D58)</f>
        <v>5.1000000000000005</v>
      </c>
      <c r="E59" s="15">
        <f>SUM(E51:E58)</f>
        <v>3.3000000000000007</v>
      </c>
      <c r="F59" s="15">
        <f>SUM(F51:F58)</f>
        <v>0</v>
      </c>
      <c r="G59"/>
      <c r="H59" s="4"/>
      <c r="I59" s="4"/>
      <c r="J59"/>
      <c r="K59"/>
      <c r="L59"/>
      <c r="M59"/>
      <c r="N59"/>
    </row>
    <row r="60" spans="1:14" s="31" customFormat="1" ht="15.75" thickBot="1" x14ac:dyDescent="0.3">
      <c r="A60" s="60"/>
      <c r="B60" s="76"/>
      <c r="C60" s="58"/>
      <c r="D60" s="9"/>
      <c r="E60" s="58"/>
      <c r="F60" s="75"/>
      <c r="G60"/>
      <c r="H60" s="4"/>
      <c r="I60" s="4"/>
      <c r="J60"/>
      <c r="K60"/>
      <c r="L60"/>
      <c r="M60"/>
      <c r="N60"/>
    </row>
    <row r="61" spans="1:14" ht="15.95" customHeight="1" thickBot="1" x14ac:dyDescent="0.3">
      <c r="A61" s="8"/>
      <c r="B61" s="74" t="s">
        <v>0</v>
      </c>
      <c r="C61" s="37" t="s">
        <v>17</v>
      </c>
      <c r="D61" s="36" t="s">
        <v>16</v>
      </c>
      <c r="E61" s="56" t="s">
        <v>17</v>
      </c>
      <c r="F61" s="34" t="s">
        <v>16</v>
      </c>
      <c r="G61"/>
      <c r="H61" s="4"/>
      <c r="I61" s="4"/>
      <c r="J61"/>
      <c r="K61"/>
      <c r="L61"/>
      <c r="M61"/>
      <c r="N61"/>
    </row>
    <row r="62" spans="1:14" ht="15.75" thickBot="1" x14ac:dyDescent="0.3">
      <c r="A62" s="8"/>
      <c r="B62" s="73" t="s">
        <v>44</v>
      </c>
      <c r="C62" s="55" t="s">
        <v>14</v>
      </c>
      <c r="D62" s="72" t="s">
        <v>14</v>
      </c>
      <c r="E62" s="56" t="s">
        <v>14</v>
      </c>
      <c r="F62" s="56" t="s">
        <v>14</v>
      </c>
      <c r="G62"/>
      <c r="H62" s="4"/>
      <c r="I62" s="4"/>
      <c r="J62"/>
      <c r="K62"/>
      <c r="L62"/>
      <c r="M62"/>
      <c r="N62"/>
    </row>
    <row r="63" spans="1:14" x14ac:dyDescent="0.25">
      <c r="A63" s="8"/>
      <c r="B63" s="68" t="s">
        <v>43</v>
      </c>
      <c r="C63" s="71">
        <v>0.2</v>
      </c>
      <c r="D63" s="71">
        <v>0</v>
      </c>
      <c r="E63" s="70">
        <v>0.2</v>
      </c>
      <c r="F63" s="70">
        <v>0</v>
      </c>
      <c r="G63" s="31"/>
      <c r="H63" s="4"/>
      <c r="I63" s="4"/>
      <c r="J63"/>
      <c r="K63"/>
      <c r="L63"/>
      <c r="M63"/>
      <c r="N63"/>
    </row>
    <row r="64" spans="1:14" x14ac:dyDescent="0.25">
      <c r="A64" s="8"/>
      <c r="B64" s="68" t="s">
        <v>42</v>
      </c>
      <c r="C64" s="69">
        <v>0.2</v>
      </c>
      <c r="D64" s="69">
        <v>0</v>
      </c>
      <c r="E64" s="49">
        <v>0.2</v>
      </c>
      <c r="F64" s="49">
        <v>0</v>
      </c>
      <c r="G64"/>
      <c r="H64" s="40"/>
      <c r="I64" s="40"/>
      <c r="J64" s="31"/>
      <c r="K64" s="31"/>
      <c r="L64" s="31"/>
      <c r="M64" s="31"/>
      <c r="N64" s="31"/>
    </row>
    <row r="65" spans="1:14" x14ac:dyDescent="0.25">
      <c r="A65" s="8"/>
      <c r="B65" s="68" t="s">
        <v>41</v>
      </c>
      <c r="C65" s="69">
        <v>1</v>
      </c>
      <c r="D65" s="69">
        <v>1</v>
      </c>
      <c r="E65" s="49">
        <v>1</v>
      </c>
      <c r="F65" s="49">
        <v>0</v>
      </c>
      <c r="G65"/>
      <c r="H65" s="4"/>
      <c r="I65" s="4"/>
      <c r="J65"/>
      <c r="K65"/>
      <c r="L65"/>
      <c r="M65"/>
      <c r="N65"/>
    </row>
    <row r="66" spans="1:14" x14ac:dyDescent="0.25">
      <c r="A66" s="8"/>
      <c r="B66" s="68" t="s">
        <v>40</v>
      </c>
      <c r="C66" s="69">
        <v>0.3</v>
      </c>
      <c r="D66" s="69">
        <v>0.3</v>
      </c>
      <c r="E66" s="49">
        <v>0.3</v>
      </c>
      <c r="F66" s="49">
        <v>0.3</v>
      </c>
      <c r="G66"/>
      <c r="H66" s="4"/>
      <c r="I66" s="4"/>
      <c r="J66"/>
      <c r="K66"/>
      <c r="L66"/>
      <c r="M66"/>
      <c r="N66"/>
    </row>
    <row r="67" spans="1:14" x14ac:dyDescent="0.25">
      <c r="A67" s="8"/>
      <c r="B67" s="68" t="s">
        <v>39</v>
      </c>
      <c r="C67" s="67">
        <v>0.2</v>
      </c>
      <c r="D67" s="67">
        <v>0</v>
      </c>
      <c r="E67" s="66">
        <v>0.2</v>
      </c>
      <c r="F67" s="66">
        <v>0</v>
      </c>
      <c r="G67"/>
      <c r="H67" s="4"/>
      <c r="I67" s="4"/>
      <c r="J67"/>
      <c r="K67"/>
      <c r="L67"/>
      <c r="M67"/>
      <c r="N67"/>
    </row>
    <row r="68" spans="1:14" ht="15.75" thickBot="1" x14ac:dyDescent="0.3">
      <c r="A68" s="8"/>
      <c r="B68" s="65" t="s">
        <v>38</v>
      </c>
      <c r="C68" s="64">
        <f>SUM(C63:C67)</f>
        <v>1.9</v>
      </c>
      <c r="D68" s="64">
        <f>SUM(D63:D67)</f>
        <v>1.3</v>
      </c>
      <c r="E68" s="15">
        <f>SUM(E63:E67)</f>
        <v>1.9</v>
      </c>
      <c r="F68" s="15">
        <f>SUM(F63:F67)</f>
        <v>0.3</v>
      </c>
      <c r="G68"/>
      <c r="H68" s="4"/>
      <c r="I68" s="4"/>
      <c r="J68"/>
      <c r="K68"/>
      <c r="L68"/>
      <c r="M68"/>
      <c r="N68"/>
    </row>
    <row r="69" spans="1:14" ht="15.75" thickBot="1" x14ac:dyDescent="0.3">
      <c r="A69" s="8"/>
      <c r="B69" s="63" t="s">
        <v>37</v>
      </c>
      <c r="C69" s="62">
        <f>C68*3</f>
        <v>5.6999999999999993</v>
      </c>
      <c r="D69" s="61">
        <f>D68*3</f>
        <v>3.9000000000000004</v>
      </c>
      <c r="E69" s="12">
        <f>E68*3</f>
        <v>5.6999999999999993</v>
      </c>
      <c r="F69" s="15">
        <f>F68*3</f>
        <v>0.89999999999999991</v>
      </c>
      <c r="G69"/>
      <c r="H69" s="6">
        <f>C70+E70</f>
        <v>20</v>
      </c>
      <c r="I69" s="6"/>
      <c r="J69" s="6">
        <f>D70+F70</f>
        <v>9.9</v>
      </c>
      <c r="K69" s="6"/>
      <c r="L69" s="5">
        <f>H69-J69</f>
        <v>10.1</v>
      </c>
      <c r="M69"/>
      <c r="N69"/>
    </row>
    <row r="70" spans="1:14" ht="15.75" thickBot="1" x14ac:dyDescent="0.3">
      <c r="A70" s="8"/>
      <c r="B70" s="63" t="s">
        <v>36</v>
      </c>
      <c r="C70" s="62">
        <f>C59+C69</f>
        <v>11</v>
      </c>
      <c r="D70" s="61">
        <f>D59+D69</f>
        <v>9</v>
      </c>
      <c r="E70" s="15">
        <f>E59+E69</f>
        <v>9</v>
      </c>
      <c r="F70" s="12">
        <f>F59+F69</f>
        <v>0.89999999999999991</v>
      </c>
      <c r="G70"/>
      <c r="H70" s="6"/>
      <c r="I70" s="54"/>
      <c r="J70" s="6"/>
      <c r="K70" s="6"/>
      <c r="L70" s="5"/>
      <c r="M70"/>
      <c r="N70"/>
    </row>
    <row r="71" spans="1:14" s="31" customFormat="1" x14ac:dyDescent="0.25">
      <c r="A71" s="60"/>
      <c r="B71" s="59"/>
      <c r="C71" s="58"/>
      <c r="D71" s="58"/>
      <c r="E71" s="58"/>
      <c r="F71" s="58"/>
      <c r="G71"/>
      <c r="H71" s="6"/>
      <c r="I71" s="4"/>
      <c r="J71" s="6"/>
      <c r="K71" s="6"/>
      <c r="L71" s="5"/>
      <c r="M71"/>
      <c r="N71"/>
    </row>
    <row r="72" spans="1:14" s="31" customFormat="1" x14ac:dyDescent="0.25">
      <c r="A72" s="60"/>
      <c r="B72" s="59"/>
      <c r="C72" s="58"/>
      <c r="D72" s="58"/>
      <c r="E72" s="58"/>
      <c r="F72" s="58"/>
      <c r="G72"/>
      <c r="H72" s="6"/>
      <c r="I72" s="4"/>
      <c r="J72" s="6"/>
      <c r="K72" s="6"/>
      <c r="L72" s="5"/>
      <c r="M72"/>
      <c r="N72"/>
    </row>
    <row r="73" spans="1:14" ht="15.75" thickBot="1" x14ac:dyDescent="0.3">
      <c r="A73" s="8"/>
      <c r="B73" s="1"/>
      <c r="C73" s="57"/>
      <c r="D73" s="57"/>
      <c r="E73" s="57"/>
      <c r="F73" s="57"/>
      <c r="G73"/>
      <c r="H73" s="6"/>
      <c r="I73" s="4"/>
      <c r="J73" s="6"/>
      <c r="K73" s="6"/>
      <c r="L73" s="5"/>
      <c r="M73"/>
      <c r="N73"/>
    </row>
    <row r="74" spans="1:14" ht="15.95" customHeight="1" thickBot="1" x14ac:dyDescent="0.3">
      <c r="A74" s="8"/>
      <c r="B74" s="39" t="s">
        <v>0</v>
      </c>
      <c r="C74" s="37" t="s">
        <v>17</v>
      </c>
      <c r="D74" s="36" t="s">
        <v>16</v>
      </c>
      <c r="E74" s="56" t="s">
        <v>17</v>
      </c>
      <c r="F74" s="34" t="s">
        <v>16</v>
      </c>
      <c r="G74" s="31"/>
      <c r="H74" s="6"/>
      <c r="I74" s="4"/>
      <c r="J74" s="6"/>
      <c r="K74" s="6"/>
      <c r="L74" s="5"/>
      <c r="M74" s="5"/>
      <c r="N74"/>
    </row>
    <row r="75" spans="1:14" ht="15.75" thickBot="1" x14ac:dyDescent="0.3">
      <c r="A75" s="8"/>
      <c r="B75" s="38" t="s">
        <v>35</v>
      </c>
      <c r="C75" s="55" t="s">
        <v>14</v>
      </c>
      <c r="D75" s="36" t="s">
        <v>14</v>
      </c>
      <c r="E75" s="34" t="s">
        <v>14</v>
      </c>
      <c r="F75" s="34" t="s">
        <v>14</v>
      </c>
      <c r="G75" s="31"/>
      <c r="H75" s="54"/>
      <c r="I75" s="4"/>
      <c r="J75" s="6"/>
      <c r="K75" s="6"/>
      <c r="L75" s="5"/>
      <c r="M75" s="5"/>
      <c r="N75" s="31"/>
    </row>
    <row r="76" spans="1:14" x14ac:dyDescent="0.25">
      <c r="A76" s="8"/>
      <c r="B76" s="22" t="s">
        <v>34</v>
      </c>
      <c r="C76" s="53">
        <v>5</v>
      </c>
      <c r="D76" s="52">
        <v>1</v>
      </c>
      <c r="E76" s="51">
        <v>3</v>
      </c>
      <c r="F76" s="51">
        <v>3</v>
      </c>
      <c r="G76"/>
      <c r="H76" s="4" t="s">
        <v>33</v>
      </c>
      <c r="I76" s="4"/>
      <c r="J76" s="6"/>
      <c r="K76" s="6"/>
      <c r="L76" s="5"/>
      <c r="M76" s="5"/>
      <c r="N76"/>
    </row>
    <row r="77" spans="1:14" x14ac:dyDescent="0.25">
      <c r="A77" s="8"/>
      <c r="B77" s="30" t="s">
        <v>32</v>
      </c>
      <c r="C77" s="29">
        <v>2</v>
      </c>
      <c r="D77" s="50">
        <v>0</v>
      </c>
      <c r="E77" s="49">
        <v>2</v>
      </c>
      <c r="F77" s="49">
        <v>2</v>
      </c>
      <c r="G77"/>
      <c r="H77" s="4" t="s">
        <v>31</v>
      </c>
      <c r="I77" s="4"/>
      <c r="J77" s="6"/>
      <c r="K77" s="6"/>
      <c r="L77" s="5"/>
      <c r="M77" s="5"/>
      <c r="N77"/>
    </row>
    <row r="78" spans="1:14" x14ac:dyDescent="0.25">
      <c r="A78" s="8"/>
      <c r="B78" s="30" t="s">
        <v>30</v>
      </c>
      <c r="C78" s="21">
        <v>3</v>
      </c>
      <c r="D78" s="48">
        <v>1</v>
      </c>
      <c r="E78" s="19">
        <v>3</v>
      </c>
      <c r="F78" s="19">
        <v>3</v>
      </c>
      <c r="G78"/>
      <c r="H78" s="4" t="s">
        <v>29</v>
      </c>
      <c r="I78" s="4"/>
      <c r="J78" s="6"/>
      <c r="K78" s="6"/>
      <c r="L78" s="5"/>
      <c r="M78" s="5"/>
      <c r="N78"/>
    </row>
    <row r="79" spans="1:14" x14ac:dyDescent="0.25">
      <c r="A79" s="8"/>
      <c r="B79" s="30" t="s">
        <v>28</v>
      </c>
      <c r="C79" s="29">
        <v>2</v>
      </c>
      <c r="D79" s="50">
        <v>0.5</v>
      </c>
      <c r="E79" s="49">
        <v>2</v>
      </c>
      <c r="F79" s="49">
        <v>2</v>
      </c>
      <c r="G79"/>
      <c r="H79" s="4" t="s">
        <v>27</v>
      </c>
      <c r="I79" s="4"/>
      <c r="J79" s="6"/>
      <c r="K79" s="6"/>
      <c r="L79" s="5"/>
      <c r="M79" s="5"/>
      <c r="N79"/>
    </row>
    <row r="80" spans="1:14" x14ac:dyDescent="0.25">
      <c r="A80" s="8"/>
      <c r="B80" s="30" t="s">
        <v>26</v>
      </c>
      <c r="C80" s="29">
        <v>4</v>
      </c>
      <c r="D80" s="50">
        <v>1</v>
      </c>
      <c r="E80" s="49">
        <v>4</v>
      </c>
      <c r="F80" s="49">
        <v>4</v>
      </c>
      <c r="G80"/>
      <c r="H80" s="4" t="s">
        <v>25</v>
      </c>
      <c r="I80" s="4"/>
      <c r="J80" s="6"/>
      <c r="K80" s="6"/>
      <c r="L80" s="5"/>
      <c r="M80" s="5"/>
      <c r="N80"/>
    </row>
    <row r="81" spans="1:16" x14ac:dyDescent="0.25">
      <c r="A81" s="8"/>
      <c r="B81" s="30" t="s">
        <v>24</v>
      </c>
      <c r="C81" s="29">
        <v>1</v>
      </c>
      <c r="D81" s="50">
        <v>1</v>
      </c>
      <c r="E81" s="49">
        <v>1</v>
      </c>
      <c r="F81" s="49">
        <v>1</v>
      </c>
      <c r="G81"/>
      <c r="H81" s="4"/>
      <c r="I81" s="4"/>
      <c r="J81" s="6"/>
      <c r="K81" s="6"/>
      <c r="L81" s="5"/>
      <c r="M81" s="5"/>
      <c r="N81"/>
    </row>
    <row r="82" spans="1:16" x14ac:dyDescent="0.25">
      <c r="B82" s="30" t="s">
        <v>9</v>
      </c>
      <c r="C82" s="29">
        <v>2</v>
      </c>
      <c r="D82" s="50">
        <v>1</v>
      </c>
      <c r="E82" s="49">
        <v>2</v>
      </c>
      <c r="F82" s="49">
        <v>2</v>
      </c>
      <c r="G82"/>
      <c r="H82" s="4" t="s">
        <v>23</v>
      </c>
      <c r="I82" s="4"/>
      <c r="J82" s="6"/>
      <c r="K82" s="6"/>
      <c r="L82" s="5"/>
      <c r="M82" s="5"/>
      <c r="N82"/>
    </row>
    <row r="83" spans="1:16" x14ac:dyDescent="0.25">
      <c r="B83" s="30" t="s">
        <v>8</v>
      </c>
      <c r="C83" s="29">
        <v>3</v>
      </c>
      <c r="D83" s="50">
        <v>0</v>
      </c>
      <c r="E83" s="49">
        <v>3</v>
      </c>
      <c r="F83" s="49">
        <v>0</v>
      </c>
      <c r="G83"/>
      <c r="H83" s="4"/>
      <c r="I83" s="40"/>
      <c r="J83" s="6"/>
      <c r="K83" s="6"/>
      <c r="L83" s="5"/>
      <c r="M83" s="5"/>
      <c r="N83"/>
    </row>
    <row r="84" spans="1:16" x14ac:dyDescent="0.25">
      <c r="B84" s="30" t="s">
        <v>7</v>
      </c>
      <c r="C84" s="21">
        <v>3</v>
      </c>
      <c r="D84" s="48">
        <v>0</v>
      </c>
      <c r="E84" s="19">
        <v>3</v>
      </c>
      <c r="F84" s="19">
        <v>0</v>
      </c>
      <c r="G84"/>
      <c r="H84" s="4"/>
      <c r="I84" s="4"/>
      <c r="J84" s="6"/>
      <c r="K84" s="6"/>
      <c r="L84" s="5"/>
      <c r="M84" s="5"/>
      <c r="N84"/>
      <c r="O84" s="31"/>
      <c r="P84" s="31"/>
    </row>
    <row r="85" spans="1:16" x14ac:dyDescent="0.25">
      <c r="B85" s="30" t="s">
        <v>22</v>
      </c>
      <c r="C85" s="21">
        <v>3</v>
      </c>
      <c r="D85" s="48">
        <v>3</v>
      </c>
      <c r="E85" s="19">
        <v>3</v>
      </c>
      <c r="F85" s="19">
        <v>1</v>
      </c>
      <c r="G85"/>
      <c r="H85" s="4" t="s">
        <v>21</v>
      </c>
      <c r="I85" s="4"/>
      <c r="J85" s="6"/>
      <c r="K85" s="6"/>
      <c r="L85" s="5"/>
      <c r="M85" s="5"/>
      <c r="N85"/>
    </row>
    <row r="86" spans="1:16" x14ac:dyDescent="0.25">
      <c r="B86" s="30" t="s">
        <v>20</v>
      </c>
      <c r="C86" s="47">
        <v>5</v>
      </c>
      <c r="D86" s="46">
        <v>1</v>
      </c>
      <c r="E86" s="45">
        <v>3</v>
      </c>
      <c r="F86" s="45">
        <v>1</v>
      </c>
      <c r="G86"/>
      <c r="H86" s="4" t="s">
        <v>19</v>
      </c>
      <c r="I86" s="4"/>
      <c r="J86" s="6"/>
      <c r="K86" s="6"/>
      <c r="L86" s="5"/>
      <c r="M86" s="5"/>
      <c r="N86"/>
    </row>
    <row r="87" spans="1:16" ht="15.75" thickBot="1" x14ac:dyDescent="0.3">
      <c r="B87" s="44" t="s">
        <v>18</v>
      </c>
      <c r="C87" s="17">
        <f>SUM(C76:C86)</f>
        <v>33</v>
      </c>
      <c r="D87" s="43">
        <f>SUM(D76:D86)</f>
        <v>9.5</v>
      </c>
      <c r="E87" s="15">
        <f>SUM(E76:E86)</f>
        <v>29</v>
      </c>
      <c r="F87" s="15">
        <f>SUM(F76:F86)</f>
        <v>19</v>
      </c>
      <c r="G87"/>
      <c r="H87" s="4"/>
      <c r="I87" s="4"/>
      <c r="J87" s="6"/>
      <c r="K87" s="6"/>
      <c r="L87" s="5"/>
      <c r="M87" s="5"/>
      <c r="N87"/>
    </row>
    <row r="88" spans="1:16" s="31" customFormat="1" ht="15.75" thickBot="1" x14ac:dyDescent="0.3">
      <c r="B88" s="42"/>
      <c r="C88" s="41"/>
      <c r="D88" s="9"/>
      <c r="E88" s="10"/>
      <c r="F88" s="9"/>
      <c r="G88"/>
      <c r="H88" s="40"/>
      <c r="I88" s="4"/>
      <c r="J88" s="6"/>
      <c r="K88" s="6"/>
      <c r="L88" s="5"/>
      <c r="M88" s="5"/>
      <c r="O88"/>
      <c r="P88"/>
    </row>
    <row r="89" spans="1:16" ht="15.95" customHeight="1" thickBot="1" x14ac:dyDescent="0.3">
      <c r="A89" s="8"/>
      <c r="B89" s="39" t="s">
        <v>0</v>
      </c>
      <c r="C89" s="37" t="s">
        <v>17</v>
      </c>
      <c r="D89" s="36" t="s">
        <v>16</v>
      </c>
      <c r="E89" s="34" t="s">
        <v>17</v>
      </c>
      <c r="F89" s="34" t="s">
        <v>16</v>
      </c>
      <c r="G89"/>
      <c r="H89" s="4"/>
      <c r="I89" s="4"/>
      <c r="J89" s="6"/>
      <c r="K89" s="6"/>
      <c r="L89" s="5"/>
      <c r="M89" s="5"/>
      <c r="N89"/>
    </row>
    <row r="90" spans="1:16" ht="15.75" thickBot="1" x14ac:dyDescent="0.3">
      <c r="B90" s="38" t="s">
        <v>15</v>
      </c>
      <c r="C90" s="37" t="s">
        <v>14</v>
      </c>
      <c r="D90" s="36" t="s">
        <v>14</v>
      </c>
      <c r="E90" s="35" t="s">
        <v>14</v>
      </c>
      <c r="F90" s="34" t="s">
        <v>14</v>
      </c>
      <c r="G90"/>
      <c r="H90" s="4"/>
      <c r="I90" s="4"/>
      <c r="J90" s="6"/>
      <c r="K90" s="6"/>
      <c r="L90" s="5"/>
      <c r="M90" s="5"/>
      <c r="N90"/>
    </row>
    <row r="91" spans="1:16" x14ac:dyDescent="0.25">
      <c r="B91" s="30" t="s">
        <v>13</v>
      </c>
      <c r="C91" s="21">
        <v>4</v>
      </c>
      <c r="D91" s="21">
        <v>0</v>
      </c>
      <c r="E91" s="33">
        <v>4</v>
      </c>
      <c r="F91" s="32">
        <v>0</v>
      </c>
      <c r="G91" s="31"/>
      <c r="H91" s="4" t="s">
        <v>12</v>
      </c>
      <c r="I91" s="4"/>
      <c r="J91" s="6"/>
      <c r="K91" s="6"/>
      <c r="L91" s="5"/>
      <c r="M91" s="5"/>
      <c r="N91"/>
    </row>
    <row r="92" spans="1:16" x14ac:dyDescent="0.25">
      <c r="B92" s="30" t="s">
        <v>11</v>
      </c>
      <c r="C92" s="29">
        <v>2</v>
      </c>
      <c r="D92" s="29">
        <v>0</v>
      </c>
      <c r="E92" s="28">
        <v>2</v>
      </c>
      <c r="F92" s="27">
        <v>0</v>
      </c>
      <c r="G92"/>
      <c r="H92" s="4"/>
      <c r="I92" s="4"/>
      <c r="J92" s="6"/>
      <c r="K92" s="6"/>
      <c r="L92" s="5"/>
      <c r="M92" s="5"/>
      <c r="N92"/>
    </row>
    <row r="93" spans="1:16" x14ac:dyDescent="0.25">
      <c r="B93" s="30" t="s">
        <v>10</v>
      </c>
      <c r="C93" s="29">
        <v>2</v>
      </c>
      <c r="D93" s="29">
        <v>0</v>
      </c>
      <c r="E93" s="28">
        <v>2</v>
      </c>
      <c r="F93" s="27">
        <v>0</v>
      </c>
      <c r="G93"/>
      <c r="H93" s="4"/>
      <c r="I93" s="4"/>
      <c r="J93" s="6"/>
      <c r="K93" s="6"/>
      <c r="L93" s="5"/>
      <c r="M93" s="5"/>
      <c r="N93"/>
    </row>
    <row r="94" spans="1:16" x14ac:dyDescent="0.25">
      <c r="B94" s="30" t="s">
        <v>9</v>
      </c>
      <c r="C94" s="29">
        <v>3</v>
      </c>
      <c r="D94" s="29">
        <v>0.5</v>
      </c>
      <c r="E94" s="28">
        <v>2</v>
      </c>
      <c r="F94" s="27">
        <v>0.2</v>
      </c>
      <c r="G94"/>
      <c r="H94" s="4" t="s">
        <v>4</v>
      </c>
      <c r="I94" s="4"/>
      <c r="J94" s="6"/>
      <c r="K94" s="6"/>
      <c r="L94" s="5"/>
      <c r="M94" s="5"/>
      <c r="N94"/>
    </row>
    <row r="95" spans="1:16" x14ac:dyDescent="0.25">
      <c r="B95" s="30" t="s">
        <v>8</v>
      </c>
      <c r="C95" s="29">
        <v>3</v>
      </c>
      <c r="D95" s="29">
        <v>0</v>
      </c>
      <c r="E95" s="28">
        <v>2</v>
      </c>
      <c r="F95" s="27">
        <v>0</v>
      </c>
      <c r="G95"/>
      <c r="H95" s="4"/>
      <c r="I95" s="4"/>
      <c r="J95" s="6"/>
      <c r="K95" s="6"/>
      <c r="L95" s="5"/>
      <c r="M95" s="5"/>
      <c r="N95"/>
    </row>
    <row r="96" spans="1:16" x14ac:dyDescent="0.25">
      <c r="B96" s="30" t="s">
        <v>7</v>
      </c>
      <c r="C96" s="29">
        <v>3</v>
      </c>
      <c r="D96" s="29">
        <v>0</v>
      </c>
      <c r="E96" s="28">
        <v>3</v>
      </c>
      <c r="F96" s="27">
        <v>0</v>
      </c>
      <c r="G96"/>
      <c r="H96" s="4"/>
      <c r="I96"/>
      <c r="J96"/>
      <c r="M96" s="5"/>
      <c r="N96"/>
    </row>
    <row r="97" spans="2:15" x14ac:dyDescent="0.25">
      <c r="B97" s="30" t="s">
        <v>6</v>
      </c>
      <c r="C97" s="29">
        <v>3</v>
      </c>
      <c r="D97" s="29">
        <v>0.5</v>
      </c>
      <c r="E97" s="28">
        <v>3</v>
      </c>
      <c r="F97" s="27">
        <v>0.3</v>
      </c>
      <c r="G97"/>
      <c r="H97" s="4"/>
      <c r="I97"/>
      <c r="J97"/>
      <c r="M97" s="5"/>
      <c r="N97"/>
    </row>
    <row r="98" spans="2:15" x14ac:dyDescent="0.25">
      <c r="B98" s="26" t="s">
        <v>5</v>
      </c>
      <c r="C98" s="25">
        <v>8</v>
      </c>
      <c r="D98" s="25">
        <v>3</v>
      </c>
      <c r="E98" s="24">
        <v>8</v>
      </c>
      <c r="F98" s="23">
        <v>3</v>
      </c>
      <c r="G98"/>
      <c r="H98" s="4" t="s">
        <v>4</v>
      </c>
      <c r="I98"/>
      <c r="J98"/>
      <c r="M98" s="5"/>
      <c r="N98"/>
    </row>
    <row r="99" spans="2:15" x14ac:dyDescent="0.25">
      <c r="B99" s="22" t="s">
        <v>3</v>
      </c>
      <c r="C99" s="21">
        <f>SUM(C91:C98)</f>
        <v>28</v>
      </c>
      <c r="D99" s="21">
        <f>SUM(D91:D98)</f>
        <v>4</v>
      </c>
      <c r="E99" s="20">
        <f>SUM(E90:E97)</f>
        <v>18</v>
      </c>
      <c r="F99" s="19">
        <f>SUM(F90:F97)</f>
        <v>0.5</v>
      </c>
      <c r="G99"/>
      <c r="H99" s="4"/>
      <c r="I99" s="3"/>
      <c r="J99"/>
      <c r="M99" s="5"/>
      <c r="N99"/>
    </row>
    <row r="100" spans="2:15" ht="15.75" thickBot="1" x14ac:dyDescent="0.3">
      <c r="B100" s="18" t="s">
        <v>2</v>
      </c>
      <c r="C100" s="17">
        <f>C99*3</f>
        <v>84</v>
      </c>
      <c r="D100" s="17">
        <f>D99*3</f>
        <v>12</v>
      </c>
      <c r="E100" s="16">
        <f>E99*3</f>
        <v>54</v>
      </c>
      <c r="F100" s="15">
        <f>F99*3</f>
        <v>1.5</v>
      </c>
      <c r="G100"/>
      <c r="H100" s="4"/>
      <c r="I100" s="3"/>
      <c r="J100"/>
      <c r="M100" s="5"/>
      <c r="N100"/>
      <c r="O100" s="1"/>
    </row>
    <row r="101" spans="2:15" ht="15.75" thickBot="1" x14ac:dyDescent="0.3">
      <c r="B101" s="14" t="s">
        <v>1</v>
      </c>
      <c r="C101" s="13">
        <f>C87+C100</f>
        <v>117</v>
      </c>
      <c r="D101" s="13">
        <f>D87+D100</f>
        <v>21.5</v>
      </c>
      <c r="E101" s="12">
        <f>E87+E100</f>
        <v>83</v>
      </c>
      <c r="F101" s="12">
        <f>F87+F100</f>
        <v>20.5</v>
      </c>
      <c r="G101"/>
      <c r="H101" s="5"/>
      <c r="I101" s="3"/>
      <c r="J101"/>
      <c r="K101" s="1" t="s">
        <v>0</v>
      </c>
      <c r="O101" s="1"/>
    </row>
    <row r="102" spans="2:15" x14ac:dyDescent="0.25">
      <c r="B102" s="11"/>
      <c r="C102" s="10"/>
      <c r="D102" s="9"/>
      <c r="E102" s="10"/>
      <c r="F102" s="9"/>
      <c r="G102"/>
      <c r="H102"/>
      <c r="I102" s="3"/>
      <c r="J102"/>
      <c r="O102" s="1"/>
    </row>
    <row r="103" spans="2:15" x14ac:dyDescent="0.25">
      <c r="B103" s="8"/>
      <c r="C103" s="8"/>
      <c r="D103" s="8"/>
      <c r="E103" s="8"/>
      <c r="G103"/>
      <c r="H103"/>
      <c r="I103"/>
      <c r="J103"/>
      <c r="K103"/>
      <c r="L103"/>
      <c r="O103" s="1"/>
    </row>
    <row r="104" spans="2:15" x14ac:dyDescent="0.25">
      <c r="C104" s="7">
        <f>C101+E101</f>
        <v>200</v>
      </c>
      <c r="D104" s="7"/>
      <c r="E104" s="6">
        <f>D101+F101</f>
        <v>42</v>
      </c>
      <c r="F104" s="6"/>
      <c r="G104" s="5">
        <f>C104-E104</f>
        <v>158</v>
      </c>
      <c r="H104" s="1"/>
      <c r="I104"/>
      <c r="J104"/>
      <c r="K104"/>
      <c r="L104"/>
      <c r="O104" s="1"/>
    </row>
    <row r="105" spans="2:15" x14ac:dyDescent="0.25">
      <c r="C105" s="4"/>
      <c r="D105" s="4"/>
      <c r="G105"/>
      <c r="H105" s="1"/>
      <c r="I105"/>
      <c r="J105"/>
      <c r="K105"/>
      <c r="L105"/>
      <c r="O105" s="1"/>
    </row>
    <row r="106" spans="2:15" x14ac:dyDescent="0.25">
      <c r="B106" s="1"/>
      <c r="C106" s="4"/>
      <c r="D106" s="4"/>
      <c r="G106"/>
      <c r="H106" s="1"/>
      <c r="I106"/>
      <c r="J106"/>
      <c r="K106"/>
      <c r="L106"/>
      <c r="O106" s="1"/>
    </row>
    <row r="107" spans="2:15" x14ac:dyDescent="0.25">
      <c r="C107" s="2"/>
      <c r="D107" s="2"/>
      <c r="E107" s="3"/>
      <c r="F107" s="3"/>
      <c r="H107" s="1"/>
      <c r="I107"/>
      <c r="J107"/>
      <c r="K107"/>
      <c r="L107"/>
    </row>
    <row r="108" spans="2:15" x14ac:dyDescent="0.25">
      <c r="C108" s="2"/>
      <c r="D108" s="2"/>
      <c r="E108" s="3"/>
      <c r="F108" s="3"/>
      <c r="H108" s="1"/>
      <c r="I108"/>
      <c r="J108"/>
      <c r="K108"/>
      <c r="L108"/>
      <c r="M108"/>
      <c r="N108"/>
    </row>
    <row r="109" spans="2:15" x14ac:dyDescent="0.25">
      <c r="C109" s="2"/>
      <c r="D109" s="2"/>
      <c r="E109" s="3"/>
      <c r="F109" s="3"/>
      <c r="H109" s="1"/>
      <c r="I109"/>
      <c r="J109"/>
      <c r="K109"/>
      <c r="L109"/>
      <c r="M109"/>
      <c r="N109"/>
    </row>
    <row r="110" spans="2:15" x14ac:dyDescent="0.25">
      <c r="C110" s="2"/>
      <c r="D110" s="2"/>
      <c r="E110" s="3"/>
      <c r="F110" s="3"/>
      <c r="H110" s="1"/>
      <c r="I110"/>
      <c r="J110"/>
      <c r="K110"/>
      <c r="L110"/>
      <c r="M110"/>
      <c r="N110"/>
    </row>
    <row r="111" spans="2:15" x14ac:dyDescent="0.25">
      <c r="D111" s="1"/>
      <c r="E111" s="1"/>
      <c r="F111" s="1"/>
      <c r="H111" s="1"/>
      <c r="I111"/>
      <c r="J111"/>
      <c r="K111"/>
      <c r="L111"/>
      <c r="M111"/>
      <c r="N111"/>
    </row>
    <row r="112" spans="2:15" x14ac:dyDescent="0.25">
      <c r="D112" s="1"/>
      <c r="E112" s="1"/>
      <c r="F112" s="1"/>
      <c r="H112" s="1"/>
      <c r="I112"/>
      <c r="J112"/>
      <c r="K112"/>
      <c r="L112"/>
      <c r="M112"/>
      <c r="N112"/>
    </row>
    <row r="113" spans="4:14" x14ac:dyDescent="0.25">
      <c r="D113" s="1"/>
      <c r="E113" s="1"/>
      <c r="F113" s="1"/>
      <c r="H113" s="1"/>
      <c r="I113"/>
      <c r="J113"/>
      <c r="K113"/>
      <c r="L113"/>
      <c r="M113"/>
      <c r="N113"/>
    </row>
    <row r="114" spans="4:14" x14ac:dyDescent="0.25">
      <c r="D114" s="1"/>
      <c r="E114" s="1"/>
      <c r="F114" s="1"/>
      <c r="H114" s="1"/>
      <c r="I114"/>
      <c r="J114"/>
      <c r="K114"/>
      <c r="L114"/>
      <c r="M114"/>
      <c r="N114"/>
    </row>
    <row r="115" spans="4:14" x14ac:dyDescent="0.25">
      <c r="D115" s="1"/>
      <c r="E115" s="1"/>
      <c r="F115" s="1"/>
      <c r="H115" s="1"/>
      <c r="I115"/>
      <c r="J115"/>
      <c r="K115"/>
      <c r="L115"/>
      <c r="M115"/>
      <c r="N115"/>
    </row>
    <row r="116" spans="4:14" x14ac:dyDescent="0.25">
      <c r="D116" s="1"/>
      <c r="E116" s="1"/>
      <c r="F116" s="1"/>
      <c r="H116" s="1"/>
      <c r="I116"/>
      <c r="J116"/>
      <c r="K116"/>
      <c r="L116"/>
      <c r="M116"/>
      <c r="N116"/>
    </row>
    <row r="117" spans="4:14" x14ac:dyDescent="0.25">
      <c r="D117" s="1"/>
      <c r="E117" s="1"/>
      <c r="F117" s="1"/>
      <c r="H117" s="1"/>
      <c r="I117"/>
      <c r="J117"/>
      <c r="K117"/>
      <c r="L117"/>
      <c r="M117"/>
      <c r="N117"/>
    </row>
    <row r="118" spans="4:14" x14ac:dyDescent="0.25">
      <c r="D118" s="1"/>
      <c r="E118" s="1"/>
      <c r="F118" s="1"/>
      <c r="H118" s="1"/>
      <c r="I118"/>
      <c r="J118"/>
      <c r="K118"/>
      <c r="L118"/>
      <c r="M118"/>
      <c r="N118"/>
    </row>
    <row r="119" spans="4:14" x14ac:dyDescent="0.25">
      <c r="D119" s="1"/>
      <c r="E119" s="1"/>
      <c r="F119" s="1"/>
      <c r="H119" s="1"/>
      <c r="I119"/>
      <c r="J119"/>
      <c r="K119"/>
      <c r="L119"/>
      <c r="M119"/>
      <c r="N119"/>
    </row>
    <row r="120" spans="4:14" x14ac:dyDescent="0.25">
      <c r="D120" s="1"/>
      <c r="E120" s="1"/>
      <c r="F120" s="1"/>
      <c r="H120" s="1"/>
      <c r="M120"/>
      <c r="N120"/>
    </row>
    <row r="121" spans="4:14" x14ac:dyDescent="0.25">
      <c r="D121" s="1"/>
      <c r="E121" s="1"/>
      <c r="F121" s="1"/>
      <c r="H121"/>
      <c r="M121"/>
      <c r="N121"/>
    </row>
    <row r="122" spans="4:14" x14ac:dyDescent="0.25">
      <c r="D122" s="1"/>
      <c r="E122" s="1"/>
      <c r="F122" s="1"/>
      <c r="H122"/>
      <c r="M122"/>
      <c r="N122"/>
    </row>
    <row r="123" spans="4:14" x14ac:dyDescent="0.25">
      <c r="D123" s="1"/>
      <c r="E123" s="1"/>
      <c r="F123" s="1"/>
      <c r="H123"/>
      <c r="M123"/>
      <c r="N123"/>
    </row>
    <row r="124" spans="4:14" x14ac:dyDescent="0.25">
      <c r="G124"/>
      <c r="H124"/>
      <c r="M124"/>
      <c r="N124"/>
    </row>
    <row r="125" spans="4:14" x14ac:dyDescent="0.25">
      <c r="G125"/>
    </row>
    <row r="126" spans="4:14" x14ac:dyDescent="0.25">
      <c r="G126"/>
    </row>
  </sheetData>
  <mergeCells count="7">
    <mergeCell ref="C48:D48"/>
    <mergeCell ref="E48:F48"/>
    <mergeCell ref="B3:C3"/>
    <mergeCell ref="B1:F1"/>
    <mergeCell ref="L18:M18"/>
    <mergeCell ref="F40:G40"/>
    <mergeCell ref="D24:F24"/>
  </mergeCells>
  <pageMargins left="0.7" right="0.7" top="0.75" bottom="0.75" header="0.3" footer="0.3"/>
  <pageSetup paperSize="17" scale="2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PMR-BOP Integration</vt:lpstr>
      <vt:lpstr>Sheet1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Taylor</dc:creator>
  <cp:lastModifiedBy>William Taylor</cp:lastModifiedBy>
  <dcterms:created xsi:type="dcterms:W3CDTF">2020-03-02T00:51:43Z</dcterms:created>
  <dcterms:modified xsi:type="dcterms:W3CDTF">2020-03-02T00:52:45Z</dcterms:modified>
</cp:coreProperties>
</file>