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parec2\AppData\Roaming\OpenText\OTEdit\EC_TPSGC-PWGSC\c276531790\"/>
    </mc:Choice>
  </mc:AlternateContent>
  <bookViews>
    <workbookView xWindow="0" yWindow="0" windowWidth="19200" windowHeight="6435" tabRatio="607"/>
  </bookViews>
  <sheets>
    <sheet name="About this document" sheetId="29" r:id="rId1"/>
    <sheet name="CM-PM integrated plan" sheetId="11" r:id="rId2"/>
  </sheets>
  <definedNames>
    <definedName name="_xlnm._FilterDatabase" localSheetId="1" hidden="1">'CM-PM integrated plan'!$A$7:$A$128</definedName>
    <definedName name="_xlnm.Print_Titles" localSheetId="1">'CM-PM integrated plan'!$4:$7</definedName>
    <definedName name="Project_Start">'CM-PM integrated plan'!$I$3</definedName>
    <definedName name="Scrolling_Increment">'CM-PM integrated plan'!$I$4</definedName>
    <definedName name="Today" localSheetId="1">TODAY()</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8" i="11" l="1"/>
  <c r="K138" i="11"/>
  <c r="K137" i="11"/>
  <c r="K136" i="11"/>
  <c r="K135" i="11"/>
  <c r="K134" i="11"/>
  <c r="K133" i="11"/>
  <c r="K132" i="11"/>
  <c r="K131" i="11"/>
  <c r="K130" i="11"/>
  <c r="K129" i="11"/>
  <c r="K141" i="11" l="1"/>
  <c r="K9" i="11"/>
  <c r="K10" i="11"/>
  <c r="K140" i="11" l="1"/>
  <c r="K139" i="11"/>
  <c r="K87" i="11"/>
  <c r="K86" i="11"/>
  <c r="K85" i="11"/>
  <c r="K84" i="11"/>
  <c r="K83" i="11"/>
  <c r="K82" i="11"/>
  <c r="K81" i="11"/>
  <c r="K80" i="11"/>
  <c r="K79" i="11"/>
  <c r="K78" i="11"/>
  <c r="K77" i="11"/>
  <c r="K76" i="11"/>
  <c r="K75" i="11"/>
  <c r="K74" i="11"/>
  <c r="K73" i="11"/>
  <c r="K72" i="11"/>
  <c r="K71" i="11"/>
  <c r="K28" i="11" l="1"/>
  <c r="K27" i="11"/>
  <c r="K26" i="11"/>
  <c r="K25" i="11"/>
  <c r="K24"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13" i="11"/>
  <c r="K127" i="11" l="1"/>
  <c r="K96" i="11"/>
  <c r="K95" i="11"/>
  <c r="K94" i="11"/>
  <c r="K93" i="11"/>
  <c r="K92" i="11"/>
  <c r="K91" i="11"/>
  <c r="K90" i="11"/>
  <c r="K89"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l="1"/>
  <c r="K44" i="11"/>
  <c r="K43" i="11"/>
  <c r="K42" i="11"/>
  <c r="K41" i="11"/>
  <c r="K40" i="11"/>
  <c r="K39" i="11"/>
  <c r="K38" i="11"/>
  <c r="K37" i="11"/>
  <c r="K36" i="11"/>
  <c r="K35" i="11"/>
  <c r="K34" i="11"/>
  <c r="K33" i="11"/>
  <c r="K32" i="11"/>
  <c r="K11" i="11"/>
  <c r="K12" i="11"/>
  <c r="K14" i="11"/>
  <c r="K15" i="11"/>
  <c r="K16" i="11"/>
  <c r="K17" i="11"/>
  <c r="K18" i="11"/>
  <c r="K19" i="11"/>
  <c r="K20" i="11"/>
  <c r="K21" i="11"/>
  <c r="K22" i="11"/>
  <c r="K23" i="11"/>
  <c r="K29" i="11"/>
  <c r="K30" i="11"/>
  <c r="K31" i="11"/>
  <c r="K128" i="11"/>
  <c r="M5" i="11" l="1"/>
  <c r="M7" i="11" l="1"/>
  <c r="M4" i="11"/>
  <c r="N5" i="11"/>
  <c r="O5" i="11" l="1"/>
  <c r="N7" i="11"/>
  <c r="O7" i="11" l="1"/>
  <c r="P5" i="11"/>
  <c r="P7" i="11" l="1"/>
  <c r="Q5" i="11"/>
  <c r="Q7" i="11" l="1"/>
  <c r="R5" i="11"/>
  <c r="R7" i="11" l="1"/>
  <c r="S5" i="11"/>
  <c r="S7" i="11" l="1"/>
  <c r="T5" i="11"/>
  <c r="U5" i="11" l="1"/>
  <c r="T7" i="11"/>
  <c r="T4" i="11"/>
  <c r="U7" i="11" l="1"/>
  <c r="V5" i="11"/>
  <c r="V7" i="11" l="1"/>
  <c r="W5" i="11"/>
  <c r="X5" i="11" l="1"/>
  <c r="W7" i="11"/>
  <c r="Y5" i="11" l="1"/>
  <c r="X7" i="11"/>
  <c r="Y7" i="11" l="1"/>
  <c r="Z5" i="11"/>
  <c r="Z7" i="11" l="1"/>
  <c r="AA5" i="11"/>
  <c r="AB5" i="11" l="1"/>
  <c r="AA4" i="11"/>
  <c r="AA7" i="11"/>
  <c r="AC5" i="11" l="1"/>
  <c r="AB7" i="11"/>
  <c r="AD5" i="11" l="1"/>
  <c r="AC7" i="11"/>
  <c r="AD7" i="11" l="1"/>
  <c r="AE5" i="11"/>
  <c r="AF5" i="11" l="1"/>
  <c r="AE7" i="11"/>
  <c r="AF7" i="11" l="1"/>
  <c r="AG5" i="11"/>
  <c r="AH5" i="11" l="1"/>
  <c r="AG7" i="11"/>
  <c r="AH4" i="11" l="1"/>
  <c r="AI5" i="11"/>
  <c r="AH7" i="11"/>
  <c r="AI7" i="11" l="1"/>
  <c r="AJ5" i="11"/>
  <c r="AJ7" i="11" l="1"/>
  <c r="AK5" i="11"/>
  <c r="AK7" i="11" l="1"/>
  <c r="AL5" i="11"/>
  <c r="AL7" i="11" l="1"/>
  <c r="AM5" i="11"/>
  <c r="AN5" i="11" l="1"/>
  <c r="AM7" i="11"/>
  <c r="AN7" i="11" l="1"/>
  <c r="AO5" i="11"/>
  <c r="AO7" i="11" l="1"/>
  <c r="AO4" i="11"/>
  <c r="AP5" i="11"/>
  <c r="AP7" i="11" l="1"/>
  <c r="AQ5" i="11"/>
  <c r="AQ7" i="11" l="1"/>
  <c r="AR5" i="11"/>
  <c r="AS5" i="11" l="1"/>
  <c r="AR7" i="11"/>
  <c r="AS7" i="11" l="1"/>
  <c r="AT5" i="11"/>
  <c r="AT7" i="11" l="1"/>
  <c r="AU5" i="11"/>
  <c r="AV5" i="11" l="1"/>
  <c r="AU7" i="11"/>
  <c r="AV4" i="11" l="1"/>
  <c r="AV7" i="11"/>
  <c r="AW5" i="11"/>
  <c r="AW7" i="11" l="1"/>
  <c r="AX5" i="11"/>
  <c r="AX7" i="11" l="1"/>
  <c r="AY5" i="11"/>
  <c r="AY7" i="11" l="1"/>
  <c r="AZ5" i="11"/>
  <c r="BA5" i="11" l="1"/>
  <c r="AZ7" i="11"/>
  <c r="BA7" i="11" l="1"/>
  <c r="BB5" i="11"/>
  <c r="BB7" i="11" l="1"/>
  <c r="BC5" i="11"/>
  <c r="BC7" i="11" l="1"/>
  <c r="BC4" i="11"/>
  <c r="BD5" i="11"/>
  <c r="BD7" i="11" l="1"/>
  <c r="BE5" i="11"/>
  <c r="BE7" i="11" l="1"/>
  <c r="BF5" i="11"/>
  <c r="BG5" i="11" l="1"/>
  <c r="BF7" i="11"/>
  <c r="BG7" i="11" l="1"/>
  <c r="BH5" i="11"/>
  <c r="BI5" i="11" l="1"/>
  <c r="BH7" i="11"/>
  <c r="BJ5" i="11" l="1"/>
  <c r="BI7" i="11"/>
  <c r="BJ4" i="11" l="1"/>
  <c r="BJ7" i="11"/>
  <c r="BK5" i="11"/>
  <c r="BL5" i="11" l="1"/>
  <c r="BK7" i="11"/>
  <c r="BL7" i="11" l="1"/>
  <c r="BM5" i="11"/>
  <c r="BN5" i="11" l="1"/>
  <c r="BM7" i="11"/>
  <c r="BO5" i="11" l="1"/>
  <c r="BN7" i="11"/>
  <c r="BO7" i="11" l="1"/>
  <c r="BP5" i="11"/>
  <c r="BP7" i="11" l="1"/>
</calcChain>
</file>

<file path=xl/sharedStrings.xml><?xml version="1.0" encoding="utf-8"?>
<sst xmlns="http://schemas.openxmlformats.org/spreadsheetml/2006/main" count="537" uniqueCount="165">
  <si>
    <t>Complete</t>
  </si>
  <si>
    <t>Delayed</t>
  </si>
  <si>
    <t>Late</t>
  </si>
  <si>
    <t>CM-Communication</t>
  </si>
  <si>
    <t>CM-Engagement</t>
  </si>
  <si>
    <t>CM-Training</t>
  </si>
  <si>
    <t>Days</t>
  </si>
  <si>
    <t>Actual end date</t>
  </si>
  <si>
    <t>End date</t>
  </si>
  <si>
    <t>Start date</t>
  </si>
  <si>
    <t xml:space="preserve">Status </t>
  </si>
  <si>
    <t>Steps/Notes</t>
  </si>
  <si>
    <t>Lead</t>
  </si>
  <si>
    <t>Activity</t>
  </si>
  <si>
    <t>Type of activity</t>
  </si>
  <si>
    <t>Legend:</t>
  </si>
  <si>
    <t>Project start</t>
  </si>
  <si>
    <t>New location decision</t>
  </si>
  <si>
    <t>Functional programming</t>
  </si>
  <si>
    <t>Preliminary space planning</t>
  </si>
  <si>
    <t>Design concept</t>
  </si>
  <si>
    <t>Inclusivity applied in office design</t>
  </si>
  <si>
    <t>Ergonomics considered in all workpoints</t>
  </si>
  <si>
    <t xml:space="preserve">Shared workplace (unassigned seating) </t>
  </si>
  <si>
    <t>Lockers</t>
  </si>
  <si>
    <t>Collaboration areas</t>
  </si>
  <si>
    <t>Social (or non work-related activities) areas</t>
  </si>
  <si>
    <t>Variety of work zones</t>
  </si>
  <si>
    <t>Move to swing space</t>
  </si>
  <si>
    <t>Green transportation between buildings</t>
  </si>
  <si>
    <t>Computing device: going from fix to portable</t>
  </si>
  <si>
    <t xml:space="preserve">Updated computing device: new functionnality </t>
  </si>
  <si>
    <t xml:space="preserve">Phone devices: going from fix to portable </t>
  </si>
  <si>
    <t xml:space="preserve">Secret/classified network: new common IT tools and processes </t>
  </si>
  <si>
    <t xml:space="preserve">VPN: increased connectivity and mobility </t>
  </si>
  <si>
    <t>Print-on-demand: new tool</t>
  </si>
  <si>
    <t>Videoconferencing: new IT tools</t>
  </si>
  <si>
    <t>Instant messaging: new IT tools</t>
  </si>
  <si>
    <t>Collaboration tools: new IT tools</t>
  </si>
  <si>
    <t>Collaboration platforms: new IT tools</t>
  </si>
  <si>
    <t xml:space="preserve">Accessibility of applications via phones: new functionnality </t>
  </si>
  <si>
    <t>Digital signatures: new functionnality</t>
  </si>
  <si>
    <t>GC email: new functionnality</t>
  </si>
  <si>
    <t xml:space="preserve">Reservation system: new IT tools </t>
  </si>
  <si>
    <t xml:space="preserve">Wi-Fi: new functionnality </t>
  </si>
  <si>
    <t xml:space="preserve">Public Wi-Fi: increased connectivity </t>
  </si>
  <si>
    <t>Updated policies to integrate greening and sustainability</t>
  </si>
  <si>
    <t>Use VR training</t>
  </si>
  <si>
    <t>Consistent application of GC-wide OHS policies</t>
  </si>
  <si>
    <t>GC-wide IM policies implementation</t>
  </si>
  <si>
    <t xml:space="preserve">Develop employees' ability to share and collaborate on documents using a cloud-based system </t>
  </si>
  <si>
    <t>Manage digital documents throughout the lifecycle</t>
  </si>
  <si>
    <t>Digitalization strategy: reduce paper storage space</t>
  </si>
  <si>
    <t>Centralized document management system</t>
  </si>
  <si>
    <t>Cloud file-sharing solution</t>
  </si>
  <si>
    <t>Ability to work on secret materials from more than one workpoint</t>
  </si>
  <si>
    <t>Reduce electronic duplication: new tool or functionnality</t>
  </si>
  <si>
    <t>Multiple security classification levels: new functionnality</t>
  </si>
  <si>
    <t>Auto classification of documents (GCdocs): new functionnality</t>
  </si>
  <si>
    <t>Imaging services: new tool</t>
  </si>
  <si>
    <t xml:space="preserve">Moving to paper-light or paperless </t>
  </si>
  <si>
    <t>Robust security awareness program for employees</t>
  </si>
  <si>
    <t>Application of security classication on information (Document marking)</t>
  </si>
  <si>
    <t>Rigouress security classification process</t>
  </si>
  <si>
    <t>Consistent emergency notifications to all employees at the same time</t>
  </si>
  <si>
    <t>Single identity management system</t>
  </si>
  <si>
    <t>Broaden employees access to locations</t>
  </si>
  <si>
    <t>Access to secret network for those who need it</t>
  </si>
  <si>
    <t>Kick-off town hall with employees (announce project and vision)</t>
  </si>
  <si>
    <t xml:space="preserve">Fact sheets </t>
  </si>
  <si>
    <t>FAQs</t>
  </si>
  <si>
    <t>Ongoing project communication via intranet/newsletter</t>
  </si>
  <si>
    <t>Manager project discussions at team meetings (Q&amp;As, etc.)</t>
  </si>
  <si>
    <t>Pre-occupancy survey</t>
  </si>
  <si>
    <t>GCworkplace 101 workshop with employees</t>
  </si>
  <si>
    <t>Virtual tour of ABW spaces</t>
  </si>
  <si>
    <t>Functional programming engagement with employees</t>
  </si>
  <si>
    <t>Create employee committee (change agents)</t>
  </si>
  <si>
    <t>Manager discussions on new ways of working at team meetings</t>
  </si>
  <si>
    <t>Announce approved floor plans</t>
  </si>
  <si>
    <t>Announce selected colour scheme</t>
  </si>
  <si>
    <t>Announce typical furniture layouts</t>
  </si>
  <si>
    <t>Project sponsor quarterly email update on project</t>
  </si>
  <si>
    <t>Senior leader(s) quarterly communication on new way of working</t>
  </si>
  <si>
    <t>Leadership Toolkit</t>
  </si>
  <si>
    <t>Manager Toolkit</t>
  </si>
  <si>
    <t>Change agent Toolkit</t>
  </si>
  <si>
    <t xml:space="preserve">Quarterly employee pulse check on change adoption </t>
  </si>
  <si>
    <t>Pop-up GCworkplace</t>
  </si>
  <si>
    <t>Launch of live-in program/pilot space</t>
  </si>
  <si>
    <t>Expert panels</t>
  </si>
  <si>
    <t>Employee-to-employee panels</t>
  </si>
  <si>
    <t>Employee involvement activities (selection of artwork, room naming, etc.)</t>
  </si>
  <si>
    <t>GCdocs refresher course</t>
  </si>
  <si>
    <t>Clean desk refresher course</t>
  </si>
  <si>
    <t>Mobile device training</t>
  </si>
  <si>
    <t>New application training</t>
  </si>
  <si>
    <t>Office ergonomics training</t>
  </si>
  <si>
    <t>Managing a mobile team</t>
  </si>
  <si>
    <t>Paper clean-up activity</t>
  </si>
  <si>
    <t>Send initial move information</t>
  </si>
  <si>
    <t>ABW workshop</t>
  </si>
  <si>
    <t>Send frequent move information</t>
  </si>
  <si>
    <t>Send digital welcome kit</t>
  </si>
  <si>
    <t>Celebration</t>
  </si>
  <si>
    <t>Post-occupancy survey</t>
  </si>
  <si>
    <t>Dedicate a CM resource</t>
  </si>
  <si>
    <t>Define what is changing</t>
  </si>
  <si>
    <t>Determine your organization's level or readiness to change</t>
  </si>
  <si>
    <t>Identify key stakeholders, as well as the types of input they require and what kind of communication they might need</t>
  </si>
  <si>
    <t>Define the approach needed to manage change given the unique characteristics of your project</t>
  </si>
  <si>
    <t>Identify steps that the sponsor will need to take to ensure effective sponsorship from other leaders</t>
  </si>
  <si>
    <t>Define which metrics are the most meaningful, as well as establish a cadence for collecting and reviewing data</t>
  </si>
  <si>
    <t>Define a communication plan</t>
  </si>
  <si>
    <t>Define a training plan</t>
  </si>
  <si>
    <t>Monitor modernization program performance</t>
  </si>
  <si>
    <t>Monitor CM program performance</t>
  </si>
  <si>
    <t>Monitor employee adoption (pulse check survey)</t>
  </si>
  <si>
    <t>Make necessary adjustments to CM plan</t>
  </si>
  <si>
    <t>Evaluate the activities implemented and the program, and create a final report</t>
  </si>
  <si>
    <t>Create and share lessons learned</t>
  </si>
  <si>
    <t>Project implememtation (incl. Construction)</t>
  </si>
  <si>
    <t>Extended hours for access to departmental building</t>
  </si>
  <si>
    <t>Access to healthy environment (e.g. gyms, healthy foods, bike racks, etc.)</t>
  </si>
  <si>
    <t>Smart office spaces (auto blinds, auto lights, temperature regulation, etc.)</t>
  </si>
  <si>
    <t>Move to new space</t>
  </si>
  <si>
    <t>Leading and standing-up program to support culture changes (modern, agile and flexible work)</t>
  </si>
  <si>
    <t xml:space="preserve">Identify and assess the sponsor and champions </t>
  </si>
  <si>
    <t>PM-Facilities|Assets|Interior design</t>
  </si>
  <si>
    <t>PM-Information technology</t>
  </si>
  <si>
    <t>PM-HR|OHS|People management</t>
  </si>
  <si>
    <t>PM-Information management</t>
  </si>
  <si>
    <r>
      <t xml:space="preserve">Created by: </t>
    </r>
    <r>
      <rPr>
        <sz val="12"/>
        <color rgb="FFFF0000"/>
        <rFont val="Calibri"/>
        <family val="2"/>
        <scheme val="minor"/>
      </rPr>
      <t>xxxx</t>
    </r>
  </si>
  <si>
    <t>PM-Security</t>
  </si>
  <si>
    <t>CM-Program</t>
  </si>
  <si>
    <r>
      <t xml:space="preserve">Change management approach and schedule 
</t>
    </r>
    <r>
      <rPr>
        <sz val="14"/>
        <rFont val="Calibri"/>
        <family val="2"/>
        <scheme val="minor"/>
      </rPr>
      <t xml:space="preserve">Date : </t>
    </r>
    <r>
      <rPr>
        <sz val="14"/>
        <color rgb="FFFF0000"/>
        <rFont val="Calibri"/>
        <family val="2"/>
        <scheme val="minor"/>
      </rPr>
      <t>xx-xx-xx</t>
    </r>
  </si>
  <si>
    <t>ADKAR element</t>
  </si>
  <si>
    <t>Desire</t>
  </si>
  <si>
    <t>Awareness</t>
  </si>
  <si>
    <t>Knowledge</t>
  </si>
  <si>
    <t>Ability</t>
  </si>
  <si>
    <t>Reinforcement</t>
  </si>
  <si>
    <t>N/A</t>
  </si>
  <si>
    <t>Not started</t>
  </si>
  <si>
    <t>On track</t>
  </si>
  <si>
    <t>Progress</t>
  </si>
  <si>
    <t>EXAMPLE ACTIVITY</t>
  </si>
  <si>
    <t>John Doe</t>
  </si>
  <si>
    <t>Project start date:</t>
  </si>
  <si>
    <t>Scrolling increment:</t>
  </si>
  <si>
    <r>
      <t>Client name</t>
    </r>
    <r>
      <rPr>
        <b/>
        <sz val="24"/>
        <color rgb="FFFF0000"/>
        <rFont val="Calibri"/>
        <family val="2"/>
      </rPr>
      <t>‒</t>
    </r>
    <r>
      <rPr>
        <b/>
        <sz val="24"/>
        <color rgb="FFFF0000"/>
        <rFont val="Calibri"/>
        <family val="2"/>
        <scheme val="minor"/>
      </rPr>
      <t>Project name
Address</t>
    </r>
  </si>
  <si>
    <t>More choices of workpoint types</t>
  </si>
  <si>
    <t>Objective/deliverable-based performance measurement</t>
  </si>
  <si>
    <t>Create employee committee (on etiquette)</t>
  </si>
  <si>
    <t>Recognize and reward employees adopting the new ways of working</t>
  </si>
  <si>
    <t xml:space="preserve">Updated phone devices: new functionnalities </t>
  </si>
  <si>
    <t>Define an engagement plan</t>
  </si>
  <si>
    <t xml:space="preserve"> </t>
  </si>
  <si>
    <t>CM-Sustainability</t>
  </si>
  <si>
    <t>Create a CM sustainability plan</t>
  </si>
  <si>
    <t>Provide tours of the modernized workplace</t>
  </si>
  <si>
    <t>Create a sustainability committee (to continue the vision)</t>
  </si>
  <si>
    <t>Reinforcement communication on new way of working</t>
  </si>
  <si>
    <t>Signage (behaviours)</t>
  </si>
  <si>
    <t>Signage (how-to)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</si>
</sst>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
  </numFmts>
  <fonts count="33" x14ac:knownFonts="1">
    <font>
      <sz val="11"/>
      <color theme="1"/>
      <name val="Calibri"/>
      <family val="2"/>
      <scheme val="minor"/>
    </font>
    <font>
      <u/>
      <sz val="11"/>
      <color indexed="12"/>
      <name val="Arial"/>
      <family val="2"/>
    </font>
    <font>
      <sz val="11"/>
      <color theme="1"/>
      <name val="Calibri"/>
      <family val="2"/>
      <scheme val="minor"/>
    </font>
    <font>
      <sz val="14"/>
      <color theme="1"/>
      <name val="Calibri"/>
      <family val="2"/>
      <scheme val="minor"/>
    </font>
    <font>
      <b/>
      <sz val="22"/>
      <color theme="1" tint="0.34998626667073579"/>
      <name val="Calibri"/>
      <family val="2"/>
      <scheme val="major"/>
    </font>
    <font>
      <sz val="11"/>
      <color theme="0"/>
      <name val="Calibri"/>
      <family val="2"/>
      <scheme val="minor"/>
    </font>
    <font>
      <sz val="9"/>
      <color theme="0"/>
      <name val="Calibri"/>
      <family val="2"/>
      <scheme val="minor"/>
    </font>
    <font>
      <sz val="9"/>
      <color theme="1"/>
      <name val="Calibri"/>
      <family val="2"/>
      <scheme val="minor"/>
    </font>
    <font>
      <sz val="9"/>
      <name val="Calibri"/>
      <family val="2"/>
      <scheme val="minor"/>
    </font>
    <font>
      <b/>
      <sz val="9"/>
      <color theme="0"/>
      <name val="Calibri"/>
      <family val="2"/>
      <scheme val="minor"/>
    </font>
    <font>
      <sz val="9"/>
      <color theme="1"/>
      <name val="Calibri"/>
      <family val="2"/>
      <scheme val="minor"/>
    </font>
    <font>
      <b/>
      <sz val="24"/>
      <color rgb="FFFF0000"/>
      <name val="Calibri"/>
      <family val="2"/>
      <scheme val="minor"/>
    </font>
    <font>
      <sz val="14"/>
      <color rgb="FFFF0000"/>
      <name val="Calibri"/>
      <family val="2"/>
      <scheme val="minor"/>
    </font>
    <font>
      <sz val="14"/>
      <name val="Calibri"/>
      <family val="2"/>
      <scheme val="minor"/>
    </font>
    <font>
      <sz val="14"/>
      <color rgb="FF000000"/>
      <name val="Calibri"/>
      <family val="2"/>
    </font>
    <font>
      <sz val="14"/>
      <name val="Calibri"/>
      <family val="2"/>
    </font>
    <font>
      <sz val="12"/>
      <color theme="1"/>
      <name val="Calibri"/>
      <family val="2"/>
      <scheme val="minor"/>
    </font>
    <font>
      <sz val="11"/>
      <name val="Calibri"/>
      <family val="2"/>
      <scheme val="minor"/>
    </font>
    <font>
      <sz val="12"/>
      <name val="Calibri"/>
      <family val="2"/>
      <scheme val="minor"/>
    </font>
    <font>
      <sz val="14"/>
      <name val="Calibri"/>
      <family val="2"/>
      <scheme val="minor"/>
    </font>
    <font>
      <b/>
      <sz val="24"/>
      <name val="Calibri"/>
      <family val="2"/>
      <scheme val="minor"/>
    </font>
    <font>
      <sz val="12"/>
      <color rgb="FFFF0000"/>
      <name val="Calibri"/>
      <family val="2"/>
      <scheme val="minor"/>
    </font>
    <font>
      <sz val="12"/>
      <color theme="0"/>
      <name val="Calibri"/>
      <family val="2"/>
      <scheme val="minor"/>
    </font>
    <font>
      <sz val="14"/>
      <color rgb="FF0070C0"/>
      <name val="Calibri"/>
      <family val="2"/>
    </font>
    <font>
      <i/>
      <sz val="14"/>
      <name val="Calibri"/>
      <family val="2"/>
      <scheme val="minor"/>
    </font>
    <font>
      <b/>
      <i/>
      <sz val="14"/>
      <color rgb="FFFF0000"/>
      <name val="Calibri"/>
      <family val="2"/>
      <scheme val="minor"/>
    </font>
    <font>
      <b/>
      <sz val="11"/>
      <color rgb="FFFF0000"/>
      <name val="Calibri"/>
      <family val="2"/>
      <scheme val="minor"/>
    </font>
    <font>
      <b/>
      <sz val="12"/>
      <color rgb="FFFF0000"/>
      <name val="Calibri"/>
      <family val="2"/>
      <scheme val="minor"/>
    </font>
    <font>
      <b/>
      <sz val="14"/>
      <name val="Calibri"/>
      <family val="2"/>
      <scheme val="minor"/>
    </font>
    <font>
      <b/>
      <sz val="18"/>
      <color theme="0"/>
      <name val="Calibri"/>
      <family val="2"/>
      <scheme val="minor"/>
    </font>
    <font>
      <i/>
      <sz val="12"/>
      <color rgb="FFFF0000"/>
      <name val="Calibri"/>
      <family val="2"/>
      <scheme val="minor"/>
    </font>
    <font>
      <b/>
      <i/>
      <sz val="14"/>
      <color rgb="FFFF0000"/>
      <name val="Calibri"/>
      <family val="2"/>
    </font>
    <font>
      <b/>
      <sz val="24"/>
      <color rgb="FFFF0000"/>
      <name val="Calibri"/>
      <family val="2"/>
    </font>
  </fonts>
  <fills count="2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rgb="FF000000"/>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theme="9" tint="0.79998168889431442"/>
      </patternFill>
    </fill>
    <fill>
      <patternFill patternType="solid">
        <fgColor theme="4" tint="0.79998168889431442"/>
        <bgColor indexed="64"/>
      </patternFill>
    </fill>
    <fill>
      <patternFill patternType="solid">
        <fgColor theme="8" tint="0.79998168889431442"/>
        <bgColor rgb="FF000000"/>
      </patternFill>
    </fill>
    <fill>
      <patternFill patternType="solid">
        <fgColor theme="5" tint="0.79998168889431442"/>
        <bgColor rgb="FF000000"/>
      </patternFill>
    </fill>
    <fill>
      <patternFill patternType="solid">
        <fgColor theme="4" tint="0.79998168889431442"/>
        <bgColor rgb="FF000000"/>
      </patternFill>
    </fill>
    <fill>
      <patternFill patternType="solid">
        <fgColor rgb="FFE1FFE1"/>
        <bgColor indexed="64"/>
      </patternFill>
    </fill>
    <fill>
      <patternFill patternType="solid">
        <fgColor rgb="FFE1FFE1"/>
        <bgColor rgb="FF000000"/>
      </patternFill>
    </fill>
    <fill>
      <patternFill patternType="solid">
        <fgColor rgb="FFFDBD55"/>
        <bgColor indexed="64"/>
      </patternFill>
    </fill>
    <fill>
      <patternFill patternType="solid">
        <fgColor rgb="FFBCE292"/>
        <bgColor indexed="64"/>
      </patternFill>
    </fill>
    <fill>
      <patternFill patternType="solid">
        <fgColor rgb="FFFF7171"/>
        <bgColor indexed="64"/>
      </patternFill>
    </fill>
    <fill>
      <patternFill patternType="solid">
        <fgColor rgb="FFFFFF00"/>
        <bgColor indexed="64"/>
      </patternFill>
    </fill>
    <fill>
      <patternFill patternType="solid">
        <fgColor rgb="FFFFFFB9"/>
        <bgColor indexed="64"/>
      </patternFill>
    </fill>
    <fill>
      <patternFill patternType="solid">
        <fgColor rgb="FFFFFFB9"/>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right/>
      <top style="medium">
        <color auto="1"/>
      </top>
      <bottom/>
      <diagonal/>
    </border>
    <border>
      <left/>
      <right/>
      <top style="thin">
        <color rgb="FFFF0000"/>
      </top>
      <bottom style="thin">
        <color rgb="FFFF0000"/>
      </bottom>
      <diagonal/>
    </border>
    <border>
      <left/>
      <right/>
      <top style="thin">
        <color theme="6" tint="-0.24994659260841701"/>
      </top>
      <bottom style="thin">
        <color theme="6" tint="-0.24994659260841701"/>
      </bottom>
      <diagonal/>
    </border>
    <border>
      <left/>
      <right/>
      <top style="thin">
        <color rgb="FF00B050"/>
      </top>
      <bottom style="thin">
        <color rgb="FF00B050"/>
      </bottom>
      <diagonal/>
    </border>
  </borders>
  <cellStyleXfs count="12">
    <xf numFmtId="0" fontId="0" fillId="0" borderId="0"/>
    <xf numFmtId="0" fontId="1" fillId="0" borderId="0" applyNumberFormat="0" applyFill="0" applyBorder="0" applyAlignment="0" applyProtection="0">
      <alignment vertical="top"/>
      <protection locked="0"/>
    </xf>
    <xf numFmtId="9" fontId="2" fillId="0" borderId="0" applyFont="0" applyFill="0" applyBorder="0" applyProtection="0">
      <alignment horizontal="center" vertical="center"/>
    </xf>
    <xf numFmtId="0" fontId="5" fillId="0" borderId="0"/>
    <xf numFmtId="164" fontId="2" fillId="0" borderId="1" applyFont="0" applyFill="0" applyAlignment="0" applyProtection="0"/>
    <xf numFmtId="0" fontId="4" fillId="0" borderId="0" applyNumberFormat="0" applyFill="0" applyBorder="0" applyAlignment="0" applyProtection="0"/>
    <xf numFmtId="0" fontId="3" fillId="0" borderId="0" applyNumberFormat="0" applyFill="0" applyAlignment="0" applyProtection="0"/>
    <xf numFmtId="0" fontId="3" fillId="0" borderId="0" applyNumberFormat="0" applyFill="0" applyProtection="0">
      <alignment vertical="top"/>
    </xf>
    <xf numFmtId="0" fontId="2" fillId="0" borderId="0" applyNumberFormat="0" applyFill="0" applyProtection="0">
      <alignment horizontal="right" vertical="center" indent="1"/>
    </xf>
    <xf numFmtId="14" fontId="2" fillId="0" borderId="0" applyFont="0" applyFill="0" applyBorder="0">
      <alignment horizontal="center" vertical="center"/>
    </xf>
    <xf numFmtId="37" fontId="2" fillId="0" borderId="0" applyFont="0" applyFill="0" applyBorder="0" applyProtection="0">
      <alignment horizontal="center" vertical="center"/>
    </xf>
    <xf numFmtId="0" fontId="5" fillId="5" borderId="0" applyNumberFormat="0" applyBorder="0" applyAlignment="0" applyProtection="0"/>
  </cellStyleXfs>
  <cellXfs count="158">
    <xf numFmtId="0" fontId="0" fillId="0" borderId="0" xfId="0"/>
    <xf numFmtId="0" fontId="7" fillId="0" borderId="0" xfId="0" applyFont="1" applyAlignment="1">
      <alignment horizontal="center"/>
    </xf>
    <xf numFmtId="0" fontId="7" fillId="0" borderId="0" xfId="0" applyFont="1" applyAlignment="1">
      <alignment vertical="top"/>
    </xf>
    <xf numFmtId="0" fontId="9" fillId="4" borderId="0" xfId="0" applyFont="1" applyFill="1" applyBorder="1" applyAlignment="1">
      <alignment horizontal="center" vertical="top" wrapText="1"/>
    </xf>
    <xf numFmtId="0" fontId="7" fillId="0" borderId="0" xfId="0" applyFont="1" applyFill="1" applyBorder="1" applyAlignment="1">
      <alignment horizontal="left" vertical="top" wrapText="1"/>
    </xf>
    <xf numFmtId="9" fontId="7" fillId="0" borderId="0" xfId="2" applyFont="1" applyFill="1" applyBorder="1" applyAlignment="1">
      <alignment horizontal="center" vertical="top"/>
    </xf>
    <xf numFmtId="14" fontId="7" fillId="0" borderId="0" xfId="9" applyFont="1" applyFill="1" applyBorder="1" applyAlignment="1">
      <alignment horizontal="center" vertical="top"/>
    </xf>
    <xf numFmtId="37" fontId="7" fillId="0" borderId="0" xfId="10" applyFont="1" applyFill="1" applyBorder="1" applyAlignment="1">
      <alignment horizontal="center" vertical="top"/>
    </xf>
    <xf numFmtId="0" fontId="8" fillId="0" borderId="0" xfId="0" applyNumberFormat="1" applyFont="1" applyFill="1" applyBorder="1" applyAlignment="1">
      <alignment horizontal="center" vertical="top"/>
    </xf>
    <xf numFmtId="0" fontId="7" fillId="0" borderId="0" xfId="0" applyFont="1" applyAlignment="1">
      <alignment horizontal="center" vertical="top"/>
    </xf>
    <xf numFmtId="165" fontId="6" fillId="3" borderId="2" xfId="0" applyNumberFormat="1" applyFont="1" applyFill="1" applyBorder="1" applyAlignment="1">
      <alignment horizontal="center"/>
    </xf>
    <xf numFmtId="165" fontId="6" fillId="3" borderId="0" xfId="0" applyNumberFormat="1" applyFont="1" applyFill="1" applyBorder="1" applyAlignment="1">
      <alignment horizontal="center"/>
    </xf>
    <xf numFmtId="165" fontId="6" fillId="3" borderId="3" xfId="0" applyNumberFormat="1" applyFont="1" applyFill="1" applyBorder="1" applyAlignment="1">
      <alignment horizontal="center"/>
    </xf>
    <xf numFmtId="165" fontId="8" fillId="3" borderId="2" xfId="0" applyNumberFormat="1" applyFont="1" applyFill="1" applyBorder="1" applyAlignment="1">
      <alignment horizontal="center"/>
    </xf>
    <xf numFmtId="165" fontId="8" fillId="3" borderId="0" xfId="0" applyNumberFormat="1" applyFont="1" applyFill="1" applyBorder="1" applyAlignment="1">
      <alignment horizontal="center"/>
    </xf>
    <xf numFmtId="165" fontId="8" fillId="3" borderId="3" xfId="0" applyNumberFormat="1" applyFont="1" applyFill="1" applyBorder="1" applyAlignment="1">
      <alignment horizontal="center"/>
    </xf>
    <xf numFmtId="0" fontId="6" fillId="3" borderId="4" xfId="0" applyFont="1" applyFill="1" applyBorder="1" applyAlignment="1">
      <alignment horizontal="center" shrinkToFit="1"/>
    </xf>
    <xf numFmtId="0" fontId="7" fillId="0" borderId="6" xfId="0" applyFont="1" applyBorder="1" applyAlignment="1">
      <alignment horizontal="center"/>
    </xf>
    <xf numFmtId="0" fontId="7" fillId="0" borderId="5" xfId="0" applyFont="1" applyBorder="1" applyAlignment="1">
      <alignment horizontal="center"/>
    </xf>
    <xf numFmtId="0" fontId="7" fillId="0" borderId="0" xfId="0" applyFont="1" applyAlignment="1"/>
    <xf numFmtId="0" fontId="16" fillId="0" borderId="0" xfId="0" applyFont="1" applyAlignment="1">
      <alignment horizontal="center"/>
    </xf>
    <xf numFmtId="0" fontId="16" fillId="0" borderId="0" xfId="0" applyFont="1" applyAlignment="1">
      <alignment vertical="top"/>
    </xf>
    <xf numFmtId="0" fontId="17" fillId="6" borderId="10" xfId="3" applyFont="1" applyFill="1" applyBorder="1"/>
    <xf numFmtId="0" fontId="8" fillId="0" borderId="0" xfId="0" applyFont="1" applyAlignment="1">
      <alignment vertical="top"/>
    </xf>
    <xf numFmtId="0" fontId="17" fillId="6" borderId="0" xfId="3" applyFont="1" applyFill="1" applyBorder="1"/>
    <xf numFmtId="0" fontId="18" fillId="6" borderId="0" xfId="3" applyFont="1" applyFill="1" applyBorder="1"/>
    <xf numFmtId="0" fontId="8" fillId="0" borderId="0" xfId="0" applyFont="1" applyFill="1" applyBorder="1" applyAlignment="1">
      <alignment horizontal="center" vertical="top" wrapText="1"/>
    </xf>
    <xf numFmtId="9" fontId="8" fillId="0" borderId="0" xfId="2" applyFont="1" applyFill="1" applyBorder="1" applyAlignment="1">
      <alignment horizontal="center" vertical="top"/>
    </xf>
    <xf numFmtId="0" fontId="7" fillId="0" borderId="0" xfId="0" applyFont="1" applyAlignment="1">
      <alignment horizontal="left" vertical="top"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0" xfId="0" applyFont="1" applyAlignment="1">
      <alignment horizontal="left" vertical="top"/>
    </xf>
    <xf numFmtId="0" fontId="8" fillId="0" borderId="0" xfId="0" applyFont="1" applyFill="1" applyAlignment="1">
      <alignment horizontal="center" vertical="top"/>
    </xf>
    <xf numFmtId="0" fontId="13" fillId="6" borderId="8" xfId="0" applyFont="1" applyFill="1" applyBorder="1" applyAlignment="1">
      <alignment horizontal="center" vertical="center"/>
    </xf>
    <xf numFmtId="0" fontId="13" fillId="6" borderId="8" xfId="0" applyFont="1" applyFill="1" applyBorder="1" applyAlignment="1">
      <alignment horizontal="left" vertical="center" wrapText="1"/>
    </xf>
    <xf numFmtId="0" fontId="13" fillId="6" borderId="11" xfId="0" applyFont="1" applyFill="1" applyBorder="1" applyAlignment="1">
      <alignment horizontal="left" vertical="center" wrapText="1"/>
    </xf>
    <xf numFmtId="9" fontId="3" fillId="6" borderId="8" xfId="2" applyFont="1" applyFill="1" applyBorder="1" applyAlignment="1">
      <alignment horizontal="center" vertical="center"/>
    </xf>
    <xf numFmtId="14" fontId="3" fillId="6" borderId="8" xfId="9" applyFont="1" applyFill="1" applyBorder="1" applyAlignment="1">
      <alignment horizontal="center" vertical="center"/>
    </xf>
    <xf numFmtId="37" fontId="3" fillId="6" borderId="18" xfId="10" applyFont="1" applyFill="1" applyBorder="1" applyAlignment="1">
      <alignment horizontal="center" vertical="center"/>
    </xf>
    <xf numFmtId="0" fontId="13" fillId="6" borderId="19" xfId="0" applyFont="1" applyFill="1" applyBorder="1" applyAlignment="1">
      <alignment horizontal="left" vertical="center" wrapText="1"/>
    </xf>
    <xf numFmtId="14" fontId="3" fillId="6" borderId="8" xfId="2" applyNumberFormat="1" applyFont="1" applyFill="1" applyBorder="1" applyAlignment="1">
      <alignment horizontal="center" vertical="center"/>
    </xf>
    <xf numFmtId="0" fontId="12" fillId="6" borderId="19" xfId="0" applyFont="1" applyFill="1" applyBorder="1" applyAlignment="1">
      <alignment horizontal="left" vertical="center" wrapText="1"/>
    </xf>
    <xf numFmtId="0" fontId="13" fillId="6" borderId="19" xfId="0" applyFont="1" applyFill="1" applyBorder="1" applyAlignment="1">
      <alignment horizontal="left" vertical="top" wrapText="1"/>
    </xf>
    <xf numFmtId="0" fontId="13" fillId="6" borderId="20" xfId="0" applyFont="1" applyFill="1" applyBorder="1" applyAlignment="1">
      <alignment horizontal="center" vertical="center"/>
    </xf>
    <xf numFmtId="0" fontId="13" fillId="6" borderId="20" xfId="0" applyFont="1" applyFill="1" applyBorder="1" applyAlignment="1">
      <alignment horizontal="left" vertical="center" wrapText="1"/>
    </xf>
    <xf numFmtId="9" fontId="3" fillId="6" borderId="20" xfId="2" applyFont="1" applyFill="1" applyBorder="1" applyAlignment="1">
      <alignment horizontal="center" vertical="center"/>
    </xf>
    <xf numFmtId="14" fontId="3" fillId="6" borderId="20" xfId="2" applyNumberFormat="1" applyFont="1" applyFill="1" applyBorder="1" applyAlignment="1">
      <alignment horizontal="center" vertical="center"/>
    </xf>
    <xf numFmtId="14" fontId="3" fillId="6" borderId="20" xfId="9" applyFont="1" applyFill="1" applyBorder="1" applyAlignment="1">
      <alignment horizontal="center" vertical="center"/>
    </xf>
    <xf numFmtId="37" fontId="3" fillId="6" borderId="21" xfId="10" applyFont="1" applyFill="1" applyBorder="1" applyAlignment="1">
      <alignment horizontal="center" vertical="center"/>
    </xf>
    <xf numFmtId="0" fontId="8" fillId="7" borderId="0" xfId="0" applyFont="1" applyFill="1" applyBorder="1" applyAlignment="1">
      <alignment horizontal="center" vertical="top"/>
    </xf>
    <xf numFmtId="14" fontId="7" fillId="7" borderId="0" xfId="9" applyFont="1" applyFill="1" applyBorder="1" applyAlignment="1">
      <alignment horizontal="center" vertical="top"/>
    </xf>
    <xf numFmtId="0" fontId="7" fillId="7" borderId="0" xfId="0" applyFont="1" applyFill="1" applyBorder="1" applyAlignment="1">
      <alignment horizontal="left" vertical="top" wrapText="1"/>
    </xf>
    <xf numFmtId="0" fontId="7" fillId="7" borderId="0" xfId="0" applyFont="1" applyFill="1" applyBorder="1" applyAlignment="1">
      <alignment horizontal="center" vertical="top"/>
    </xf>
    <xf numFmtId="9" fontId="7" fillId="7" borderId="0" xfId="2" applyFont="1" applyFill="1" applyBorder="1" applyAlignment="1">
      <alignment horizontal="center" vertical="top"/>
    </xf>
    <xf numFmtId="9" fontId="10" fillId="7" borderId="0" xfId="2" applyFont="1" applyFill="1" applyBorder="1" applyAlignment="1">
      <alignment horizontal="center" vertical="top"/>
    </xf>
    <xf numFmtId="14" fontId="10" fillId="7" borderId="0" xfId="9" applyFont="1" applyFill="1" applyBorder="1" applyAlignment="1">
      <alignment horizontal="center" vertical="top"/>
    </xf>
    <xf numFmtId="0" fontId="8" fillId="7" borderId="0" xfId="0" applyNumberFormat="1" applyFont="1" applyFill="1" applyBorder="1" applyAlignment="1">
      <alignment horizontal="center" vertical="top"/>
    </xf>
    <xf numFmtId="0" fontId="7" fillId="7" borderId="5" xfId="0" applyFont="1" applyFill="1" applyBorder="1" applyAlignment="1">
      <alignment horizontal="center"/>
    </xf>
    <xf numFmtId="0" fontId="7" fillId="7" borderId="0" xfId="0" applyFont="1" applyFill="1" applyAlignment="1">
      <alignment vertical="top"/>
    </xf>
    <xf numFmtId="0" fontId="13" fillId="6" borderId="8"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2" fillId="6" borderId="19" xfId="0" applyFont="1" applyFill="1" applyBorder="1" applyAlignment="1">
      <alignment horizontal="left" vertical="top" wrapText="1"/>
    </xf>
    <xf numFmtId="0" fontId="17" fillId="6" borderId="10" xfId="3" applyFont="1" applyFill="1" applyBorder="1" applyAlignment="1">
      <alignment horizontal="left"/>
    </xf>
    <xf numFmtId="0" fontId="8" fillId="6" borderId="11" xfId="0" applyFont="1" applyFill="1" applyBorder="1" applyAlignment="1">
      <alignment vertical="top"/>
    </xf>
    <xf numFmtId="0" fontId="17" fillId="6" borderId="0" xfId="3" applyFont="1" applyFill="1" applyBorder="1" applyAlignment="1">
      <alignment horizontal="left"/>
    </xf>
    <xf numFmtId="0" fontId="18" fillId="6" borderId="12" xfId="3" applyFont="1" applyFill="1" applyBorder="1"/>
    <xf numFmtId="0" fontId="18" fillId="6" borderId="0" xfId="3" applyFont="1" applyFill="1" applyBorder="1" applyAlignment="1">
      <alignment horizontal="left"/>
    </xf>
    <xf numFmtId="0" fontId="18" fillId="6" borderId="0" xfId="0" applyFont="1" applyFill="1" applyBorder="1" applyAlignment="1">
      <alignment vertical="top"/>
    </xf>
    <xf numFmtId="0" fontId="18" fillId="6" borderId="13" xfId="0" applyFont="1" applyFill="1" applyBorder="1" applyAlignment="1">
      <alignment vertical="top"/>
    </xf>
    <xf numFmtId="0" fontId="8" fillId="6" borderId="13" xfId="0" applyFont="1" applyFill="1" applyBorder="1" applyAlignment="1">
      <alignment vertical="top"/>
    </xf>
    <xf numFmtId="14" fontId="8" fillId="6" borderId="0" xfId="9" applyFont="1" applyFill="1" applyBorder="1" applyAlignment="1">
      <alignment horizontal="center" vertical="top"/>
    </xf>
    <xf numFmtId="0" fontId="13" fillId="6" borderId="10" xfId="3" applyFont="1" applyFill="1" applyBorder="1" applyAlignment="1">
      <alignment horizontal="right"/>
    </xf>
    <xf numFmtId="0" fontId="3" fillId="0" borderId="0" xfId="0" applyFont="1" applyAlignment="1"/>
    <xf numFmtId="0" fontId="13" fillId="0" borderId="0" xfId="0" applyFont="1" applyAlignment="1"/>
    <xf numFmtId="37" fontId="7" fillId="7" borderId="24" xfId="10" applyFont="1" applyFill="1" applyBorder="1" applyAlignment="1">
      <alignment horizontal="center" vertical="top"/>
    </xf>
    <xf numFmtId="0" fontId="14" fillId="9" borderId="11" xfId="0" applyFont="1" applyFill="1" applyBorder="1" applyAlignment="1">
      <alignment vertical="center" wrapText="1"/>
    </xf>
    <xf numFmtId="0" fontId="15" fillId="9" borderId="11" xfId="0" applyFont="1" applyFill="1" applyBorder="1" applyAlignment="1">
      <alignment vertical="center" wrapText="1"/>
    </xf>
    <xf numFmtId="0" fontId="13" fillId="11" borderId="20" xfId="0" applyFont="1" applyFill="1" applyBorder="1" applyAlignment="1">
      <alignment horizontal="left" vertical="center" wrapText="1"/>
    </xf>
    <xf numFmtId="0" fontId="13" fillId="11" borderId="20" xfId="0" applyFont="1" applyFill="1" applyBorder="1" applyAlignment="1">
      <alignment horizontal="center" vertical="center"/>
    </xf>
    <xf numFmtId="9" fontId="3" fillId="11" borderId="20" xfId="2" applyFont="1" applyFill="1" applyBorder="1" applyAlignment="1">
      <alignment horizontal="center" vertical="center"/>
    </xf>
    <xf numFmtId="14" fontId="3" fillId="11" borderId="20" xfId="2" applyNumberFormat="1" applyFont="1" applyFill="1" applyBorder="1" applyAlignment="1">
      <alignment horizontal="center" vertical="center"/>
    </xf>
    <xf numFmtId="14" fontId="3" fillId="11" borderId="20" xfId="9" applyFont="1" applyFill="1" applyBorder="1" applyAlignment="1">
      <alignment horizontal="center" vertical="center"/>
    </xf>
    <xf numFmtId="37" fontId="3" fillId="11" borderId="21" xfId="10" applyFont="1" applyFill="1" applyBorder="1" applyAlignment="1">
      <alignment horizontal="center" vertical="center"/>
    </xf>
    <xf numFmtId="0" fontId="13" fillId="8" borderId="20" xfId="0" applyFont="1" applyFill="1" applyBorder="1" applyAlignment="1">
      <alignment horizontal="left" vertical="center" wrapText="1"/>
    </xf>
    <xf numFmtId="0" fontId="13" fillId="8" borderId="20" xfId="0" applyFont="1" applyFill="1" applyBorder="1" applyAlignment="1">
      <alignment horizontal="center" vertical="center"/>
    </xf>
    <xf numFmtId="9" fontId="3" fillId="8" borderId="20" xfId="2" applyFont="1" applyFill="1" applyBorder="1" applyAlignment="1">
      <alignment horizontal="center" vertical="center"/>
    </xf>
    <xf numFmtId="14" fontId="3" fillId="8" borderId="20" xfId="2" applyNumberFormat="1" applyFont="1" applyFill="1" applyBorder="1" applyAlignment="1">
      <alignment horizontal="center" vertical="center"/>
    </xf>
    <xf numFmtId="14" fontId="3" fillId="8" borderId="20" xfId="9" applyFont="1" applyFill="1" applyBorder="1" applyAlignment="1">
      <alignment horizontal="center" vertical="center"/>
    </xf>
    <xf numFmtId="37" fontId="3" fillId="8" borderId="21" xfId="10" applyFont="1" applyFill="1" applyBorder="1" applyAlignment="1">
      <alignment horizontal="center" vertical="center"/>
    </xf>
    <xf numFmtId="0" fontId="13" fillId="13" borderId="20" xfId="0" applyFont="1" applyFill="1" applyBorder="1" applyAlignment="1">
      <alignment horizontal="left" vertical="center" wrapText="1"/>
    </xf>
    <xf numFmtId="0" fontId="13" fillId="13" borderId="20" xfId="0" applyFont="1" applyFill="1" applyBorder="1" applyAlignment="1">
      <alignment horizontal="center" vertical="center"/>
    </xf>
    <xf numFmtId="9" fontId="3" fillId="13" borderId="20" xfId="2" applyFont="1" applyFill="1" applyBorder="1" applyAlignment="1">
      <alignment horizontal="center" vertical="center"/>
    </xf>
    <xf numFmtId="14" fontId="3" fillId="13" borderId="20" xfId="2" applyNumberFormat="1" applyFont="1" applyFill="1" applyBorder="1" applyAlignment="1">
      <alignment horizontal="center" vertical="center"/>
    </xf>
    <xf numFmtId="14" fontId="3" fillId="13" borderId="20" xfId="9" applyFont="1" applyFill="1" applyBorder="1" applyAlignment="1">
      <alignment horizontal="center" vertical="center"/>
    </xf>
    <xf numFmtId="37" fontId="3" fillId="13" borderId="21" xfId="10" applyFont="1" applyFill="1" applyBorder="1" applyAlignment="1">
      <alignment horizontal="center" vertical="center"/>
    </xf>
    <xf numFmtId="0" fontId="14" fillId="15" borderId="11" xfId="0" applyFont="1" applyFill="1" applyBorder="1" applyAlignment="1">
      <alignment vertical="center" wrapText="1"/>
    </xf>
    <xf numFmtId="0" fontId="14" fillId="14" borderId="11" xfId="0" applyFont="1" applyFill="1" applyBorder="1" applyAlignment="1">
      <alignment vertical="center" wrapText="1"/>
    </xf>
    <xf numFmtId="0" fontId="14" fillId="16" borderId="11" xfId="0" applyFont="1" applyFill="1" applyBorder="1" applyAlignment="1">
      <alignment vertical="center" wrapText="1"/>
    </xf>
    <xf numFmtId="0" fontId="15" fillId="9" borderId="8" xfId="0" applyFont="1" applyFill="1" applyBorder="1" applyAlignment="1">
      <alignment vertical="center" wrapText="1"/>
    </xf>
    <xf numFmtId="0" fontId="14" fillId="18" borderId="11" xfId="0" applyFont="1" applyFill="1" applyBorder="1" applyAlignment="1">
      <alignment vertical="center" wrapText="1"/>
    </xf>
    <xf numFmtId="0" fontId="13" fillId="17" borderId="20" xfId="0" applyFont="1" applyFill="1" applyBorder="1" applyAlignment="1">
      <alignment horizontal="left" vertical="center" wrapText="1"/>
    </xf>
    <xf numFmtId="0" fontId="13" fillId="17" borderId="11" xfId="0" applyFont="1" applyFill="1" applyBorder="1" applyAlignment="1">
      <alignment horizontal="left" vertical="center" wrapText="1"/>
    </xf>
    <xf numFmtId="0" fontId="13" fillId="17" borderId="20" xfId="0" applyFont="1" applyFill="1" applyBorder="1" applyAlignment="1">
      <alignment horizontal="center" vertical="center"/>
    </xf>
    <xf numFmtId="9" fontId="3" fillId="17" borderId="20" xfId="2" applyFont="1" applyFill="1" applyBorder="1" applyAlignment="1">
      <alignment horizontal="center" vertical="center"/>
    </xf>
    <xf numFmtId="14" fontId="3" fillId="17" borderId="20" xfId="2" applyNumberFormat="1" applyFont="1" applyFill="1" applyBorder="1" applyAlignment="1">
      <alignment horizontal="center" vertical="center"/>
    </xf>
    <xf numFmtId="14" fontId="3" fillId="17" borderId="20" xfId="9" applyFont="1" applyFill="1" applyBorder="1" applyAlignment="1">
      <alignment horizontal="center" vertical="center"/>
    </xf>
    <xf numFmtId="37" fontId="3" fillId="17" borderId="21" xfId="10" applyFont="1" applyFill="1" applyBorder="1" applyAlignment="1">
      <alignment horizontal="center" vertical="center"/>
    </xf>
    <xf numFmtId="14" fontId="16" fillId="12" borderId="8" xfId="0" applyNumberFormat="1" applyFont="1" applyFill="1" applyBorder="1"/>
    <xf numFmtId="14" fontId="16" fillId="12" borderId="8" xfId="0" applyNumberFormat="1" applyFont="1" applyFill="1" applyBorder="1" applyAlignment="1">
      <alignment horizontal="center" vertical="center"/>
    </xf>
    <xf numFmtId="0" fontId="18" fillId="0" borderId="9" xfId="0" applyFont="1" applyBorder="1"/>
    <xf numFmtId="0" fontId="22" fillId="7" borderId="0" xfId="3" applyFont="1" applyFill="1" applyAlignment="1">
      <alignment vertical="top"/>
    </xf>
    <xf numFmtId="0" fontId="16" fillId="0" borderId="0" xfId="0" applyFont="1" applyAlignment="1">
      <alignment horizontal="left" vertical="top" wrapText="1"/>
    </xf>
    <xf numFmtId="0" fontId="22" fillId="0" borderId="0" xfId="3" applyFont="1" applyAlignment="1">
      <alignment vertical="top"/>
    </xf>
    <xf numFmtId="0" fontId="23" fillId="15" borderId="11" xfId="0" applyFont="1" applyFill="1" applyBorder="1" applyAlignment="1">
      <alignment vertical="center" wrapText="1"/>
    </xf>
    <xf numFmtId="0" fontId="23" fillId="14" borderId="11" xfId="0" applyFont="1" applyFill="1" applyBorder="1" applyAlignment="1">
      <alignment vertical="center" wrapText="1"/>
    </xf>
    <xf numFmtId="0" fontId="23" fillId="18" borderId="11" xfId="0" applyFont="1" applyFill="1" applyBorder="1" applyAlignment="1">
      <alignment vertical="center" wrapText="1"/>
    </xf>
    <xf numFmtId="0" fontId="24" fillId="8" borderId="11" xfId="0" applyFont="1" applyFill="1" applyBorder="1" applyAlignment="1">
      <alignment horizontal="left" vertical="center" wrapText="1"/>
    </xf>
    <xf numFmtId="0" fontId="24" fillId="11" borderId="11" xfId="0" applyFont="1" applyFill="1" applyBorder="1" applyAlignment="1">
      <alignment horizontal="left" vertical="center" wrapText="1"/>
    </xf>
    <xf numFmtId="0" fontId="24" fillId="13" borderId="11"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24" fillId="17" borderId="11" xfId="0" applyFont="1" applyFill="1" applyBorder="1" applyAlignment="1">
      <alignment horizontal="left" vertical="center" wrapText="1"/>
    </xf>
    <xf numFmtId="0" fontId="13" fillId="2" borderId="0" xfId="0" applyFont="1" applyFill="1" applyAlignment="1"/>
    <xf numFmtId="0" fontId="13" fillId="21" borderId="26" xfId="0" applyFont="1" applyFill="1" applyBorder="1" applyAlignment="1"/>
    <xf numFmtId="0" fontId="13" fillId="19" borderId="27" xfId="0" applyFont="1" applyFill="1" applyBorder="1" applyAlignment="1"/>
    <xf numFmtId="0" fontId="13" fillId="20" borderId="28" xfId="0" applyFont="1" applyFill="1" applyBorder="1" applyAlignment="1"/>
    <xf numFmtId="0" fontId="28" fillId="10" borderId="0" xfId="11" applyFont="1" applyFill="1" applyAlignment="1"/>
    <xf numFmtId="0" fontId="29" fillId="3" borderId="17" xfId="0" applyFont="1" applyFill="1" applyBorder="1" applyAlignment="1">
      <alignment horizontal="center" vertical="center"/>
    </xf>
    <xf numFmtId="0" fontId="29" fillId="3" borderId="17" xfId="0" applyFont="1" applyFill="1" applyBorder="1" applyAlignment="1">
      <alignment horizontal="center" vertical="center" wrapText="1"/>
    </xf>
    <xf numFmtId="0" fontId="17" fillId="22" borderId="0" xfId="3" applyFont="1" applyFill="1" applyBorder="1"/>
    <xf numFmtId="14" fontId="26" fillId="22" borderId="0" xfId="3" applyNumberFormat="1" applyFont="1" applyFill="1" applyBorder="1"/>
    <xf numFmtId="0" fontId="17" fillId="22" borderId="0" xfId="3" applyFont="1" applyFill="1"/>
    <xf numFmtId="0" fontId="27" fillId="22" borderId="0" xfId="3" applyFont="1" applyFill="1" applyBorder="1"/>
    <xf numFmtId="14" fontId="30" fillId="12" borderId="8" xfId="0" applyNumberFormat="1" applyFont="1" applyFill="1" applyBorder="1" applyAlignment="1">
      <alignment horizontal="center" vertical="center"/>
    </xf>
    <xf numFmtId="0" fontId="18" fillId="22" borderId="0" xfId="3" applyFont="1" applyFill="1" applyBorder="1"/>
    <xf numFmtId="0" fontId="14" fillId="24" borderId="11" xfId="0" applyFont="1" applyFill="1" applyBorder="1" applyAlignment="1">
      <alignment vertical="center" wrapText="1"/>
    </xf>
    <xf numFmtId="0" fontId="13" fillId="23" borderId="20" xfId="0" applyFont="1" applyFill="1" applyBorder="1" applyAlignment="1">
      <alignment horizontal="left" vertical="center" wrapText="1"/>
    </xf>
    <xf numFmtId="0" fontId="24" fillId="23" borderId="11" xfId="0" applyFont="1" applyFill="1" applyBorder="1" applyAlignment="1">
      <alignment horizontal="left" vertical="center" wrapText="1"/>
    </xf>
    <xf numFmtId="0" fontId="13" fillId="23" borderId="20" xfId="0" applyFont="1" applyFill="1" applyBorder="1" applyAlignment="1">
      <alignment horizontal="center" vertical="center"/>
    </xf>
    <xf numFmtId="9" fontId="3" fillId="23" borderId="20" xfId="2" applyFont="1" applyFill="1" applyBorder="1" applyAlignment="1">
      <alignment horizontal="center" vertical="center"/>
    </xf>
    <xf numFmtId="14" fontId="3" fillId="23" borderId="20" xfId="2" applyNumberFormat="1" applyFont="1" applyFill="1" applyBorder="1" applyAlignment="1">
      <alignment horizontal="center" vertical="center"/>
    </xf>
    <xf numFmtId="14" fontId="3" fillId="23" borderId="20" xfId="9" applyFont="1" applyFill="1" applyBorder="1" applyAlignment="1">
      <alignment horizontal="center" vertical="center"/>
    </xf>
    <xf numFmtId="37" fontId="3" fillId="23" borderId="21" xfId="10" applyFont="1" applyFill="1" applyBorder="1" applyAlignment="1">
      <alignment horizontal="center" vertical="center"/>
    </xf>
    <xf numFmtId="0" fontId="20" fillId="6" borderId="12" xfId="0" applyFont="1" applyFill="1" applyBorder="1" applyAlignment="1">
      <alignment horizontal="left" vertical="center" wrapText="1"/>
    </xf>
    <xf numFmtId="0" fontId="20" fillId="6" borderId="0" xfId="0" applyFont="1" applyFill="1" applyBorder="1" applyAlignment="1">
      <alignment horizontal="lef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20" fillId="6" borderId="15" xfId="0" applyFont="1" applyFill="1" applyBorder="1" applyAlignment="1">
      <alignment horizontal="left" vertical="center"/>
    </xf>
    <xf numFmtId="0" fontId="20" fillId="6" borderId="16" xfId="0" applyFont="1" applyFill="1" applyBorder="1" applyAlignment="1">
      <alignment horizontal="left" vertical="center"/>
    </xf>
    <xf numFmtId="0" fontId="11"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31" fillId="14" borderId="11" xfId="0" applyFont="1" applyFill="1" applyBorder="1" applyAlignment="1">
      <alignment vertical="center" wrapText="1"/>
    </xf>
    <xf numFmtId="0" fontId="25" fillId="11" borderId="8" xfId="0" applyFont="1" applyFill="1" applyBorder="1" applyAlignment="1">
      <alignment horizontal="left" vertical="center" wrapText="1"/>
    </xf>
    <xf numFmtId="0" fontId="25" fillId="11" borderId="11" xfId="0" applyFont="1" applyFill="1" applyBorder="1" applyAlignment="1">
      <alignment horizontal="left" vertical="center" wrapText="1"/>
    </xf>
    <xf numFmtId="0" fontId="25" fillId="11" borderId="8" xfId="0" applyFont="1" applyFill="1" applyBorder="1" applyAlignment="1">
      <alignment horizontal="center" vertical="center"/>
    </xf>
    <xf numFmtId="9" fontId="25" fillId="11" borderId="8" xfId="2" applyFont="1" applyFill="1" applyBorder="1" applyAlignment="1">
      <alignment horizontal="center" vertical="center"/>
    </xf>
    <xf numFmtId="14" fontId="25" fillId="11" borderId="8" xfId="9" applyFont="1" applyFill="1" applyBorder="1" applyAlignment="1">
      <alignment horizontal="center" vertical="center"/>
    </xf>
    <xf numFmtId="37" fontId="25" fillId="11" borderId="18" xfId="10" applyFont="1" applyFill="1" applyBorder="1" applyAlignment="1">
      <alignment horizontal="center" vertical="center"/>
    </xf>
  </cellXfs>
  <cellStyles count="12">
    <cellStyle name="Accent3" xfId="11" builtinId="37"/>
    <cellStyle name="Comma" xfId="4" builtinId="3" customBuiltin="1"/>
    <cellStyle name="Comma [0]" xfId="10" builtinId="6" customBuiltin="1"/>
    <cellStyle name="Date" xfId="9"/>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cellStyles>
  <dxfs count="139">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alibri"/>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tableStyleElement type="wholeTable" dxfId="138"/>
      <tableStyleElement type="headerRow" dxfId="137"/>
      <tableStyleElement type="firstRowStripe" dxfId="136"/>
    </tableStyle>
    <tableStyle name="ToDoList" pivot="0" count="9">
      <tableStyleElement type="wholeTable" dxfId="135"/>
      <tableStyleElement type="headerRow" dxfId="134"/>
      <tableStyleElement type="totalRow" dxfId="133"/>
      <tableStyleElement type="firstColumn" dxfId="132"/>
      <tableStyleElement type="lastColumn" dxfId="131"/>
      <tableStyleElement type="firstRowStripe" dxfId="130"/>
      <tableStyleElement type="secondRowStripe" dxfId="129"/>
      <tableStyleElement type="firstColumnStripe" dxfId="128"/>
      <tableStyleElement type="secondColumnStripe" dxfId="1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FFB9"/>
      <color rgb="FFE1FFE1"/>
      <color rgb="FFFDBD55"/>
      <color rgb="FFFF7171"/>
      <color rgb="FFBCE292"/>
      <color rgb="FFD9D9D9"/>
      <color rgb="FFA0DEEA"/>
      <color rgb="FF00FFCC"/>
      <color rgb="FFFF575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I$4" horiz="1" max="365" page="2" val="0"/>
</file>

<file path=xl/drawings/drawing1.xml><?xml version="1.0" encoding="utf-8"?>
<xdr:wsDr xmlns:xdr="http://schemas.openxmlformats.org/drawingml/2006/spreadsheetDrawing" xmlns:a="http://schemas.openxmlformats.org/drawingml/2006/main">
  <xdr:twoCellAnchor>
    <xdr:from>
      <xdr:col>0</xdr:col>
      <xdr:colOff>57150</xdr:colOff>
      <xdr:row>0</xdr:row>
      <xdr:rowOff>142874</xdr:rowOff>
    </xdr:from>
    <xdr:to>
      <xdr:col>16</xdr:col>
      <xdr:colOff>205740</xdr:colOff>
      <xdr:row>69</xdr:row>
      <xdr:rowOff>121920</xdr:rowOff>
    </xdr:to>
    <xdr:sp macro="" textlink="">
      <xdr:nvSpPr>
        <xdr:cNvPr id="2" name="TextBox 1"/>
        <xdr:cNvSpPr txBox="1"/>
      </xdr:nvSpPr>
      <xdr:spPr>
        <a:xfrm>
          <a:off x="57150" y="142874"/>
          <a:ext cx="9902190" cy="12597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ysClr val="windowText" lastClr="000000"/>
              </a:solidFill>
              <a:effectLst/>
              <a:latin typeface="+mn-lt"/>
              <a:ea typeface="+mn-ea"/>
              <a:cs typeface="+mn-cs"/>
            </a:rPr>
            <a:t>IMPORTANT INFORMATION ABOUT THIS DOCUMENT–</a:t>
          </a:r>
          <a:r>
            <a:rPr lang="en-CA" sz="1600" b="1">
              <a:solidFill>
                <a:srgbClr val="FF0000"/>
              </a:solidFill>
              <a:effectLst/>
              <a:latin typeface="+mn-lt"/>
              <a:ea typeface="+mn-ea"/>
              <a:cs typeface="+mn-cs"/>
            </a:rPr>
            <a:t>MUST READ BEFORE BEGINNING</a:t>
          </a:r>
          <a:r>
            <a:rPr lang="en-CA" sz="1600">
              <a:solidFill>
                <a:srgbClr val="FF0000"/>
              </a:solidFill>
              <a:effectLst/>
              <a:latin typeface="+mn-lt"/>
              <a:ea typeface="+mn-ea"/>
              <a:cs typeface="+mn-cs"/>
            </a:rPr>
            <a:t>  </a:t>
          </a:r>
          <a:endParaRPr lang="en-CA" sz="1600">
            <a:solidFill>
              <a:srgbClr val="FF0000"/>
            </a:solidFill>
            <a:effectLst/>
          </a:endParaRPr>
        </a:p>
        <a:p>
          <a:endParaRPr lang="en-CA" sz="1100">
            <a:solidFill>
              <a:schemeClr val="dk1"/>
            </a:solidFill>
            <a:effectLst/>
            <a:latin typeface="+mn-lt"/>
            <a:ea typeface="+mn-ea"/>
            <a:cs typeface="+mn-cs"/>
          </a:endParaRPr>
        </a:p>
        <a:p>
          <a:pPr algn="l"/>
          <a:r>
            <a:rPr lang="en-CA" sz="1100">
              <a:solidFill>
                <a:srgbClr val="FF0000"/>
              </a:solidFill>
              <a:effectLst/>
              <a:latin typeface="+mn-lt"/>
              <a:ea typeface="+mn-ea"/>
              <a:cs typeface="+mn-cs"/>
            </a:rPr>
            <a:t>The </a:t>
          </a:r>
          <a:r>
            <a:rPr lang="en-CA" sz="1100" b="1">
              <a:solidFill>
                <a:srgbClr val="FF0000"/>
              </a:solidFill>
              <a:effectLst/>
              <a:latin typeface="+mn-lt"/>
              <a:ea typeface="+mn-ea"/>
              <a:cs typeface="+mn-cs"/>
            </a:rPr>
            <a:t>calendar portion located on the right of the “CM-PM integrated plan” worksheet</a:t>
          </a:r>
          <a:r>
            <a:rPr lang="en-CA" sz="1100">
              <a:solidFill>
                <a:srgbClr val="FF0000"/>
              </a:solidFill>
              <a:effectLst/>
              <a:latin typeface="+mn-lt"/>
              <a:ea typeface="+mn-ea"/>
              <a:cs typeface="+mn-cs"/>
            </a:rPr>
            <a:t> is auto-filled based on the information entered in the “Status”, “Start date” and “End date” columns, and on the formula of the “Days” column.</a:t>
          </a:r>
        </a:p>
        <a:p>
          <a:pPr algn="l"/>
          <a:endParaRPr lang="en-CA" sz="1100">
            <a:solidFill>
              <a:srgbClr val="FF0000"/>
            </a:solidFill>
            <a:effectLst/>
            <a:latin typeface="+mn-lt"/>
            <a:ea typeface="+mn-ea"/>
            <a:cs typeface="+mn-cs"/>
          </a:endParaRPr>
        </a:p>
        <a:p>
          <a:pPr algn="l"/>
          <a:r>
            <a:rPr lang="en-CA" sz="1100">
              <a:solidFill>
                <a:srgbClr val="FF0000"/>
              </a:solidFill>
              <a:effectLst/>
              <a:latin typeface="+mn-lt"/>
              <a:ea typeface="+mn-ea"/>
              <a:cs typeface="+mn-cs"/>
            </a:rPr>
            <a:t>The worksheet provides a visual representation of the schedule; however, there is no link between activities or delays as there would be in Microsoft Project. </a:t>
          </a:r>
        </a:p>
        <a:p>
          <a:pPr algn="l"/>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1. This worksheet</a:t>
          </a:r>
          <a:r>
            <a:rPr lang="en-CA" sz="1100" b="1">
              <a:solidFill>
                <a:schemeClr val="dk1"/>
              </a:solidFill>
              <a:effectLst/>
              <a:latin typeface="+mn-lt"/>
              <a:ea typeface="+mn-ea"/>
              <a:cs typeface="+mn-cs"/>
            </a:rPr>
            <a:t> has elements that should not be deleted</a:t>
          </a:r>
          <a:r>
            <a:rPr lang="en-CA" sz="1100">
              <a:solidFill>
                <a:schemeClr val="dk1"/>
              </a:solidFill>
              <a:effectLst/>
              <a:latin typeface="+mn-lt"/>
              <a:ea typeface="+mn-ea"/>
              <a:cs typeface="+mn-cs"/>
            </a:rPr>
            <a:t>; otherwise, the functionality will be compromised. The following elements </a:t>
          </a:r>
          <a:r>
            <a:rPr lang="en-CA" sz="1100" b="1">
              <a:solidFill>
                <a:schemeClr val="dk1"/>
              </a:solidFill>
              <a:effectLst/>
              <a:latin typeface="+mn-lt"/>
              <a:ea typeface="+mn-ea"/>
              <a:cs typeface="+mn-cs"/>
            </a:rPr>
            <a:t>should not</a:t>
          </a:r>
          <a:r>
            <a:rPr lang="en-CA" sz="1100">
              <a:solidFill>
                <a:schemeClr val="dk1"/>
              </a:solidFill>
              <a:effectLst/>
              <a:latin typeface="+mn-lt"/>
              <a:ea typeface="+mn-ea"/>
              <a:cs typeface="+mn-cs"/>
            </a:rPr>
            <a:t> be removed or modified:</a:t>
          </a:r>
        </a:p>
        <a:p>
          <a:pPr lvl="0"/>
          <a:r>
            <a:rPr lang="en-CA" sz="1100">
              <a:solidFill>
                <a:schemeClr val="dk1"/>
              </a:solidFill>
              <a:effectLst/>
              <a:latin typeface="+mn-lt"/>
              <a:ea typeface="+mn-ea"/>
              <a:cs typeface="+mn-cs"/>
            </a:rPr>
            <a:t>- Rows 1-8, except for the text in red and the titles for row 7 columns.</a:t>
          </a:r>
        </a:p>
        <a:p>
          <a:pPr lvl="0"/>
          <a:r>
            <a:rPr lang="en-CA" sz="1100">
              <a:solidFill>
                <a:schemeClr val="dk1"/>
              </a:solidFill>
              <a:effectLst/>
              <a:latin typeface="+mn-lt"/>
              <a:ea typeface="+mn-ea"/>
              <a:cs typeface="+mn-cs"/>
            </a:rPr>
            <a:t>- Note: row 8 is hidden and contains the formula that highlights the current day in the schedule; </a:t>
          </a:r>
          <a:r>
            <a:rPr lang="en-CA" sz="1100" b="1">
              <a:solidFill>
                <a:schemeClr val="dk1"/>
              </a:solidFill>
              <a:effectLst/>
              <a:latin typeface="+mn-lt"/>
              <a:ea typeface="+mn-ea"/>
              <a:cs typeface="+mn-cs"/>
            </a:rPr>
            <a:t>do not</a:t>
          </a:r>
          <a:r>
            <a:rPr lang="en-CA" sz="1100">
              <a:solidFill>
                <a:schemeClr val="dk1"/>
              </a:solidFill>
              <a:effectLst/>
              <a:latin typeface="+mn-lt"/>
              <a:ea typeface="+mn-ea"/>
              <a:cs typeface="+mn-cs"/>
            </a:rPr>
            <a:t> remove!</a:t>
          </a:r>
        </a:p>
        <a:p>
          <a:pPr lvl="0"/>
          <a:r>
            <a:rPr lang="en-CA" sz="1100">
              <a:solidFill>
                <a:schemeClr val="dk1"/>
              </a:solidFill>
              <a:effectLst/>
              <a:latin typeface="+mn-lt"/>
              <a:ea typeface="+mn-ea"/>
              <a:cs typeface="+mn-cs"/>
            </a:rPr>
            <a:t>- Columns “Status”, “Start date”, “End date” and “Days”</a:t>
          </a:r>
        </a:p>
        <a:p>
          <a:pPr lvl="0"/>
          <a:r>
            <a:rPr lang="en-CA" sz="1100" b="1">
              <a:solidFill>
                <a:schemeClr val="dk1"/>
              </a:solidFill>
              <a:effectLst/>
              <a:latin typeface="+mn-lt"/>
              <a:ea typeface="+mn-ea"/>
              <a:cs typeface="+mn-cs"/>
            </a:rPr>
            <a:t>- ALL columns</a:t>
          </a:r>
          <a:r>
            <a:rPr lang="en-CA" sz="1100">
              <a:solidFill>
                <a:schemeClr val="dk1"/>
              </a:solidFill>
              <a:effectLst/>
              <a:latin typeface="+mn-lt"/>
              <a:ea typeface="+mn-ea"/>
              <a:cs typeface="+mn-cs"/>
            </a:rPr>
            <a:t> to the right of the “Days” column, except for the legend at the very top, </a:t>
          </a:r>
          <a:r>
            <a:rPr lang="en-CA" sz="1100" i="1">
              <a:solidFill>
                <a:schemeClr val="dk1"/>
              </a:solidFill>
              <a:effectLst/>
              <a:latin typeface="+mn-lt"/>
              <a:ea typeface="+mn-ea"/>
              <a:cs typeface="+mn-cs"/>
            </a:rPr>
            <a:t>if</a:t>
          </a:r>
          <a:r>
            <a:rPr lang="en-CA" sz="1100">
              <a:solidFill>
                <a:schemeClr val="dk1"/>
              </a:solidFill>
              <a:effectLst/>
              <a:latin typeface="+mn-lt"/>
              <a:ea typeface="+mn-ea"/>
              <a:cs typeface="+mn-cs"/>
            </a:rPr>
            <a:t> you need to modify it. </a:t>
          </a:r>
        </a:p>
        <a:p>
          <a:pPr lvl="0"/>
          <a:r>
            <a:rPr lang="en-CA" sz="1100">
              <a:solidFill>
                <a:schemeClr val="dk1"/>
              </a:solidFill>
              <a:effectLst/>
              <a:latin typeface="+mn-lt"/>
              <a:ea typeface="+mn-ea"/>
              <a:cs typeface="+mn-cs"/>
            </a:rPr>
            <a:t>- The scroll bar at the top of the schedule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2. </a:t>
          </a:r>
          <a:r>
            <a:rPr lang="en-CA" sz="1100" b="1">
              <a:solidFill>
                <a:schemeClr val="dk1"/>
              </a:solidFill>
              <a:effectLst/>
              <a:latin typeface="+mn-lt"/>
              <a:ea typeface="+mn-ea"/>
              <a:cs typeface="+mn-cs"/>
            </a:rPr>
            <a:t>Project start date:</a:t>
          </a:r>
          <a:r>
            <a:rPr lang="en-CA" sz="1100">
              <a:solidFill>
                <a:schemeClr val="dk1"/>
              </a:solidFill>
              <a:effectLst/>
              <a:latin typeface="+mn-lt"/>
              <a:ea typeface="+mn-ea"/>
              <a:cs typeface="+mn-cs"/>
            </a:rPr>
            <a:t> Before using the schedule, you must specify the start date in </a:t>
          </a:r>
          <a:r>
            <a:rPr lang="en-CA" sz="1100" b="1">
              <a:solidFill>
                <a:schemeClr val="dk1"/>
              </a:solidFill>
              <a:effectLst/>
              <a:latin typeface="+mn-lt"/>
              <a:ea typeface="+mn-ea"/>
              <a:cs typeface="+mn-cs"/>
            </a:rPr>
            <a:t>cell I3</a:t>
          </a:r>
          <a:r>
            <a:rPr lang="en-CA" sz="1100">
              <a:solidFill>
                <a:schemeClr val="dk1"/>
              </a:solidFill>
              <a:effectLst/>
              <a:latin typeface="+mn-lt"/>
              <a:ea typeface="+mn-ea"/>
              <a:cs typeface="+mn-cs"/>
            </a:rPr>
            <a:t>. If you wish to hide this information for printing purposes, you can change the colour of the cells (F3 to I3)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3. </a:t>
          </a:r>
          <a:r>
            <a:rPr lang="en-CA" sz="1100" b="1">
              <a:solidFill>
                <a:schemeClr val="dk1"/>
              </a:solidFill>
              <a:effectLst/>
              <a:latin typeface="+mn-lt"/>
              <a:ea typeface="+mn-ea"/>
              <a:cs typeface="+mn-cs"/>
            </a:rPr>
            <a:t>Scrolling increment:</a:t>
          </a:r>
          <a:r>
            <a:rPr lang="en-CA" sz="1100">
              <a:solidFill>
                <a:schemeClr val="dk1"/>
              </a:solidFill>
              <a:effectLst/>
              <a:latin typeface="+mn-lt"/>
              <a:ea typeface="+mn-ea"/>
              <a:cs typeface="+mn-cs"/>
            </a:rPr>
            <a:t> Changing the number in </a:t>
          </a:r>
          <a:r>
            <a:rPr lang="en-CA" sz="1100" b="1">
              <a:solidFill>
                <a:schemeClr val="dk1"/>
              </a:solidFill>
              <a:effectLst/>
              <a:latin typeface="+mn-lt"/>
              <a:ea typeface="+mn-ea"/>
              <a:cs typeface="+mn-cs"/>
            </a:rPr>
            <a:t>cell I4</a:t>
          </a:r>
          <a:r>
            <a:rPr lang="en-CA" sz="1100">
              <a:solidFill>
                <a:schemeClr val="dk1"/>
              </a:solidFill>
              <a:effectLst/>
              <a:latin typeface="+mn-lt"/>
              <a:ea typeface="+mn-ea"/>
              <a:cs typeface="+mn-cs"/>
            </a:rPr>
            <a:t> will make you move forward in the schedule. 1 increment = 1 day. You can also use the scroll bar in the schedule to do the same. If you wish to hide this information for printing purposes, you can change the colour of the cells (F4 to I4)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4. </a:t>
          </a:r>
          <a:r>
            <a:rPr lang="en-CA" sz="1100" b="1">
              <a:solidFill>
                <a:schemeClr val="dk1"/>
              </a:solidFill>
              <a:effectLst/>
              <a:latin typeface="+mn-lt"/>
              <a:ea typeface="+mn-ea"/>
              <a:cs typeface="+mn-cs"/>
            </a:rPr>
            <a:t>Scroll bar:</a:t>
          </a:r>
          <a:r>
            <a:rPr lang="en-CA" sz="1100">
              <a:solidFill>
                <a:schemeClr val="dk1"/>
              </a:solidFill>
              <a:effectLst/>
              <a:latin typeface="+mn-lt"/>
              <a:ea typeface="+mn-ea"/>
              <a:cs typeface="+mn-cs"/>
            </a:rPr>
            <a:t> If you click anywhere on the scroll bar (at the top of the schedule) and don’t move your mouse, it will continue to scroll by increments of 2 indefinitely until you move your mouse, this in both directions. To quickly return to the project start, you can type 0 in </a:t>
          </a:r>
          <a:r>
            <a:rPr lang="en-CA" sz="1100" b="1">
              <a:solidFill>
                <a:schemeClr val="dk1"/>
              </a:solidFill>
              <a:effectLst/>
              <a:latin typeface="+mn-lt"/>
              <a:ea typeface="+mn-ea"/>
              <a:cs typeface="+mn-cs"/>
            </a:rPr>
            <a:t>cell I4</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5. </a:t>
          </a:r>
          <a:r>
            <a:rPr lang="en-CA" sz="1100" b="1">
              <a:solidFill>
                <a:schemeClr val="dk1"/>
              </a:solidFill>
              <a:effectLst/>
              <a:latin typeface="+mn-lt"/>
              <a:ea typeface="+mn-ea"/>
              <a:cs typeface="+mn-cs"/>
            </a:rPr>
            <a:t>Adding/removing rows: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Row 9 is an example and should be removed. You can also delete any of the activity rows that do not apply to your project.</a:t>
          </a:r>
        </a:p>
        <a:p>
          <a:pPr lvl="0"/>
          <a:r>
            <a:rPr lang="en-CA" sz="1100">
              <a:solidFill>
                <a:schemeClr val="dk1"/>
              </a:solidFill>
              <a:effectLst/>
              <a:latin typeface="+mn-lt"/>
              <a:ea typeface="+mn-ea"/>
              <a:cs typeface="+mn-cs"/>
            </a:rPr>
            <a:t>- Always ensure to add rows </a:t>
          </a:r>
          <a:r>
            <a:rPr lang="en-CA" sz="1100" b="1">
              <a:solidFill>
                <a:schemeClr val="dk1"/>
              </a:solidFill>
              <a:effectLst/>
              <a:latin typeface="+mn-lt"/>
              <a:ea typeface="+mn-ea"/>
              <a:cs typeface="+mn-cs"/>
            </a:rPr>
            <a:t>below</a:t>
          </a:r>
          <a:r>
            <a:rPr lang="en-CA" sz="1100">
              <a:solidFill>
                <a:schemeClr val="dk1"/>
              </a:solidFill>
              <a:effectLst/>
              <a:latin typeface="+mn-lt"/>
              <a:ea typeface="+mn-ea"/>
              <a:cs typeface="+mn-cs"/>
            </a:rPr>
            <a:t> row 9 (first row) or </a:t>
          </a:r>
          <a:r>
            <a:rPr lang="en-CA" sz="1100" b="1">
              <a:solidFill>
                <a:schemeClr val="dk1"/>
              </a:solidFill>
              <a:effectLst/>
              <a:latin typeface="+mn-lt"/>
              <a:ea typeface="+mn-ea"/>
              <a:cs typeface="+mn-cs"/>
            </a:rPr>
            <a:t>above</a:t>
          </a:r>
          <a:r>
            <a:rPr lang="en-CA" sz="1100">
              <a:solidFill>
                <a:schemeClr val="dk1"/>
              </a:solidFill>
              <a:effectLst/>
              <a:latin typeface="+mn-lt"/>
              <a:ea typeface="+mn-ea"/>
              <a:cs typeface="+mn-cs"/>
            </a:rPr>
            <a:t> row 130 (last row) to ensure they are captured in the formulas.</a:t>
          </a:r>
        </a:p>
        <a:p>
          <a:pPr lvl="0"/>
          <a:r>
            <a:rPr lang="en-CA" sz="1100">
              <a:solidFill>
                <a:schemeClr val="dk1"/>
              </a:solidFill>
              <a:effectLst/>
              <a:latin typeface="+mn-lt"/>
              <a:ea typeface="+mn-ea"/>
              <a:cs typeface="+mn-cs"/>
            </a:rPr>
            <a:t>- Once you’ve inserted new rows, you will need to </a:t>
          </a:r>
          <a:r>
            <a:rPr lang="en-CA" sz="1100" b="1">
              <a:solidFill>
                <a:schemeClr val="dk1"/>
              </a:solidFill>
              <a:effectLst/>
              <a:latin typeface="+mn-lt"/>
              <a:ea typeface="+mn-ea"/>
              <a:cs typeface="+mn-cs"/>
            </a:rPr>
            <a:t>copy the formatting</a:t>
          </a:r>
          <a:r>
            <a:rPr lang="en-CA" sz="1100">
              <a:solidFill>
                <a:schemeClr val="dk1"/>
              </a:solidFill>
              <a:effectLst/>
              <a:latin typeface="+mn-lt"/>
              <a:ea typeface="+mn-ea"/>
              <a:cs typeface="+mn-cs"/>
            </a:rPr>
            <a:t> into those new rows by copy/pasting an entire existing row. You can use any activity row for this or one of the blank ones located at the bottom.</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6. </a:t>
          </a:r>
          <a:r>
            <a:rPr lang="en-CA" sz="1100" b="1">
              <a:solidFill>
                <a:schemeClr val="dk1"/>
              </a:solidFill>
              <a:effectLst/>
              <a:latin typeface="+mn-lt"/>
              <a:ea typeface="+mn-ea"/>
              <a:cs typeface="+mn-cs"/>
            </a:rPr>
            <a:t>Adding/removing columns: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Adding additional columns can be done as long as it is to the left of the “Days” column.</a:t>
          </a:r>
        </a:p>
        <a:p>
          <a:pPr lvl="0"/>
          <a:r>
            <a:rPr lang="en-CA" sz="1100">
              <a:solidFill>
                <a:schemeClr val="dk1"/>
              </a:solidFill>
              <a:effectLst/>
              <a:latin typeface="+mn-lt"/>
              <a:ea typeface="+mn-ea"/>
              <a:cs typeface="+mn-cs"/>
            </a:rPr>
            <a:t>- You can remove any column with the exception of the “Status”, “Start date”, “End date” and “Days” columns.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7. </a:t>
          </a:r>
          <a:r>
            <a:rPr lang="en-CA" sz="1100" b="1">
              <a:solidFill>
                <a:schemeClr val="dk1"/>
              </a:solidFill>
              <a:effectLst/>
              <a:latin typeface="+mn-lt"/>
              <a:ea typeface="+mn-ea"/>
              <a:cs typeface="+mn-cs"/>
            </a:rPr>
            <a:t>Columns:</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 Type of activity:</a:t>
          </a:r>
          <a:r>
            <a:rPr lang="en-CA" sz="1100">
              <a:solidFill>
                <a:schemeClr val="dk1"/>
              </a:solidFill>
              <a:effectLst/>
              <a:latin typeface="+mn-lt"/>
              <a:ea typeface="+mn-ea"/>
              <a:cs typeface="+mn-cs"/>
            </a:rPr>
            <a:t> Use the pull down list to select. </a:t>
          </a:r>
        </a:p>
        <a:p>
          <a:pPr lvl="0"/>
          <a:r>
            <a:rPr lang="en-CA" sz="1100" b="1">
              <a:solidFill>
                <a:schemeClr val="dk1"/>
              </a:solidFill>
              <a:effectLst/>
              <a:latin typeface="+mn-lt"/>
              <a:ea typeface="+mn-ea"/>
              <a:cs typeface="+mn-cs"/>
            </a:rPr>
            <a:t>- Activity:</a:t>
          </a:r>
          <a:r>
            <a:rPr lang="en-CA" sz="1100">
              <a:solidFill>
                <a:schemeClr val="dk1"/>
              </a:solidFill>
              <a:effectLst/>
              <a:latin typeface="+mn-lt"/>
              <a:ea typeface="+mn-ea"/>
              <a:cs typeface="+mn-cs"/>
            </a:rPr>
            <a:t> The activities listed here are typical of workplace modernization projects, but may not apply to your specific project.</a:t>
          </a:r>
        </a:p>
        <a:p>
          <a:pPr lvl="0"/>
          <a:r>
            <a:rPr lang="en-CA" sz="1100" b="1">
              <a:solidFill>
                <a:schemeClr val="dk1"/>
              </a:solidFill>
              <a:effectLst/>
              <a:latin typeface="+mn-lt"/>
              <a:ea typeface="+mn-ea"/>
              <a:cs typeface="+mn-cs"/>
            </a:rPr>
            <a:t>- Lead:</a:t>
          </a:r>
          <a:r>
            <a:rPr lang="en-CA" sz="1100">
              <a:solidFill>
                <a:schemeClr val="dk1"/>
              </a:solidFill>
              <a:effectLst/>
              <a:latin typeface="+mn-lt"/>
              <a:ea typeface="+mn-ea"/>
              <a:cs typeface="+mn-cs"/>
            </a:rPr>
            <a:t> Write the name of the person or group leading the activity.</a:t>
          </a:r>
        </a:p>
        <a:p>
          <a:pPr lvl="0"/>
          <a:r>
            <a:rPr lang="en-CA" sz="1100" b="1">
              <a:solidFill>
                <a:schemeClr val="dk1"/>
              </a:solidFill>
              <a:effectLst/>
              <a:latin typeface="+mn-lt"/>
              <a:ea typeface="+mn-ea"/>
              <a:cs typeface="+mn-cs"/>
            </a:rPr>
            <a:t>- ADKAR element:</a:t>
          </a:r>
          <a:r>
            <a:rPr lang="en-CA" sz="1100">
              <a:solidFill>
                <a:schemeClr val="dk1"/>
              </a:solidFill>
              <a:effectLst/>
              <a:latin typeface="+mn-lt"/>
              <a:ea typeface="+mn-ea"/>
              <a:cs typeface="+mn-cs"/>
            </a:rPr>
            <a:t> Use the pull down list to select. Only applicable to CM activities, for other activities use N/A. </a:t>
          </a:r>
        </a:p>
        <a:p>
          <a:pPr lvl="0"/>
          <a:r>
            <a:rPr lang="en-CA" sz="1100" b="1">
              <a:solidFill>
                <a:schemeClr val="dk1"/>
              </a:solidFill>
              <a:effectLst/>
              <a:latin typeface="+mn-lt"/>
              <a:ea typeface="+mn-ea"/>
              <a:cs typeface="+mn-cs"/>
            </a:rPr>
            <a:t>- Steps/Notes:</a:t>
          </a:r>
          <a:r>
            <a:rPr lang="en-CA" sz="1100">
              <a:solidFill>
                <a:schemeClr val="dk1"/>
              </a:solidFill>
              <a:effectLst/>
              <a:latin typeface="+mn-lt"/>
              <a:ea typeface="+mn-ea"/>
              <a:cs typeface="+mn-cs"/>
            </a:rPr>
            <a:t> Enter any additional information required for the activity. </a:t>
          </a:r>
        </a:p>
        <a:p>
          <a:pPr lvl="0"/>
          <a:r>
            <a:rPr lang="en-CA" sz="1100" b="1">
              <a:solidFill>
                <a:schemeClr val="dk1"/>
              </a:solidFill>
              <a:effectLst/>
              <a:latin typeface="+mn-lt"/>
              <a:ea typeface="+mn-ea"/>
              <a:cs typeface="+mn-cs"/>
            </a:rPr>
            <a:t>- Status: </a:t>
          </a:r>
          <a:r>
            <a:rPr lang="en-CA" sz="1100">
              <a:solidFill>
                <a:schemeClr val="dk1"/>
              </a:solidFill>
              <a:effectLst/>
              <a:latin typeface="+mn-lt"/>
              <a:ea typeface="+mn-ea"/>
              <a:cs typeface="+mn-cs"/>
            </a:rPr>
            <a:t>Use the pull down list to select. The status selected changes the colour of the cells in the calendar portion on the right (once the "Start date" and "End date" columns are filled). The status does not impact the "Progress" column.</a:t>
          </a:r>
        </a:p>
        <a:p>
          <a:pPr lvl="0"/>
          <a:r>
            <a:rPr lang="en-CA" sz="1100" b="1">
              <a:solidFill>
                <a:schemeClr val="dk1"/>
              </a:solidFill>
              <a:effectLst/>
              <a:latin typeface="+mn-lt"/>
              <a:ea typeface="+mn-ea"/>
              <a:cs typeface="+mn-cs"/>
            </a:rPr>
            <a:t>- Progress:</a:t>
          </a:r>
          <a:r>
            <a:rPr lang="en-CA" sz="1100">
              <a:solidFill>
                <a:schemeClr val="dk1"/>
              </a:solidFill>
              <a:effectLst/>
              <a:latin typeface="+mn-lt"/>
              <a:ea typeface="+mn-ea"/>
              <a:cs typeface="+mn-cs"/>
            </a:rPr>
            <a:t> Enter any value between 0 and 100. Incremental grey shading will be automatically applied in that cell. The information in this column is not linked to any other column. For example, marking an activity as “Complete” in the “Status” column will not mark the “Progress” cell as 100%; it needs to be done manually.</a:t>
          </a:r>
        </a:p>
        <a:p>
          <a:pPr lvl="0"/>
          <a:r>
            <a:rPr lang="en-CA" sz="1100" b="1">
              <a:solidFill>
                <a:schemeClr val="dk1"/>
              </a:solidFill>
              <a:effectLst/>
              <a:latin typeface="+mn-lt"/>
              <a:ea typeface="+mn-ea"/>
              <a:cs typeface="+mn-cs"/>
            </a:rPr>
            <a:t>- Start date: </a:t>
          </a:r>
          <a:r>
            <a:rPr lang="en-CA" sz="1100">
              <a:solidFill>
                <a:schemeClr val="dk1"/>
              </a:solidFill>
              <a:effectLst/>
              <a:latin typeface="+mn-lt"/>
              <a:ea typeface="+mn-ea"/>
              <a:cs typeface="+mn-cs"/>
            </a:rPr>
            <a:t>Enter start date in the format shown. Date must be after the “Project start date”. </a:t>
          </a:r>
        </a:p>
        <a:p>
          <a:pPr lvl="0"/>
          <a:r>
            <a:rPr lang="en-CA" sz="1100" b="1">
              <a:solidFill>
                <a:schemeClr val="dk1"/>
              </a:solidFill>
              <a:effectLst/>
              <a:latin typeface="+mn-lt"/>
              <a:ea typeface="+mn-ea"/>
              <a:cs typeface="+mn-cs"/>
            </a:rPr>
            <a:t>- End date:</a:t>
          </a:r>
          <a:r>
            <a:rPr lang="en-CA" sz="1100">
              <a:solidFill>
                <a:schemeClr val="dk1"/>
              </a:solidFill>
              <a:effectLst/>
              <a:latin typeface="+mn-lt"/>
              <a:ea typeface="+mn-ea"/>
              <a:cs typeface="+mn-cs"/>
            </a:rPr>
            <a:t> Enter end date in the format shown. Date must be at least 1 day after the “Start date”, and must be after the “Project start date”.</a:t>
          </a:r>
        </a:p>
        <a:p>
          <a:pPr lvl="0"/>
          <a:r>
            <a:rPr lang="en-CA" sz="1100" b="1">
              <a:solidFill>
                <a:schemeClr val="dk1"/>
              </a:solidFill>
              <a:effectLst/>
              <a:latin typeface="+mn-lt"/>
              <a:ea typeface="+mn-ea"/>
              <a:cs typeface="+mn-cs"/>
            </a:rPr>
            <a:t>- Actual end date:</a:t>
          </a:r>
          <a:r>
            <a:rPr lang="en-CA" sz="1100">
              <a:solidFill>
                <a:schemeClr val="dk1"/>
              </a:solidFill>
              <a:effectLst/>
              <a:latin typeface="+mn-lt"/>
              <a:ea typeface="+mn-ea"/>
              <a:cs typeface="+mn-cs"/>
            </a:rPr>
            <a:t> Enter actual end date in the format shown. The information in this column has no impact on the calendar portion of the worksheet.</a:t>
          </a:r>
        </a:p>
        <a:p>
          <a:pPr lvl="0"/>
          <a:r>
            <a:rPr lang="en-CA" sz="1100" b="1">
              <a:solidFill>
                <a:schemeClr val="dk1"/>
              </a:solidFill>
              <a:effectLst/>
              <a:latin typeface="+mn-lt"/>
              <a:ea typeface="+mn-ea"/>
              <a:cs typeface="+mn-cs"/>
            </a:rPr>
            <a:t>- Days:</a:t>
          </a:r>
          <a:r>
            <a:rPr lang="en-CA" sz="1100">
              <a:solidFill>
                <a:schemeClr val="dk1"/>
              </a:solidFill>
              <a:effectLst/>
              <a:latin typeface="+mn-lt"/>
              <a:ea typeface="+mn-ea"/>
              <a:cs typeface="+mn-cs"/>
            </a:rPr>
            <a:t> </a:t>
          </a:r>
          <a:r>
            <a:rPr lang="en-CA" sz="1100" b="1">
              <a:solidFill>
                <a:schemeClr val="dk1"/>
              </a:solidFill>
              <a:effectLst/>
              <a:latin typeface="+mn-lt"/>
              <a:ea typeface="+mn-ea"/>
              <a:cs typeface="+mn-cs"/>
            </a:rPr>
            <a:t>Automatically generated</a:t>
          </a:r>
          <a:r>
            <a:rPr lang="en-CA" sz="1100">
              <a:solidFill>
                <a:schemeClr val="dk1"/>
              </a:solidFill>
              <a:effectLst/>
              <a:latin typeface="+mn-lt"/>
              <a:ea typeface="+mn-ea"/>
              <a:cs typeface="+mn-cs"/>
            </a:rPr>
            <a:t> from the information in “Start date” and ‘”End date” columns. Do not enter manual numbers.</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Text in </a:t>
          </a:r>
          <a:r>
            <a:rPr lang="en-CA" sz="1100" b="1">
              <a:solidFill>
                <a:srgbClr val="FF0000"/>
              </a:solidFill>
              <a:effectLst/>
              <a:latin typeface="+mn-lt"/>
              <a:ea typeface="+mn-ea"/>
              <a:cs typeface="+mn-cs"/>
            </a:rPr>
            <a:t>red</a:t>
          </a:r>
          <a:r>
            <a:rPr lang="en-CA" sz="1100">
              <a:solidFill>
                <a:schemeClr val="dk1"/>
              </a:solidFill>
              <a:effectLst/>
              <a:latin typeface="+mn-lt"/>
              <a:ea typeface="+mn-ea"/>
              <a:cs typeface="+mn-cs"/>
            </a:rPr>
            <a:t> in the worksheet needs to be modified:</a:t>
          </a:r>
        </a:p>
        <a:p>
          <a:pPr lvl="0"/>
          <a:r>
            <a:rPr lang="en-CA" sz="1100">
              <a:solidFill>
                <a:schemeClr val="dk1"/>
              </a:solidFill>
              <a:effectLst/>
              <a:latin typeface="+mn-lt"/>
              <a:ea typeface="+mn-ea"/>
              <a:cs typeface="+mn-cs"/>
            </a:rPr>
            <a:t>- Row 1: Client name, Project name, Address</a:t>
          </a:r>
        </a:p>
        <a:p>
          <a:pPr lvl="0"/>
          <a:r>
            <a:rPr lang="en-CA" sz="1100">
              <a:solidFill>
                <a:schemeClr val="dk1"/>
              </a:solidFill>
              <a:effectLst/>
              <a:latin typeface="+mn-lt"/>
              <a:ea typeface="+mn-ea"/>
              <a:cs typeface="+mn-cs"/>
            </a:rPr>
            <a:t>- Row 2: Created by</a:t>
          </a:r>
        </a:p>
        <a:p>
          <a:pPr lvl="0"/>
          <a:r>
            <a:rPr lang="en-CA" sz="1100">
              <a:solidFill>
                <a:schemeClr val="dk1"/>
              </a:solidFill>
              <a:effectLst/>
              <a:latin typeface="+mn-lt"/>
              <a:ea typeface="+mn-ea"/>
              <a:cs typeface="+mn-cs"/>
            </a:rPr>
            <a:t>- Row 3: Project start date (see item 2 above)</a:t>
          </a:r>
        </a:p>
        <a:p>
          <a:pPr lvl="0"/>
          <a:r>
            <a:rPr lang="en-CA" sz="1100">
              <a:solidFill>
                <a:schemeClr val="dk1"/>
              </a:solidFill>
              <a:effectLst/>
              <a:latin typeface="+mn-lt"/>
              <a:ea typeface="+mn-ea"/>
              <a:cs typeface="+mn-cs"/>
            </a:rPr>
            <a:t>- Row 6: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9. Text in </a:t>
          </a:r>
          <a:r>
            <a:rPr lang="en-CA" sz="1100" b="1">
              <a:solidFill>
                <a:srgbClr val="00B0F0"/>
              </a:solidFill>
              <a:effectLst/>
              <a:latin typeface="+mn-lt"/>
              <a:ea typeface="+mn-ea"/>
              <a:cs typeface="+mn-cs"/>
            </a:rPr>
            <a:t>blue</a:t>
          </a:r>
          <a:r>
            <a:rPr lang="en-CA" sz="1100">
              <a:solidFill>
                <a:schemeClr val="dk1"/>
              </a:solidFill>
              <a:effectLst/>
              <a:latin typeface="+mn-lt"/>
              <a:ea typeface="+mn-ea"/>
              <a:cs typeface="+mn-cs"/>
            </a:rPr>
            <a:t> indicates activities that are recurring and may need to be copied multiple times in the schedule.</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b="1">
              <a:solidFill>
                <a:srgbClr val="FF0000"/>
              </a:solidFill>
              <a:effectLst/>
              <a:latin typeface="+mn-lt"/>
              <a:ea typeface="+mn-ea"/>
              <a:cs typeface="+mn-cs"/>
            </a:rPr>
            <a:t>HOW TO USE THIS WORKSHEET</a:t>
          </a:r>
        </a:p>
        <a:p>
          <a:r>
            <a:rPr lang="en-CA" sz="1100" b="1">
              <a:solidFill>
                <a:sysClr val="windowText" lastClr="000000"/>
              </a:solidFill>
              <a:effectLst/>
              <a:latin typeface="+mn-lt"/>
              <a:ea typeface="+mn-ea"/>
              <a:cs typeface="+mn-cs"/>
            </a:rPr>
            <a:t>By default, the rows are sorted by "activity type"</a:t>
          </a:r>
          <a:r>
            <a:rPr lang="en-CA" sz="1100" b="1" baseline="0">
              <a:solidFill>
                <a:sysClr val="windowText" lastClr="000000"/>
              </a:solidFill>
              <a:effectLst/>
              <a:latin typeface="+mn-lt"/>
              <a:ea typeface="+mn-ea"/>
              <a:cs typeface="+mn-cs"/>
            </a:rPr>
            <a:t> and are not necessarily in chronological order. The proposed CM activities have been populated based on best practices and most common CM activities that we have seen in workplace modernization projects. They may not all apply to your project.</a:t>
          </a:r>
        </a:p>
        <a:p>
          <a:r>
            <a:rPr lang="en-CA" sz="1100" b="1" baseline="0">
              <a:solidFill>
                <a:sysClr val="windowText" lastClr="000000"/>
              </a:solidFill>
              <a:effectLst/>
              <a:latin typeface="+mn-lt"/>
              <a:ea typeface="+mn-ea"/>
              <a:cs typeface="+mn-cs"/>
            </a:rPr>
            <a:t>It is possible for a CM activity to correspond to more than one ADKAR element; you can select the most prominent one and add a note in the "Steps/Notes" column, as required.</a:t>
          </a:r>
          <a:endParaRPr lang="en-CA" sz="1100" b="1">
            <a:solidFill>
              <a:sysClr val="windowText" lastClr="000000"/>
            </a:solidFill>
            <a:effectLst/>
            <a:latin typeface="+mn-lt"/>
            <a:ea typeface="+mn-ea"/>
            <a:cs typeface="+mn-cs"/>
          </a:endParaRPr>
        </a:p>
        <a:p>
          <a:pPr lvl="0"/>
          <a:r>
            <a:rPr lang="en-CA" sz="1100">
              <a:solidFill>
                <a:schemeClr val="dk1"/>
              </a:solidFill>
              <a:effectLst/>
              <a:latin typeface="+mn-lt"/>
              <a:ea typeface="+mn-ea"/>
              <a:cs typeface="+mn-cs"/>
            </a:rPr>
            <a:t>- Once you’ve set up the worksheet as described above, you should start by validating the information that has been pre-populated in the “Type of activity”, “Activity” and “ADKAR element” columns. </a:t>
          </a:r>
        </a:p>
        <a:p>
          <a:pPr lvl="0"/>
          <a:r>
            <a:rPr lang="en-CA" sz="1100">
              <a:solidFill>
                <a:schemeClr val="dk1"/>
              </a:solidFill>
              <a:effectLst/>
              <a:latin typeface="+mn-lt"/>
              <a:ea typeface="+mn-ea"/>
              <a:cs typeface="+mn-cs"/>
            </a:rPr>
            <a:t>- Use the major project milestones or project schedule provided by the project management team and build your CM activities based on those.</a:t>
          </a:r>
        </a:p>
        <a:p>
          <a:pPr lvl="0"/>
          <a:r>
            <a:rPr lang="en-CA" sz="1100">
              <a:solidFill>
                <a:schemeClr val="dk1"/>
              </a:solidFill>
              <a:effectLst/>
              <a:latin typeface="+mn-lt"/>
              <a:ea typeface="+mn-ea"/>
              <a:cs typeface="+mn-cs"/>
            </a:rPr>
            <a:t>- Then, fill in the dates and status.</a:t>
          </a:r>
        </a:p>
        <a:p>
          <a:pPr lvl="0"/>
          <a:r>
            <a:rPr lang="en-CA" sz="1100">
              <a:solidFill>
                <a:schemeClr val="dk1"/>
              </a:solidFill>
              <a:effectLst/>
              <a:latin typeface="+mn-lt"/>
              <a:ea typeface="+mn-ea"/>
              <a:cs typeface="+mn-cs"/>
            </a:rPr>
            <a:t>- Once your dates are filled in, you can sort them by clicking the arrow in the column title and all your activities will be in sequential order.</a:t>
          </a:r>
        </a:p>
        <a:p>
          <a:pPr lvl="0"/>
          <a:r>
            <a:rPr lang="en-CA" sz="1100">
              <a:solidFill>
                <a:schemeClr val="dk1"/>
              </a:solidFill>
              <a:effectLst/>
              <a:latin typeface="+mn-lt"/>
              <a:ea typeface="+mn-ea"/>
              <a:cs typeface="+mn-cs"/>
            </a:rPr>
            <a:t>- You can filter the information in any column (A to K) by clicking the arrow in the column title cell.  </a:t>
          </a: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5</xdr:row>
          <xdr:rowOff>57150</xdr:rowOff>
        </xdr:from>
        <xdr:to>
          <xdr:col>67</xdr:col>
          <xdr:colOff>219075</xdr:colOff>
          <xdr:row>5</xdr:row>
          <xdr:rowOff>238125</xdr:rowOff>
        </xdr:to>
        <xdr:sp macro="" textlink="">
          <xdr:nvSpPr>
            <xdr:cNvPr id="6149" name="Scroll Bar 5" descr="Scroll bar to scroll through the project timeline."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tables/table1.xml><?xml version="1.0" encoding="utf-8"?>
<table xmlns="http://schemas.openxmlformats.org/spreadsheetml/2006/main" id="1" name="Milestones" displayName="Milestones" ref="B7:K142" totalsRowShown="0" headerRowDxfId="12" dataDxfId="10" headerRowBorderDxfId="11">
  <autoFilter ref="B7:K142"/>
  <tableColumns count="10">
    <tableColumn id="1" name="Activity" dataDxfId="9"/>
    <tableColumn id="12" name="Lead" dataDxfId="8"/>
    <tableColumn id="3" name="ADKAR element" dataDxfId="7"/>
    <tableColumn id="13" name="Steps/Notes" dataDxfId="6"/>
    <tableColumn id="7" name="Status " dataDxfId="5"/>
    <tableColumn id="4" name="Progress" dataDxfId="4"/>
    <tableColumn id="9" name="Start date" dataDxfId="3"/>
    <tableColumn id="5" name="End date" dataDxfId="2" dataCellStyle="Date"/>
    <tableColumn id="8" name="Actual end date" dataDxfId="1" dataCellStyle="Date"/>
    <tableColumn id="6" name="Day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R61"/>
  <sheetViews>
    <sheetView tabSelected="1" workbookViewId="0">
      <selection activeCell="S58" sqref="S58"/>
    </sheetView>
  </sheetViews>
  <sheetFormatPr defaultRowHeight="15" x14ac:dyDescent="0.25"/>
  <sheetData>
    <row r="61" spans="18:18" x14ac:dyDescent="0.25">
      <c r="R61" t="s">
        <v>157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P158"/>
  <sheetViews>
    <sheetView showRuler="0" zoomScale="80" zoomScaleNormal="80" zoomScalePageLayoutView="70" workbookViewId="0">
      <selection activeCell="E11" sqref="E11"/>
    </sheetView>
  </sheetViews>
  <sheetFormatPr defaultColWidth="9.140625" defaultRowHeight="30" customHeight="1" x14ac:dyDescent="0.2"/>
  <cols>
    <col min="1" max="1" width="44.140625" style="112" customWidth="1"/>
    <col min="2" max="2" width="71.28515625" style="31" customWidth="1"/>
    <col min="3" max="3" width="30.5703125" style="2" customWidth="1"/>
    <col min="4" max="4" width="20.5703125" style="2" customWidth="1"/>
    <col min="5" max="5" width="85.85546875" style="2" customWidth="1"/>
    <col min="6" max="6" width="19.5703125" style="23" customWidth="1"/>
    <col min="7" max="7" width="21" style="2" customWidth="1"/>
    <col min="8" max="8" width="16.5703125" style="2" customWidth="1"/>
    <col min="9" max="10" width="16.5703125" style="9" customWidth="1"/>
    <col min="11" max="11" width="16.5703125" style="2" customWidth="1"/>
    <col min="12" max="12" width="2.7109375" style="2" customWidth="1"/>
    <col min="13" max="68" width="3.5703125" style="1" customWidth="1"/>
    <col min="69" max="16384" width="9.140625" style="2"/>
  </cols>
  <sheetData>
    <row r="1" spans="1:68" ht="74.099999999999994" customHeight="1" x14ac:dyDescent="0.25">
      <c r="A1" s="148" t="s">
        <v>150</v>
      </c>
      <c r="B1" s="149"/>
      <c r="C1" s="149"/>
      <c r="D1" s="149"/>
      <c r="E1" s="149"/>
      <c r="F1" s="149"/>
      <c r="G1" s="149"/>
      <c r="H1" s="149"/>
      <c r="I1" s="149"/>
      <c r="J1" s="149"/>
      <c r="K1" s="149"/>
      <c r="L1" s="149"/>
      <c r="M1" s="149"/>
      <c r="N1" s="149"/>
      <c r="O1" s="149"/>
      <c r="P1" s="149"/>
      <c r="Q1" s="149"/>
      <c r="R1" s="150"/>
      <c r="S1" s="150"/>
      <c r="T1" s="150"/>
      <c r="U1" s="150"/>
      <c r="V1" s="149"/>
      <c r="W1" s="150"/>
      <c r="X1" s="150"/>
      <c r="Y1" s="150"/>
      <c r="Z1" s="150"/>
      <c r="AA1" s="149"/>
      <c r="AB1" s="150"/>
      <c r="AC1" s="150"/>
      <c r="AD1" s="150"/>
      <c r="AE1" s="150"/>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row>
    <row r="2" spans="1:68" ht="47.25" customHeight="1" x14ac:dyDescent="0.3">
      <c r="A2" s="109" t="s">
        <v>132</v>
      </c>
      <c r="B2" s="62"/>
      <c r="C2" s="22"/>
      <c r="D2" s="22"/>
      <c r="E2" s="22"/>
      <c r="F2" s="22"/>
      <c r="G2" s="22"/>
      <c r="H2" s="22"/>
      <c r="I2" s="22"/>
      <c r="J2" s="22"/>
      <c r="K2" s="71" t="s">
        <v>15</v>
      </c>
      <c r="L2" s="63"/>
      <c r="M2" s="125" t="s">
        <v>143</v>
      </c>
      <c r="N2" s="125"/>
      <c r="O2" s="125"/>
      <c r="P2" s="125"/>
      <c r="Q2" s="73"/>
      <c r="R2" s="124" t="s">
        <v>144</v>
      </c>
      <c r="S2" s="124"/>
      <c r="T2" s="124"/>
      <c r="U2" s="124"/>
      <c r="V2" s="73"/>
      <c r="W2" s="123" t="s">
        <v>1</v>
      </c>
      <c r="X2" s="123"/>
      <c r="Y2" s="123"/>
      <c r="Z2" s="123"/>
      <c r="AA2" s="73"/>
      <c r="AB2" s="122" t="s">
        <v>2</v>
      </c>
      <c r="AC2" s="122"/>
      <c r="AD2" s="122"/>
      <c r="AE2" s="122"/>
      <c r="AF2" s="72"/>
      <c r="AG2" s="121" t="s">
        <v>0</v>
      </c>
      <c r="AH2" s="121"/>
      <c r="AI2" s="121"/>
      <c r="AJ2" s="121"/>
      <c r="AK2" s="19"/>
    </row>
    <row r="3" spans="1:68" ht="30" customHeight="1" x14ac:dyDescent="0.25">
      <c r="A3" s="65"/>
      <c r="B3" s="64"/>
      <c r="C3" s="24"/>
      <c r="D3" s="24"/>
      <c r="E3" s="24"/>
      <c r="F3" s="128" t="s">
        <v>148</v>
      </c>
      <c r="G3" s="129"/>
      <c r="H3" s="128"/>
      <c r="I3" s="129">
        <v>44147</v>
      </c>
      <c r="J3" s="24"/>
      <c r="K3" s="70"/>
      <c r="L3" s="69"/>
    </row>
    <row r="4" spans="1:68" s="21" customFormat="1" ht="42" customHeight="1" x14ac:dyDescent="0.25">
      <c r="A4" s="65"/>
      <c r="B4" s="66"/>
      <c r="C4" s="25"/>
      <c r="D4" s="25"/>
      <c r="E4" s="25"/>
      <c r="F4" s="130" t="s">
        <v>149</v>
      </c>
      <c r="G4" s="131"/>
      <c r="H4" s="130"/>
      <c r="I4" s="133">
        <v>0</v>
      </c>
      <c r="J4" s="25"/>
      <c r="K4" s="67"/>
      <c r="L4" s="68"/>
      <c r="M4" s="20" t="str">
        <f ca="1">TEXT(M5,"mmmm")</f>
        <v>November</v>
      </c>
      <c r="N4" s="20"/>
      <c r="O4" s="20"/>
      <c r="P4" s="20"/>
      <c r="Q4" s="20"/>
      <c r="R4" s="20"/>
      <c r="S4" s="20"/>
      <c r="T4" s="20" t="str">
        <f ca="1">IF(TEXT(T5,"mmmm")=M4,"",TEXT(T5,"mmmm"))</f>
        <v/>
      </c>
      <c r="U4" s="20"/>
      <c r="V4" s="20"/>
      <c r="W4" s="20"/>
      <c r="X4" s="20"/>
      <c r="Y4" s="20"/>
      <c r="Z4" s="20"/>
      <c r="AA4" s="20" t="str">
        <f ca="1">IF(OR(TEXT(AA5,"mmmm")=T4,TEXT(AA5,"mmmm")=M4),"",TEXT(AA5,"mmmm"))</f>
        <v/>
      </c>
      <c r="AB4" s="20"/>
      <c r="AC4" s="20"/>
      <c r="AD4" s="20"/>
      <c r="AE4" s="20"/>
      <c r="AF4" s="20"/>
      <c r="AG4" s="20"/>
      <c r="AH4" s="20" t="str">
        <f ca="1">IF(OR(TEXT(AH5,"mmmm")=AA4,TEXT(AH5,"mmmm")=T4,TEXT(AH5,"mmmm")=M4),"",TEXT(AH5,"mmmm"))</f>
        <v>December</v>
      </c>
      <c r="AI4" s="20"/>
      <c r="AJ4" s="20"/>
      <c r="AK4" s="20"/>
      <c r="AL4" s="20"/>
      <c r="AM4" s="20"/>
      <c r="AN4" s="20"/>
      <c r="AO4" s="20" t="str">
        <f ca="1">IF(OR(TEXT(AO5,"mmmm")=AH4,TEXT(AO5,"mmmm")=AA4,TEXT(AO5,"mmmm")=T4,TEXT(AO5,"mmmm")=M4),"",TEXT(AO5,"mmmm"))</f>
        <v/>
      </c>
      <c r="AP4" s="20"/>
      <c r="AQ4" s="20"/>
      <c r="AR4" s="20"/>
      <c r="AS4" s="20"/>
      <c r="AT4" s="20"/>
      <c r="AU4" s="20"/>
      <c r="AV4" s="20" t="str">
        <f ca="1">IF(OR(TEXT(AV5,"mmmm")=AO4,TEXT(AV5,"mmmm")=AH4,TEXT(AV5,"mmmm")=AA4,TEXT(AV5,"mmmm")=T4),"",TEXT(AV5,"mmmm"))</f>
        <v/>
      </c>
      <c r="AW4" s="20"/>
      <c r="AX4" s="20"/>
      <c r="AY4" s="20"/>
      <c r="AZ4" s="20"/>
      <c r="BA4" s="20"/>
      <c r="BB4" s="20"/>
      <c r="BC4" s="20" t="str">
        <f ca="1">IF(OR(TEXT(BC5,"mmmm")=AV4,TEXT(BC5,"mmmm")=AO4,TEXT(BC5,"mmmm")=AH4,TEXT(BC5,"mmmm")=AA4),"",TEXT(BC5,"mmmm"))</f>
        <v/>
      </c>
      <c r="BD4" s="20"/>
      <c r="BE4" s="20"/>
      <c r="BF4" s="20"/>
      <c r="BG4" s="20"/>
      <c r="BH4" s="20"/>
      <c r="BI4" s="20"/>
      <c r="BJ4" s="20" t="str">
        <f ca="1">IF(OR(TEXT(BJ5,"mmmm")=BC4,TEXT(BJ5,"mmmm")=AV4,TEXT(BJ5,"mmmm")=AO4,TEXT(BJ5,"mmmm")=AH4),"",TEXT(BJ5,"mmmm"))</f>
        <v/>
      </c>
      <c r="BK4" s="20"/>
      <c r="BL4" s="20"/>
      <c r="BM4" s="20"/>
      <c r="BN4" s="20"/>
      <c r="BO4" s="20"/>
      <c r="BP4" s="20"/>
    </row>
    <row r="5" spans="1:68" ht="15" customHeight="1" x14ac:dyDescent="0.2">
      <c r="A5" s="142" t="s">
        <v>135</v>
      </c>
      <c r="B5" s="143"/>
      <c r="C5" s="143"/>
      <c r="D5" s="143"/>
      <c r="E5" s="143"/>
      <c r="F5" s="143"/>
      <c r="G5" s="143"/>
      <c r="H5" s="143"/>
      <c r="I5" s="143"/>
      <c r="J5" s="143"/>
      <c r="K5" s="143"/>
      <c r="L5" s="144"/>
      <c r="M5" s="11">
        <f ca="1">IFERROR(Project_Start+Scrolling_Increment,TODAY())</f>
        <v>44147</v>
      </c>
      <c r="N5" s="11">
        <f ca="1">M5+1</f>
        <v>44148</v>
      </c>
      <c r="O5" s="11">
        <f t="shared" ref="O5:BB5" ca="1" si="0">N5+1</f>
        <v>44149</v>
      </c>
      <c r="P5" s="11">
        <f t="shared" ca="1" si="0"/>
        <v>44150</v>
      </c>
      <c r="Q5" s="11">
        <f t="shared" ca="1" si="0"/>
        <v>44151</v>
      </c>
      <c r="R5" s="11">
        <f t="shared" ca="1" si="0"/>
        <v>44152</v>
      </c>
      <c r="S5" s="12">
        <f t="shared" ca="1" si="0"/>
        <v>44153</v>
      </c>
      <c r="T5" s="10">
        <f ca="1">S5+1</f>
        <v>44154</v>
      </c>
      <c r="U5" s="11">
        <f ca="1">T5+1</f>
        <v>44155</v>
      </c>
      <c r="V5" s="11">
        <f t="shared" ca="1" si="0"/>
        <v>44156</v>
      </c>
      <c r="W5" s="11">
        <f t="shared" ca="1" si="0"/>
        <v>44157</v>
      </c>
      <c r="X5" s="11">
        <f t="shared" ca="1" si="0"/>
        <v>44158</v>
      </c>
      <c r="Y5" s="11">
        <f t="shared" ca="1" si="0"/>
        <v>44159</v>
      </c>
      <c r="Z5" s="12">
        <f t="shared" ca="1" si="0"/>
        <v>44160</v>
      </c>
      <c r="AA5" s="10">
        <f ca="1">Z5+1</f>
        <v>44161</v>
      </c>
      <c r="AB5" s="11">
        <f ca="1">AA5+1</f>
        <v>44162</v>
      </c>
      <c r="AC5" s="11">
        <f t="shared" ca="1" si="0"/>
        <v>44163</v>
      </c>
      <c r="AD5" s="11">
        <f t="shared" ca="1" si="0"/>
        <v>44164</v>
      </c>
      <c r="AE5" s="11">
        <f t="shared" ca="1" si="0"/>
        <v>44165</v>
      </c>
      <c r="AF5" s="11">
        <f t="shared" ca="1" si="0"/>
        <v>44166</v>
      </c>
      <c r="AG5" s="12">
        <f t="shared" ca="1" si="0"/>
        <v>44167</v>
      </c>
      <c r="AH5" s="10">
        <f ca="1">AG5+1</f>
        <v>44168</v>
      </c>
      <c r="AI5" s="11">
        <f ca="1">AH5+1</f>
        <v>44169</v>
      </c>
      <c r="AJ5" s="11">
        <f t="shared" ca="1" si="0"/>
        <v>44170</v>
      </c>
      <c r="AK5" s="11">
        <f t="shared" ca="1" si="0"/>
        <v>44171</v>
      </c>
      <c r="AL5" s="11">
        <f t="shared" ca="1" si="0"/>
        <v>44172</v>
      </c>
      <c r="AM5" s="11">
        <f t="shared" ca="1" si="0"/>
        <v>44173</v>
      </c>
      <c r="AN5" s="12">
        <f t="shared" ca="1" si="0"/>
        <v>44174</v>
      </c>
      <c r="AO5" s="10">
        <f ca="1">AN5+1</f>
        <v>44175</v>
      </c>
      <c r="AP5" s="11">
        <f ca="1">AO5+1</f>
        <v>44176</v>
      </c>
      <c r="AQ5" s="11">
        <f t="shared" ca="1" si="0"/>
        <v>44177</v>
      </c>
      <c r="AR5" s="11">
        <f t="shared" ca="1" si="0"/>
        <v>44178</v>
      </c>
      <c r="AS5" s="11">
        <f t="shared" ca="1" si="0"/>
        <v>44179</v>
      </c>
      <c r="AT5" s="11">
        <f t="shared" ca="1" si="0"/>
        <v>44180</v>
      </c>
      <c r="AU5" s="12">
        <f t="shared" ca="1" si="0"/>
        <v>44181</v>
      </c>
      <c r="AV5" s="10">
        <f ca="1">AU5+1</f>
        <v>44182</v>
      </c>
      <c r="AW5" s="11">
        <f ca="1">AV5+1</f>
        <v>44183</v>
      </c>
      <c r="AX5" s="11">
        <f t="shared" ca="1" si="0"/>
        <v>44184</v>
      </c>
      <c r="AY5" s="11">
        <f t="shared" ca="1" si="0"/>
        <v>44185</v>
      </c>
      <c r="AZ5" s="11">
        <f t="shared" ca="1" si="0"/>
        <v>44186</v>
      </c>
      <c r="BA5" s="11">
        <f t="shared" ca="1" si="0"/>
        <v>44187</v>
      </c>
      <c r="BB5" s="12">
        <f t="shared" ca="1" si="0"/>
        <v>44188</v>
      </c>
      <c r="BC5" s="10">
        <f ca="1">BB5+1</f>
        <v>44189</v>
      </c>
      <c r="BD5" s="11">
        <f ca="1">BC5+1</f>
        <v>44190</v>
      </c>
      <c r="BE5" s="11">
        <f t="shared" ref="BE5:BI5" ca="1" si="1">BD5+1</f>
        <v>44191</v>
      </c>
      <c r="BF5" s="11">
        <f t="shared" ca="1" si="1"/>
        <v>44192</v>
      </c>
      <c r="BG5" s="11">
        <f t="shared" ca="1" si="1"/>
        <v>44193</v>
      </c>
      <c r="BH5" s="11">
        <f t="shared" ca="1" si="1"/>
        <v>44194</v>
      </c>
      <c r="BI5" s="12">
        <f t="shared" ca="1" si="1"/>
        <v>44195</v>
      </c>
      <c r="BJ5" s="10">
        <f ca="1">BI5+1</f>
        <v>44196</v>
      </c>
      <c r="BK5" s="11">
        <f ca="1">BJ5+1</f>
        <v>44197</v>
      </c>
      <c r="BL5" s="11">
        <f t="shared" ref="BL5:BP5" ca="1" si="2">BK5+1</f>
        <v>44198</v>
      </c>
      <c r="BM5" s="11">
        <f t="shared" ca="1" si="2"/>
        <v>44199</v>
      </c>
      <c r="BN5" s="11">
        <f t="shared" ca="1" si="2"/>
        <v>44200</v>
      </c>
      <c r="BO5" s="11">
        <f t="shared" ca="1" si="2"/>
        <v>44201</v>
      </c>
      <c r="BP5" s="12">
        <f t="shared" ca="1" si="2"/>
        <v>44202</v>
      </c>
    </row>
    <row r="6" spans="1:68" ht="69.599999999999994" customHeight="1" x14ac:dyDescent="0.2">
      <c r="A6" s="145"/>
      <c r="B6" s="146"/>
      <c r="C6" s="146"/>
      <c r="D6" s="146"/>
      <c r="E6" s="146"/>
      <c r="F6" s="146"/>
      <c r="G6" s="146"/>
      <c r="H6" s="146"/>
      <c r="I6" s="146"/>
      <c r="J6" s="146"/>
      <c r="K6" s="146"/>
      <c r="L6" s="147"/>
      <c r="M6" s="14"/>
      <c r="N6" s="14"/>
      <c r="O6" s="14"/>
      <c r="P6" s="14"/>
      <c r="Q6" s="14"/>
      <c r="R6" s="14"/>
      <c r="S6" s="15"/>
      <c r="T6" s="13"/>
      <c r="U6" s="14"/>
      <c r="V6" s="14"/>
      <c r="W6" s="14"/>
      <c r="X6" s="14"/>
      <c r="Y6" s="14"/>
      <c r="Z6" s="15"/>
      <c r="AA6" s="13"/>
      <c r="AB6" s="14"/>
      <c r="AC6" s="14"/>
      <c r="AD6" s="14"/>
      <c r="AE6" s="14"/>
      <c r="AF6" s="14"/>
      <c r="AG6" s="15"/>
      <c r="AH6" s="13"/>
      <c r="AI6" s="14"/>
      <c r="AJ6" s="14"/>
      <c r="AK6" s="14"/>
      <c r="AL6" s="14"/>
      <c r="AM6" s="14"/>
      <c r="AN6" s="15"/>
      <c r="AO6" s="13"/>
      <c r="AP6" s="14"/>
      <c r="AQ6" s="14"/>
      <c r="AR6" s="14"/>
      <c r="AS6" s="14"/>
      <c r="AT6" s="14"/>
      <c r="AU6" s="15"/>
      <c r="AV6" s="13"/>
      <c r="AW6" s="14"/>
      <c r="AX6" s="14"/>
      <c r="AY6" s="14"/>
      <c r="AZ6" s="14"/>
      <c r="BA6" s="14"/>
      <c r="BB6" s="15"/>
      <c r="BC6" s="13"/>
      <c r="BD6" s="14"/>
      <c r="BE6" s="14"/>
      <c r="BF6" s="14"/>
      <c r="BG6" s="14"/>
      <c r="BH6" s="14"/>
      <c r="BI6" s="15"/>
      <c r="BJ6" s="13"/>
      <c r="BK6" s="14"/>
      <c r="BL6" s="14"/>
      <c r="BM6" s="14"/>
      <c r="BN6" s="14"/>
      <c r="BO6" s="14"/>
      <c r="BP6" s="15"/>
    </row>
    <row r="7" spans="1:68" ht="60" customHeight="1" thickBot="1" x14ac:dyDescent="0.25">
      <c r="A7" s="126" t="s">
        <v>14</v>
      </c>
      <c r="B7" s="126" t="s">
        <v>13</v>
      </c>
      <c r="C7" s="127" t="s">
        <v>12</v>
      </c>
      <c r="D7" s="127" t="s">
        <v>136</v>
      </c>
      <c r="E7" s="127" t="s">
        <v>11</v>
      </c>
      <c r="F7" s="127" t="s">
        <v>10</v>
      </c>
      <c r="G7" s="127" t="s">
        <v>145</v>
      </c>
      <c r="H7" s="127" t="s">
        <v>9</v>
      </c>
      <c r="I7" s="127" t="s">
        <v>8</v>
      </c>
      <c r="J7" s="127" t="s">
        <v>7</v>
      </c>
      <c r="K7" s="127" t="s">
        <v>6</v>
      </c>
      <c r="L7" s="3"/>
      <c r="M7" s="16" t="str">
        <f t="shared" ref="M7" ca="1" si="3">LEFT(TEXT(M5,"ddd"),1)</f>
        <v>T</v>
      </c>
      <c r="N7" s="16" t="str">
        <f t="shared" ref="N7:AV7" ca="1" si="4">LEFT(TEXT(N5,"ddd"),1)</f>
        <v>F</v>
      </c>
      <c r="O7" s="16" t="str">
        <f t="shared" ca="1" si="4"/>
        <v>S</v>
      </c>
      <c r="P7" s="16" t="str">
        <f t="shared" ca="1" si="4"/>
        <v>S</v>
      </c>
      <c r="Q7" s="16" t="str">
        <f t="shared" ca="1" si="4"/>
        <v>M</v>
      </c>
      <c r="R7" s="16" t="str">
        <f t="shared" ca="1" si="4"/>
        <v>T</v>
      </c>
      <c r="S7" s="16" t="str">
        <f t="shared" ca="1" si="4"/>
        <v>W</v>
      </c>
      <c r="T7" s="16" t="str">
        <f t="shared" ca="1" si="4"/>
        <v>T</v>
      </c>
      <c r="U7" s="16" t="str">
        <f t="shared" ca="1" si="4"/>
        <v>F</v>
      </c>
      <c r="V7" s="16" t="str">
        <f t="shared" ca="1" si="4"/>
        <v>S</v>
      </c>
      <c r="W7" s="16" t="str">
        <f t="shared" ca="1" si="4"/>
        <v>S</v>
      </c>
      <c r="X7" s="16" t="str">
        <f t="shared" ca="1" si="4"/>
        <v>M</v>
      </c>
      <c r="Y7" s="16" t="str">
        <f t="shared" ca="1" si="4"/>
        <v>T</v>
      </c>
      <c r="Z7" s="16" t="str">
        <f t="shared" ca="1" si="4"/>
        <v>W</v>
      </c>
      <c r="AA7" s="16" t="str">
        <f t="shared" ca="1" si="4"/>
        <v>T</v>
      </c>
      <c r="AB7" s="16" t="str">
        <f t="shared" ca="1" si="4"/>
        <v>F</v>
      </c>
      <c r="AC7" s="16" t="str">
        <f t="shared" ca="1" si="4"/>
        <v>S</v>
      </c>
      <c r="AD7" s="16" t="str">
        <f t="shared" ca="1" si="4"/>
        <v>S</v>
      </c>
      <c r="AE7" s="16" t="str">
        <f t="shared" ca="1" si="4"/>
        <v>M</v>
      </c>
      <c r="AF7" s="16" t="str">
        <f t="shared" ca="1" si="4"/>
        <v>T</v>
      </c>
      <c r="AG7" s="16" t="str">
        <f t="shared" ca="1" si="4"/>
        <v>W</v>
      </c>
      <c r="AH7" s="16" t="str">
        <f t="shared" ca="1" si="4"/>
        <v>T</v>
      </c>
      <c r="AI7" s="16" t="str">
        <f t="shared" ca="1" si="4"/>
        <v>F</v>
      </c>
      <c r="AJ7" s="16" t="str">
        <f t="shared" ca="1" si="4"/>
        <v>S</v>
      </c>
      <c r="AK7" s="16" t="str">
        <f t="shared" ca="1" si="4"/>
        <v>S</v>
      </c>
      <c r="AL7" s="16" t="str">
        <f t="shared" ca="1" si="4"/>
        <v>M</v>
      </c>
      <c r="AM7" s="16" t="str">
        <f t="shared" ca="1" si="4"/>
        <v>T</v>
      </c>
      <c r="AN7" s="16" t="str">
        <f t="shared" ca="1" si="4"/>
        <v>W</v>
      </c>
      <c r="AO7" s="16" t="str">
        <f t="shared" ca="1" si="4"/>
        <v>T</v>
      </c>
      <c r="AP7" s="16" t="str">
        <f t="shared" ca="1" si="4"/>
        <v>F</v>
      </c>
      <c r="AQ7" s="16" t="str">
        <f t="shared" ca="1" si="4"/>
        <v>S</v>
      </c>
      <c r="AR7" s="16" t="str">
        <f t="shared" ca="1" si="4"/>
        <v>S</v>
      </c>
      <c r="AS7" s="16" t="str">
        <f t="shared" ca="1" si="4"/>
        <v>M</v>
      </c>
      <c r="AT7" s="16" t="str">
        <f t="shared" ca="1" si="4"/>
        <v>T</v>
      </c>
      <c r="AU7" s="16" t="str">
        <f t="shared" ca="1" si="4"/>
        <v>W</v>
      </c>
      <c r="AV7" s="16" t="str">
        <f t="shared" ca="1" si="4"/>
        <v>T</v>
      </c>
      <c r="AW7" s="16" t="str">
        <f t="shared" ref="AW7:BP7" ca="1" si="5">LEFT(TEXT(AW5,"ddd"),1)</f>
        <v>F</v>
      </c>
      <c r="AX7" s="16" t="str">
        <f t="shared" ca="1" si="5"/>
        <v>S</v>
      </c>
      <c r="AY7" s="16" t="str">
        <f t="shared" ca="1" si="5"/>
        <v>S</v>
      </c>
      <c r="AZ7" s="16" t="str">
        <f t="shared" ca="1" si="5"/>
        <v>M</v>
      </c>
      <c r="BA7" s="16" t="str">
        <f t="shared" ca="1" si="5"/>
        <v>T</v>
      </c>
      <c r="BB7" s="16" t="str">
        <f t="shared" ca="1" si="5"/>
        <v>W</v>
      </c>
      <c r="BC7" s="16" t="str">
        <f t="shared" ca="1" si="5"/>
        <v>T</v>
      </c>
      <c r="BD7" s="16" t="str">
        <f t="shared" ca="1" si="5"/>
        <v>F</v>
      </c>
      <c r="BE7" s="16" t="str">
        <f t="shared" ca="1" si="5"/>
        <v>S</v>
      </c>
      <c r="BF7" s="16" t="str">
        <f t="shared" ca="1" si="5"/>
        <v>S</v>
      </c>
      <c r="BG7" s="16" t="str">
        <f t="shared" ca="1" si="5"/>
        <v>M</v>
      </c>
      <c r="BH7" s="16" t="str">
        <f t="shared" ca="1" si="5"/>
        <v>T</v>
      </c>
      <c r="BI7" s="16" t="str">
        <f t="shared" ca="1" si="5"/>
        <v>W</v>
      </c>
      <c r="BJ7" s="16" t="str">
        <f t="shared" ca="1" si="5"/>
        <v>T</v>
      </c>
      <c r="BK7" s="16" t="str">
        <f t="shared" ca="1" si="5"/>
        <v>F</v>
      </c>
      <c r="BL7" s="16" t="str">
        <f t="shared" ca="1" si="5"/>
        <v>S</v>
      </c>
      <c r="BM7" s="16" t="str">
        <f t="shared" ca="1" si="5"/>
        <v>S</v>
      </c>
      <c r="BN7" s="16" t="str">
        <f t="shared" ca="1" si="5"/>
        <v>M</v>
      </c>
      <c r="BO7" s="16" t="str">
        <f t="shared" ca="1" si="5"/>
        <v>T</v>
      </c>
      <c r="BP7" s="16" t="str">
        <f t="shared" ca="1" si="5"/>
        <v>W</v>
      </c>
    </row>
    <row r="8" spans="1:68" ht="24" hidden="1" customHeight="1" thickTop="1" x14ac:dyDescent="0.25">
      <c r="A8" s="107"/>
      <c r="B8" s="4"/>
      <c r="C8" s="26"/>
      <c r="D8" s="26"/>
      <c r="E8" s="26"/>
      <c r="F8" s="27"/>
      <c r="G8" s="5"/>
      <c r="H8" s="5"/>
      <c r="I8" s="6"/>
      <c r="J8" s="6"/>
      <c r="K8" s="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row>
    <row r="9" spans="1:68" ht="50.1" customHeight="1" thickTop="1" x14ac:dyDescent="0.2">
      <c r="A9" s="132" t="s">
        <v>4</v>
      </c>
      <c r="B9" s="151" t="s">
        <v>146</v>
      </c>
      <c r="C9" s="152" t="s">
        <v>147</v>
      </c>
      <c r="D9" s="153" t="s">
        <v>142</v>
      </c>
      <c r="E9" s="153"/>
      <c r="F9" s="154" t="s">
        <v>0</v>
      </c>
      <c r="G9" s="155">
        <v>0.8</v>
      </c>
      <c r="H9" s="156">
        <v>44147</v>
      </c>
      <c r="I9" s="156">
        <v>44167</v>
      </c>
      <c r="J9" s="156"/>
      <c r="K9" s="157">
        <f>IF(Milestones[[#This Row],[Start date]]="",1,(Milestones[[#This Row],[End date]]-Milestones[[#This Row],[Start date]]))</f>
        <v>20</v>
      </c>
      <c r="L9" s="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row>
    <row r="10" spans="1:68" ht="50.1" customHeight="1" x14ac:dyDescent="0.2">
      <c r="A10" s="108" t="s">
        <v>128</v>
      </c>
      <c r="B10" s="76" t="s">
        <v>16</v>
      </c>
      <c r="C10" s="34"/>
      <c r="D10" s="119" t="s">
        <v>142</v>
      </c>
      <c r="E10" s="35"/>
      <c r="F10" s="33" t="s">
        <v>0</v>
      </c>
      <c r="G10" s="36">
        <v>0</v>
      </c>
      <c r="H10" s="37">
        <v>44147</v>
      </c>
      <c r="I10" s="37">
        <v>44177</v>
      </c>
      <c r="J10" s="37"/>
      <c r="K10" s="38">
        <f>IF(Milestones[[#This Row],[Start date]]="",1,(Milestones[[#This Row],[End date]]-Milestones[[#This Row],[Start date]]))</f>
        <v>30</v>
      </c>
      <c r="L10" s="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row>
    <row r="11" spans="1:68" ht="50.1" customHeight="1" x14ac:dyDescent="0.2">
      <c r="A11" s="108" t="s">
        <v>128</v>
      </c>
      <c r="B11" s="76" t="s">
        <v>17</v>
      </c>
      <c r="C11" s="34"/>
      <c r="D11" s="119" t="s">
        <v>142</v>
      </c>
      <c r="E11" s="60"/>
      <c r="F11" s="33" t="s">
        <v>143</v>
      </c>
      <c r="G11" s="36">
        <v>0</v>
      </c>
      <c r="H11" s="37"/>
      <c r="I11" s="37"/>
      <c r="J11" s="37"/>
      <c r="K11" s="38">
        <f>IF(Milestones[[#This Row],[Start date]]="",1,(Milestones[[#This Row],[End date]]-Milestones[[#This Row],[Start date]]))</f>
        <v>1</v>
      </c>
      <c r="L11" s="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row>
    <row r="12" spans="1:68" ht="50.1" customHeight="1" x14ac:dyDescent="0.2">
      <c r="A12" s="108" t="s">
        <v>128</v>
      </c>
      <c r="B12" s="76" t="s">
        <v>18</v>
      </c>
      <c r="C12" s="34"/>
      <c r="D12" s="119" t="s">
        <v>142</v>
      </c>
      <c r="E12" s="60"/>
      <c r="F12" s="33" t="s">
        <v>143</v>
      </c>
      <c r="G12" s="36">
        <v>0</v>
      </c>
      <c r="H12" s="37"/>
      <c r="I12" s="37"/>
      <c r="J12" s="37"/>
      <c r="K12" s="38">
        <f>IF(Milestones[[#This Row],[Start date]]="",1,(Milestones[[#This Row],[End date]]-Milestones[[#This Row],[Start date]]))</f>
        <v>1</v>
      </c>
      <c r="L12" s="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50.1" customHeight="1" x14ac:dyDescent="0.2">
      <c r="A13" s="108" t="s">
        <v>128</v>
      </c>
      <c r="B13" s="76" t="s">
        <v>19</v>
      </c>
      <c r="C13" s="34"/>
      <c r="D13" s="119" t="s">
        <v>142</v>
      </c>
      <c r="E13" s="39"/>
      <c r="F13" s="33" t="s">
        <v>143</v>
      </c>
      <c r="G13" s="36">
        <v>0</v>
      </c>
      <c r="H13" s="37"/>
      <c r="I13" s="37"/>
      <c r="J13" s="37"/>
      <c r="K13" s="38">
        <f>IF(Milestones[[#This Row],[Start date]]="",1,(Milestones[[#This Row],[End date]]-Milestones[[#This Row],[Start date]]))</f>
        <v>1</v>
      </c>
      <c r="L13" s="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row>
    <row r="14" spans="1:68" ht="50.1" customHeight="1" x14ac:dyDescent="0.2">
      <c r="A14" s="108" t="s">
        <v>128</v>
      </c>
      <c r="B14" s="76" t="s">
        <v>20</v>
      </c>
      <c r="C14" s="34"/>
      <c r="D14" s="119" t="s">
        <v>142</v>
      </c>
      <c r="E14" s="61"/>
      <c r="F14" s="33" t="s">
        <v>143</v>
      </c>
      <c r="G14" s="36">
        <v>0</v>
      </c>
      <c r="H14" s="37"/>
      <c r="I14" s="37"/>
      <c r="J14" s="37"/>
      <c r="K14" s="38">
        <f>IF(Milestones[[#This Row],[Start date]]="",1,(Milestones[[#This Row],[End date]]-Milestones[[#This Row],[Start date]]))</f>
        <v>1</v>
      </c>
      <c r="L14" s="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row>
    <row r="15" spans="1:68" ht="50.1" customHeight="1" x14ac:dyDescent="0.2">
      <c r="A15" s="108" t="s">
        <v>128</v>
      </c>
      <c r="B15" s="76" t="s">
        <v>21</v>
      </c>
      <c r="C15" s="34"/>
      <c r="D15" s="119" t="s">
        <v>142</v>
      </c>
      <c r="E15" s="42"/>
      <c r="F15" s="33" t="s">
        <v>143</v>
      </c>
      <c r="G15" s="36">
        <v>0</v>
      </c>
      <c r="H15" s="40"/>
      <c r="I15" s="37"/>
      <c r="J15" s="37"/>
      <c r="K15" s="38">
        <f>IF(Milestones[[#This Row],[Start date]]="",1,(Milestones[[#This Row],[End date]]-Milestones[[#This Row],[Start date]]))</f>
        <v>1</v>
      </c>
      <c r="L15" s="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row>
    <row r="16" spans="1:68" ht="50.1" customHeight="1" x14ac:dyDescent="0.2">
      <c r="A16" s="108" t="s">
        <v>128</v>
      </c>
      <c r="B16" s="76" t="s">
        <v>22</v>
      </c>
      <c r="C16" s="34"/>
      <c r="D16" s="119" t="s">
        <v>142</v>
      </c>
      <c r="E16" s="41"/>
      <c r="F16" s="33" t="s">
        <v>143</v>
      </c>
      <c r="G16" s="36">
        <v>0</v>
      </c>
      <c r="H16" s="40"/>
      <c r="I16" s="37"/>
      <c r="J16" s="37"/>
      <c r="K16" s="38">
        <f>IF(Milestones[[#This Row],[Start date]]="",1,(Milestones[[#This Row],[End date]]-Milestones[[#This Row],[Start date]]))</f>
        <v>1</v>
      </c>
      <c r="L16" s="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row>
    <row r="17" spans="1:68" ht="50.1" customHeight="1" x14ac:dyDescent="0.2">
      <c r="A17" s="108" t="s">
        <v>128</v>
      </c>
      <c r="B17" s="76" t="s">
        <v>151</v>
      </c>
      <c r="C17" s="34"/>
      <c r="D17" s="119" t="s">
        <v>142</v>
      </c>
      <c r="E17" s="41"/>
      <c r="F17" s="33" t="s">
        <v>143</v>
      </c>
      <c r="G17" s="36">
        <v>0</v>
      </c>
      <c r="H17" s="40"/>
      <c r="I17" s="37"/>
      <c r="J17" s="37"/>
      <c r="K17" s="38">
        <f>IF(Milestones[[#This Row],[Start date]]="",1,(Milestones[[#This Row],[End date]]-Milestones[[#This Row],[Start date]]))</f>
        <v>1</v>
      </c>
      <c r="L17" s="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row>
    <row r="18" spans="1:68" ht="50.1" customHeight="1" x14ac:dyDescent="0.2">
      <c r="A18" s="108" t="s">
        <v>128</v>
      </c>
      <c r="B18" s="76" t="s">
        <v>23</v>
      </c>
      <c r="C18" s="34"/>
      <c r="D18" s="119" t="s">
        <v>142</v>
      </c>
      <c r="E18" s="41"/>
      <c r="F18" s="33" t="s">
        <v>143</v>
      </c>
      <c r="G18" s="36">
        <v>0</v>
      </c>
      <c r="H18" s="40"/>
      <c r="I18" s="37"/>
      <c r="J18" s="37"/>
      <c r="K18" s="38">
        <f>IF(Milestones[[#This Row],[Start date]]="",1,(Milestones[[#This Row],[End date]]-Milestones[[#This Row],[Start date]]))</f>
        <v>1</v>
      </c>
      <c r="L18" s="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row>
    <row r="19" spans="1:68" ht="50.1" customHeight="1" x14ac:dyDescent="0.2">
      <c r="A19" s="108" t="s">
        <v>128</v>
      </c>
      <c r="B19" s="76" t="s">
        <v>24</v>
      </c>
      <c r="C19" s="34"/>
      <c r="D19" s="119" t="s">
        <v>142</v>
      </c>
      <c r="E19" s="41"/>
      <c r="F19" s="33" t="s">
        <v>143</v>
      </c>
      <c r="G19" s="36">
        <v>0</v>
      </c>
      <c r="H19" s="40"/>
      <c r="I19" s="37"/>
      <c r="J19" s="37"/>
      <c r="K19" s="38">
        <f>IF(Milestones[[#This Row],[Start date]]="",1,(Milestones[[#This Row],[End date]]-Milestones[[#This Row],[Start date]]))</f>
        <v>1</v>
      </c>
      <c r="L19" s="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row>
    <row r="20" spans="1:68" ht="50.1" customHeight="1" x14ac:dyDescent="0.2">
      <c r="A20" s="108" t="s">
        <v>128</v>
      </c>
      <c r="B20" s="76" t="s">
        <v>25</v>
      </c>
      <c r="C20" s="34"/>
      <c r="D20" s="119" t="s">
        <v>142</v>
      </c>
      <c r="E20" s="41"/>
      <c r="F20" s="33" t="s">
        <v>143</v>
      </c>
      <c r="G20" s="36">
        <v>0</v>
      </c>
      <c r="H20" s="40"/>
      <c r="I20" s="37"/>
      <c r="J20" s="37"/>
      <c r="K20" s="38">
        <f>IF(Milestones[[#This Row],[Start date]]="",1,(Milestones[[#This Row],[End date]]-Milestones[[#This Row],[Start date]]))</f>
        <v>1</v>
      </c>
      <c r="L20" s="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row>
    <row r="21" spans="1:68" ht="50.1" customHeight="1" x14ac:dyDescent="0.2">
      <c r="A21" s="108" t="s">
        <v>128</v>
      </c>
      <c r="B21" s="76" t="s">
        <v>26</v>
      </c>
      <c r="C21" s="34"/>
      <c r="D21" s="119" t="s">
        <v>142</v>
      </c>
      <c r="E21" s="39"/>
      <c r="F21" s="33" t="s">
        <v>143</v>
      </c>
      <c r="G21" s="36">
        <v>0</v>
      </c>
      <c r="H21" s="40"/>
      <c r="I21" s="37"/>
      <c r="J21" s="37"/>
      <c r="K21" s="38">
        <f>IF(Milestones[[#This Row],[Start date]]="",1,(Milestones[[#This Row],[End date]]-Milestones[[#This Row],[Start date]]))</f>
        <v>1</v>
      </c>
      <c r="L21" s="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row>
    <row r="22" spans="1:68" ht="50.1" customHeight="1" x14ac:dyDescent="0.2">
      <c r="A22" s="108" t="s">
        <v>128</v>
      </c>
      <c r="B22" s="98" t="s">
        <v>27</v>
      </c>
      <c r="C22" s="34"/>
      <c r="D22" s="119" t="s">
        <v>142</v>
      </c>
      <c r="E22" s="59"/>
      <c r="F22" s="33" t="s">
        <v>143</v>
      </c>
      <c r="G22" s="36">
        <v>0</v>
      </c>
      <c r="H22" s="40"/>
      <c r="I22" s="37"/>
      <c r="J22" s="37"/>
      <c r="K22" s="38">
        <f>IF(Milestones[[#This Row],[Start date]]="",1,(Milestones[[#This Row],[End date]]-Milestones[[#This Row],[Start date]]))</f>
        <v>1</v>
      </c>
      <c r="L22" s="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row>
    <row r="23" spans="1:68" ht="50.1" customHeight="1" x14ac:dyDescent="0.2">
      <c r="A23" s="108" t="s">
        <v>128</v>
      </c>
      <c r="B23" s="76" t="s">
        <v>28</v>
      </c>
      <c r="C23" s="34"/>
      <c r="D23" s="119" t="s">
        <v>142</v>
      </c>
      <c r="E23" s="39"/>
      <c r="F23" s="33" t="s">
        <v>143</v>
      </c>
      <c r="G23" s="36">
        <v>0</v>
      </c>
      <c r="H23" s="40"/>
      <c r="I23" s="37"/>
      <c r="J23" s="37"/>
      <c r="K23" s="38">
        <f>IF(Milestones[[#This Row],[Start date]]="",1,(Milestones[[#This Row],[End date]]-Milestones[[#This Row],[Start date]]))</f>
        <v>1</v>
      </c>
      <c r="L23" s="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row>
    <row r="24" spans="1:68" ht="50.1" customHeight="1" x14ac:dyDescent="0.2">
      <c r="A24" s="108" t="s">
        <v>128</v>
      </c>
      <c r="B24" s="76" t="s">
        <v>121</v>
      </c>
      <c r="C24" s="34"/>
      <c r="D24" s="119" t="s">
        <v>142</v>
      </c>
      <c r="E24" s="39"/>
      <c r="F24" s="33" t="s">
        <v>143</v>
      </c>
      <c r="G24" s="36">
        <v>0</v>
      </c>
      <c r="H24" s="40"/>
      <c r="I24" s="37"/>
      <c r="J24" s="37"/>
      <c r="K24" s="38">
        <f>IF(Milestones[[#This Row],[Start date]]="",1,(Milestones[[#This Row],[End date]]-Milestones[[#This Row],[Start date]]))</f>
        <v>1</v>
      </c>
      <c r="L24" s="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row>
    <row r="25" spans="1:68" ht="50.1" customHeight="1" x14ac:dyDescent="0.2">
      <c r="A25" s="108" t="s">
        <v>128</v>
      </c>
      <c r="B25" s="76" t="s">
        <v>122</v>
      </c>
      <c r="C25" s="34"/>
      <c r="D25" s="119" t="s">
        <v>142</v>
      </c>
      <c r="E25" s="39"/>
      <c r="F25" s="33" t="s">
        <v>143</v>
      </c>
      <c r="G25" s="36">
        <v>0</v>
      </c>
      <c r="H25" s="40"/>
      <c r="I25" s="37"/>
      <c r="J25" s="37"/>
      <c r="K25" s="38">
        <f>IF(Milestones[[#This Row],[Start date]]="",1,(Milestones[[#This Row],[End date]]-Milestones[[#This Row],[Start date]]))</f>
        <v>1</v>
      </c>
      <c r="L25" s="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row>
    <row r="26" spans="1:68" ht="50.1" customHeight="1" x14ac:dyDescent="0.2">
      <c r="A26" s="108" t="s">
        <v>128</v>
      </c>
      <c r="B26" s="76" t="s">
        <v>123</v>
      </c>
      <c r="C26" s="34"/>
      <c r="D26" s="119" t="s">
        <v>142</v>
      </c>
      <c r="E26" s="39"/>
      <c r="F26" s="33" t="s">
        <v>143</v>
      </c>
      <c r="G26" s="36">
        <v>0</v>
      </c>
      <c r="H26" s="40"/>
      <c r="I26" s="37"/>
      <c r="J26" s="37"/>
      <c r="K26" s="38">
        <f>IF(Milestones[[#This Row],[Start date]]="",1,(Milestones[[#This Row],[End date]]-Milestones[[#This Row],[Start date]]))</f>
        <v>1</v>
      </c>
      <c r="L26" s="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row>
    <row r="27" spans="1:68" ht="50.1" customHeight="1" x14ac:dyDescent="0.2">
      <c r="A27" s="108" t="s">
        <v>128</v>
      </c>
      <c r="B27" s="76" t="s">
        <v>124</v>
      </c>
      <c r="C27" s="34"/>
      <c r="D27" s="119" t="s">
        <v>142</v>
      </c>
      <c r="E27" s="39"/>
      <c r="F27" s="33" t="s">
        <v>143</v>
      </c>
      <c r="G27" s="36">
        <v>0</v>
      </c>
      <c r="H27" s="40"/>
      <c r="I27" s="37"/>
      <c r="J27" s="37"/>
      <c r="K27" s="38">
        <f>IF(Milestones[[#This Row],[Start date]]="",1,(Milestones[[#This Row],[End date]]-Milestones[[#This Row],[Start date]]))</f>
        <v>1</v>
      </c>
      <c r="L27" s="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row>
    <row r="28" spans="1:68" ht="50.1" customHeight="1" x14ac:dyDescent="0.2">
      <c r="A28" s="108" t="s">
        <v>128</v>
      </c>
      <c r="B28" s="76" t="s">
        <v>125</v>
      </c>
      <c r="C28" s="34"/>
      <c r="D28" s="119" t="s">
        <v>142</v>
      </c>
      <c r="E28" s="39"/>
      <c r="F28" s="33" t="s">
        <v>143</v>
      </c>
      <c r="G28" s="36">
        <v>0</v>
      </c>
      <c r="H28" s="40"/>
      <c r="I28" s="37"/>
      <c r="J28" s="37"/>
      <c r="K28" s="38">
        <f>IF(Milestones[[#This Row],[Start date]]="",1,(Milestones[[#This Row],[End date]]-Milestones[[#This Row],[Start date]]))</f>
        <v>1</v>
      </c>
      <c r="L28" s="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row>
    <row r="29" spans="1:68" ht="50.1" customHeight="1" x14ac:dyDescent="0.2">
      <c r="A29" s="108" t="s">
        <v>128</v>
      </c>
      <c r="B29" s="76" t="s">
        <v>29</v>
      </c>
      <c r="C29" s="34"/>
      <c r="D29" s="119" t="s">
        <v>142</v>
      </c>
      <c r="E29" s="39"/>
      <c r="F29" s="33" t="s">
        <v>143</v>
      </c>
      <c r="G29" s="36">
        <v>0</v>
      </c>
      <c r="H29" s="40"/>
      <c r="I29" s="37"/>
      <c r="J29" s="37"/>
      <c r="K29" s="38">
        <f>IF(Milestones[[#This Row],[Start date]]="",1,(Milestones[[#This Row],[End date]]-Milestones[[#This Row],[Start date]]))</f>
        <v>1</v>
      </c>
      <c r="L29" s="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row>
    <row r="30" spans="1:68" ht="50.1" customHeight="1" x14ac:dyDescent="0.2">
      <c r="A30" s="108" t="s">
        <v>129</v>
      </c>
      <c r="B30" s="76" t="s">
        <v>30</v>
      </c>
      <c r="C30" s="34"/>
      <c r="D30" s="119" t="s">
        <v>142</v>
      </c>
      <c r="E30" s="39"/>
      <c r="F30" s="43" t="s">
        <v>143</v>
      </c>
      <c r="G30" s="36">
        <v>0</v>
      </c>
      <c r="H30" s="40"/>
      <c r="I30" s="37"/>
      <c r="J30" s="37"/>
      <c r="K30" s="38">
        <f>IF(Milestones[[#This Row],[Start date]]="",1,(Milestones[[#This Row],[End date]]-Milestones[[#This Row],[Start date]]))</f>
        <v>1</v>
      </c>
      <c r="L30" s="8"/>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row>
    <row r="31" spans="1:68" ht="50.1" customHeight="1" x14ac:dyDescent="0.2">
      <c r="A31" s="108" t="s">
        <v>129</v>
      </c>
      <c r="B31" s="75" t="s">
        <v>31</v>
      </c>
      <c r="C31" s="44"/>
      <c r="D31" s="119" t="s">
        <v>142</v>
      </c>
      <c r="E31" s="35"/>
      <c r="F31" s="43" t="s">
        <v>143</v>
      </c>
      <c r="G31" s="45">
        <v>0</v>
      </c>
      <c r="H31" s="46"/>
      <c r="I31" s="47"/>
      <c r="J31" s="47"/>
      <c r="K31" s="48">
        <f>IF(Milestones[[#This Row],[Start date]]="",1,(Milestones[[#This Row],[End date]]-Milestones[[#This Row],[Start date]]))</f>
        <v>1</v>
      </c>
      <c r="L31" s="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row>
    <row r="32" spans="1:68" ht="50.1" customHeight="1" x14ac:dyDescent="0.2">
      <c r="A32" s="108" t="s">
        <v>129</v>
      </c>
      <c r="B32" s="75" t="s">
        <v>32</v>
      </c>
      <c r="C32" s="44"/>
      <c r="D32" s="119" t="s">
        <v>142</v>
      </c>
      <c r="E32" s="35"/>
      <c r="F32" s="43" t="s">
        <v>143</v>
      </c>
      <c r="G32" s="45">
        <v>0</v>
      </c>
      <c r="H32" s="46"/>
      <c r="I32" s="47"/>
      <c r="J32" s="47"/>
      <c r="K32" s="48">
        <f>IF(Milestones[[#This Row],[Start date]]="",1,(Milestones[[#This Row],[End date]]-Milestones[[#This Row],[Start date]]))</f>
        <v>1</v>
      </c>
      <c r="L32" s="8"/>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row>
    <row r="33" spans="1:68" ht="50.1" customHeight="1" x14ac:dyDescent="0.2">
      <c r="A33" s="108" t="s">
        <v>129</v>
      </c>
      <c r="B33" s="75" t="s">
        <v>155</v>
      </c>
      <c r="C33" s="44"/>
      <c r="D33" s="119" t="s">
        <v>142</v>
      </c>
      <c r="E33" s="35"/>
      <c r="F33" s="43" t="s">
        <v>143</v>
      </c>
      <c r="G33" s="45">
        <v>0</v>
      </c>
      <c r="H33" s="46"/>
      <c r="I33" s="47"/>
      <c r="J33" s="47"/>
      <c r="K33" s="48">
        <f>IF(Milestones[[#This Row],[Start date]]="",1,(Milestones[[#This Row],[End date]]-Milestones[[#This Row],[Start date]]))</f>
        <v>1</v>
      </c>
      <c r="L33" s="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row>
    <row r="34" spans="1:68" ht="50.1" customHeight="1" x14ac:dyDescent="0.2">
      <c r="A34" s="108" t="s">
        <v>129</v>
      </c>
      <c r="B34" s="75" t="s">
        <v>33</v>
      </c>
      <c r="C34" s="44"/>
      <c r="D34" s="119" t="s">
        <v>142</v>
      </c>
      <c r="E34" s="35"/>
      <c r="F34" s="43" t="s">
        <v>143</v>
      </c>
      <c r="G34" s="45">
        <v>0</v>
      </c>
      <c r="H34" s="46"/>
      <c r="I34" s="47"/>
      <c r="J34" s="47"/>
      <c r="K34" s="48">
        <f>IF(Milestones[[#This Row],[Start date]]="",1,(Milestones[[#This Row],[End date]]-Milestones[[#This Row],[Start date]]))</f>
        <v>1</v>
      </c>
      <c r="L34" s="8"/>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row>
    <row r="35" spans="1:68" ht="50.1" customHeight="1" x14ac:dyDescent="0.2">
      <c r="A35" s="108" t="s">
        <v>129</v>
      </c>
      <c r="B35" s="75" t="s">
        <v>34</v>
      </c>
      <c r="C35" s="44"/>
      <c r="D35" s="119" t="s">
        <v>142</v>
      </c>
      <c r="E35" s="35"/>
      <c r="F35" s="43" t="s">
        <v>143</v>
      </c>
      <c r="G35" s="45">
        <v>0</v>
      </c>
      <c r="H35" s="46"/>
      <c r="I35" s="47"/>
      <c r="J35" s="47"/>
      <c r="K35" s="48">
        <f>IF(Milestones[[#This Row],[Start date]]="",1,(Milestones[[#This Row],[End date]]-Milestones[[#This Row],[Start date]]))</f>
        <v>1</v>
      </c>
      <c r="L35" s="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row>
    <row r="36" spans="1:68" ht="50.1" customHeight="1" x14ac:dyDescent="0.2">
      <c r="A36" s="108" t="s">
        <v>129</v>
      </c>
      <c r="B36" s="75" t="s">
        <v>35</v>
      </c>
      <c r="C36" s="44"/>
      <c r="D36" s="119" t="s">
        <v>142</v>
      </c>
      <c r="E36" s="35"/>
      <c r="F36" s="43" t="s">
        <v>143</v>
      </c>
      <c r="G36" s="45">
        <v>0</v>
      </c>
      <c r="H36" s="46"/>
      <c r="I36" s="47"/>
      <c r="J36" s="47"/>
      <c r="K36" s="48">
        <f>IF(Milestones[[#This Row],[Start date]]="",1,(Milestones[[#This Row],[End date]]-Milestones[[#This Row],[Start date]]))</f>
        <v>1</v>
      </c>
      <c r="L36" s="8"/>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row>
    <row r="37" spans="1:68" ht="50.1" customHeight="1" x14ac:dyDescent="0.2">
      <c r="A37" s="108" t="s">
        <v>129</v>
      </c>
      <c r="B37" s="75" t="s">
        <v>36</v>
      </c>
      <c r="C37" s="44"/>
      <c r="D37" s="119" t="s">
        <v>142</v>
      </c>
      <c r="E37" s="35"/>
      <c r="F37" s="43" t="s">
        <v>143</v>
      </c>
      <c r="G37" s="45">
        <v>0</v>
      </c>
      <c r="H37" s="46"/>
      <c r="I37" s="47"/>
      <c r="J37" s="47"/>
      <c r="K37" s="48">
        <f>IF(Milestones[[#This Row],[Start date]]="",1,(Milestones[[#This Row],[End date]]-Milestones[[#This Row],[Start date]]))</f>
        <v>1</v>
      </c>
      <c r="L37" s="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row>
    <row r="38" spans="1:68" ht="50.1" customHeight="1" x14ac:dyDescent="0.2">
      <c r="A38" s="108" t="s">
        <v>129</v>
      </c>
      <c r="B38" s="75" t="s">
        <v>37</v>
      </c>
      <c r="C38" s="44"/>
      <c r="D38" s="119" t="s">
        <v>142</v>
      </c>
      <c r="E38" s="35"/>
      <c r="F38" s="43" t="s">
        <v>143</v>
      </c>
      <c r="G38" s="45">
        <v>0</v>
      </c>
      <c r="H38" s="46"/>
      <c r="I38" s="47"/>
      <c r="J38" s="47"/>
      <c r="K38" s="48">
        <f>IF(Milestones[[#This Row],[Start date]]="",1,(Milestones[[#This Row],[End date]]-Milestones[[#This Row],[Start date]]))</f>
        <v>1</v>
      </c>
      <c r="L38" s="8"/>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row>
    <row r="39" spans="1:68" ht="50.1" customHeight="1" x14ac:dyDescent="0.2">
      <c r="A39" s="108" t="s">
        <v>129</v>
      </c>
      <c r="B39" s="75" t="s">
        <v>38</v>
      </c>
      <c r="C39" s="44"/>
      <c r="D39" s="119" t="s">
        <v>142</v>
      </c>
      <c r="E39" s="35"/>
      <c r="F39" s="43" t="s">
        <v>143</v>
      </c>
      <c r="G39" s="45">
        <v>0</v>
      </c>
      <c r="H39" s="46"/>
      <c r="I39" s="47"/>
      <c r="J39" s="47"/>
      <c r="K39" s="48">
        <f>IF(Milestones[[#This Row],[Start date]]="",1,(Milestones[[#This Row],[End date]]-Milestones[[#This Row],[Start date]]))</f>
        <v>1</v>
      </c>
      <c r="L39" s="8"/>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row>
    <row r="40" spans="1:68" ht="50.1" customHeight="1" x14ac:dyDescent="0.2">
      <c r="A40" s="108" t="s">
        <v>129</v>
      </c>
      <c r="B40" s="75" t="s">
        <v>39</v>
      </c>
      <c r="C40" s="44"/>
      <c r="D40" s="119" t="s">
        <v>142</v>
      </c>
      <c r="E40" s="35"/>
      <c r="F40" s="43" t="s">
        <v>143</v>
      </c>
      <c r="G40" s="45">
        <v>0</v>
      </c>
      <c r="H40" s="46"/>
      <c r="I40" s="47"/>
      <c r="J40" s="47"/>
      <c r="K40" s="48">
        <f>IF(Milestones[[#This Row],[Start date]]="",1,(Milestones[[#This Row],[End date]]-Milestones[[#This Row],[Start date]]))</f>
        <v>1</v>
      </c>
      <c r="L40" s="8"/>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row>
    <row r="41" spans="1:68" ht="50.1" customHeight="1" x14ac:dyDescent="0.2">
      <c r="A41" s="108" t="s">
        <v>129</v>
      </c>
      <c r="B41" s="75" t="s">
        <v>40</v>
      </c>
      <c r="C41" s="44"/>
      <c r="D41" s="119" t="s">
        <v>142</v>
      </c>
      <c r="E41" s="35"/>
      <c r="F41" s="43" t="s">
        <v>143</v>
      </c>
      <c r="G41" s="45">
        <v>0</v>
      </c>
      <c r="H41" s="46"/>
      <c r="I41" s="47"/>
      <c r="J41" s="47"/>
      <c r="K41" s="48">
        <f>IF(Milestones[[#This Row],[Start date]]="",1,(Milestones[[#This Row],[End date]]-Milestones[[#This Row],[Start date]]))</f>
        <v>1</v>
      </c>
      <c r="L41" s="8"/>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row>
    <row r="42" spans="1:68" ht="50.1" customHeight="1" x14ac:dyDescent="0.2">
      <c r="A42" s="108" t="s">
        <v>129</v>
      </c>
      <c r="B42" s="75" t="s">
        <v>41</v>
      </c>
      <c r="C42" s="44"/>
      <c r="D42" s="119" t="s">
        <v>142</v>
      </c>
      <c r="E42" s="35"/>
      <c r="F42" s="43" t="s">
        <v>143</v>
      </c>
      <c r="G42" s="45">
        <v>0</v>
      </c>
      <c r="H42" s="46"/>
      <c r="I42" s="47"/>
      <c r="J42" s="47"/>
      <c r="K42" s="48">
        <f>IF(Milestones[[#This Row],[Start date]]="",1,(Milestones[[#This Row],[End date]]-Milestones[[#This Row],[Start date]]))</f>
        <v>1</v>
      </c>
      <c r="L42" s="8"/>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row>
    <row r="43" spans="1:68" ht="50.1" customHeight="1" x14ac:dyDescent="0.2">
      <c r="A43" s="108" t="s">
        <v>129</v>
      </c>
      <c r="B43" s="75" t="s">
        <v>42</v>
      </c>
      <c r="C43" s="44"/>
      <c r="D43" s="119" t="s">
        <v>142</v>
      </c>
      <c r="E43" s="35"/>
      <c r="F43" s="43" t="s">
        <v>143</v>
      </c>
      <c r="G43" s="45">
        <v>0</v>
      </c>
      <c r="H43" s="46"/>
      <c r="I43" s="47"/>
      <c r="J43" s="47"/>
      <c r="K43" s="48">
        <f>IF(Milestones[[#This Row],[Start date]]="",1,(Milestones[[#This Row],[End date]]-Milestones[[#This Row],[Start date]]))</f>
        <v>1</v>
      </c>
      <c r="L43" s="8"/>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row>
    <row r="44" spans="1:68" ht="50.1" customHeight="1" x14ac:dyDescent="0.2">
      <c r="A44" s="108" t="s">
        <v>129</v>
      </c>
      <c r="B44" s="75" t="s">
        <v>43</v>
      </c>
      <c r="C44" s="44"/>
      <c r="D44" s="119" t="s">
        <v>142</v>
      </c>
      <c r="E44" s="35"/>
      <c r="F44" s="43" t="s">
        <v>143</v>
      </c>
      <c r="G44" s="45">
        <v>0</v>
      </c>
      <c r="H44" s="46"/>
      <c r="I44" s="47"/>
      <c r="J44" s="47"/>
      <c r="K44" s="48">
        <f>IF(Milestones[[#This Row],[Start date]]="",1,(Milestones[[#This Row],[End date]]-Milestones[[#This Row],[Start date]]))</f>
        <v>1</v>
      </c>
      <c r="L44" s="8"/>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row>
    <row r="45" spans="1:68" ht="50.1" customHeight="1" x14ac:dyDescent="0.2">
      <c r="A45" s="108" t="s">
        <v>129</v>
      </c>
      <c r="B45" s="75" t="s">
        <v>44</v>
      </c>
      <c r="C45" s="44"/>
      <c r="D45" s="119" t="s">
        <v>142</v>
      </c>
      <c r="E45" s="35"/>
      <c r="F45" s="43" t="s">
        <v>143</v>
      </c>
      <c r="G45" s="45">
        <v>0</v>
      </c>
      <c r="H45" s="46"/>
      <c r="I45" s="47"/>
      <c r="J45" s="47"/>
      <c r="K45" s="48">
        <f>IF(Milestones[[#This Row],[Start date]]="",1,(Milestones[[#This Row],[End date]]-Milestones[[#This Row],[Start date]]))</f>
        <v>1</v>
      </c>
      <c r="L45" s="8"/>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row>
    <row r="46" spans="1:68" ht="50.1" customHeight="1" x14ac:dyDescent="0.2">
      <c r="A46" s="108" t="s">
        <v>129</v>
      </c>
      <c r="B46" s="75" t="s">
        <v>45</v>
      </c>
      <c r="C46" s="44"/>
      <c r="D46" s="119" t="s">
        <v>142</v>
      </c>
      <c r="E46" s="35"/>
      <c r="F46" s="43" t="s">
        <v>143</v>
      </c>
      <c r="G46" s="45">
        <v>0</v>
      </c>
      <c r="H46" s="46"/>
      <c r="I46" s="47"/>
      <c r="J46" s="47"/>
      <c r="K46" s="48">
        <f>IF(Milestones[[#This Row],[Start date]]="",1,(Milestones[[#This Row],[End date]]-Milestones[[#This Row],[Start date]]))</f>
        <v>1</v>
      </c>
      <c r="L46" s="8"/>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row>
    <row r="47" spans="1:68" ht="50.1" customHeight="1" x14ac:dyDescent="0.2">
      <c r="A47" s="108" t="s">
        <v>130</v>
      </c>
      <c r="B47" s="75" t="s">
        <v>152</v>
      </c>
      <c r="C47" s="44"/>
      <c r="D47" s="119" t="s">
        <v>142</v>
      </c>
      <c r="E47" s="35"/>
      <c r="F47" s="43" t="s">
        <v>143</v>
      </c>
      <c r="G47" s="45">
        <v>0</v>
      </c>
      <c r="H47" s="46"/>
      <c r="I47" s="47"/>
      <c r="J47" s="47"/>
      <c r="K47" s="48">
        <f>IF(Milestones[[#This Row],[Start date]]="",1,(Milestones[[#This Row],[End date]]-Milestones[[#This Row],[Start date]]))</f>
        <v>1</v>
      </c>
      <c r="L47" s="8"/>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row>
    <row r="48" spans="1:68" ht="50.1" customHeight="1" x14ac:dyDescent="0.2">
      <c r="A48" s="108" t="s">
        <v>130</v>
      </c>
      <c r="B48" s="75" t="s">
        <v>46</v>
      </c>
      <c r="C48" s="44"/>
      <c r="D48" s="119" t="s">
        <v>142</v>
      </c>
      <c r="E48" s="35"/>
      <c r="F48" s="43" t="s">
        <v>143</v>
      </c>
      <c r="G48" s="45">
        <v>0</v>
      </c>
      <c r="H48" s="46"/>
      <c r="I48" s="47"/>
      <c r="J48" s="47"/>
      <c r="K48" s="48">
        <f>IF(Milestones[[#This Row],[Start date]]="",1,(Milestones[[#This Row],[End date]]-Milestones[[#This Row],[Start date]]))</f>
        <v>1</v>
      </c>
      <c r="L48" s="8"/>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row>
    <row r="49" spans="1:68" ht="50.1" customHeight="1" x14ac:dyDescent="0.2">
      <c r="A49" s="108" t="s">
        <v>130</v>
      </c>
      <c r="B49" s="75" t="s">
        <v>47</v>
      </c>
      <c r="C49" s="44"/>
      <c r="D49" s="119" t="s">
        <v>142</v>
      </c>
      <c r="E49" s="35"/>
      <c r="F49" s="43" t="s">
        <v>143</v>
      </c>
      <c r="G49" s="45">
        <v>0</v>
      </c>
      <c r="H49" s="46"/>
      <c r="I49" s="47"/>
      <c r="J49" s="47"/>
      <c r="K49" s="48">
        <f>IF(Milestones[[#This Row],[Start date]]="",1,(Milestones[[#This Row],[End date]]-Milestones[[#This Row],[Start date]]))</f>
        <v>1</v>
      </c>
      <c r="L49" s="8"/>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row>
    <row r="50" spans="1:68" ht="50.1" customHeight="1" x14ac:dyDescent="0.2">
      <c r="A50" s="108" t="s">
        <v>130</v>
      </c>
      <c r="B50" s="75" t="s">
        <v>126</v>
      </c>
      <c r="C50" s="44"/>
      <c r="D50" s="119" t="s">
        <v>142</v>
      </c>
      <c r="E50" s="35"/>
      <c r="F50" s="43" t="s">
        <v>143</v>
      </c>
      <c r="G50" s="45">
        <v>0</v>
      </c>
      <c r="H50" s="46"/>
      <c r="I50" s="47"/>
      <c r="J50" s="47"/>
      <c r="K50" s="48">
        <f>IF(Milestones[[#This Row],[Start date]]="",1,(Milestones[[#This Row],[End date]]-Milestones[[#This Row],[Start date]]))</f>
        <v>1</v>
      </c>
      <c r="L50" s="8"/>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row>
    <row r="51" spans="1:68" ht="50.1" customHeight="1" x14ac:dyDescent="0.2">
      <c r="A51" s="108" t="s">
        <v>130</v>
      </c>
      <c r="B51" s="75" t="s">
        <v>48</v>
      </c>
      <c r="C51" s="44"/>
      <c r="D51" s="119" t="s">
        <v>142</v>
      </c>
      <c r="E51" s="35"/>
      <c r="F51" s="43" t="s">
        <v>143</v>
      </c>
      <c r="G51" s="45">
        <v>0</v>
      </c>
      <c r="H51" s="46"/>
      <c r="I51" s="47"/>
      <c r="J51" s="47"/>
      <c r="K51" s="48">
        <f>IF(Milestones[[#This Row],[Start date]]="",1,(Milestones[[#This Row],[End date]]-Milestones[[#This Row],[Start date]]))</f>
        <v>1</v>
      </c>
      <c r="L51" s="8"/>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row>
    <row r="52" spans="1:68" ht="50.1" customHeight="1" x14ac:dyDescent="0.2">
      <c r="A52" s="108" t="s">
        <v>131</v>
      </c>
      <c r="B52" s="75" t="s">
        <v>49</v>
      </c>
      <c r="C52" s="44"/>
      <c r="D52" s="119" t="s">
        <v>142</v>
      </c>
      <c r="E52" s="35"/>
      <c r="F52" s="43" t="s">
        <v>143</v>
      </c>
      <c r="G52" s="45">
        <v>0</v>
      </c>
      <c r="H52" s="46"/>
      <c r="I52" s="47"/>
      <c r="J52" s="47"/>
      <c r="K52" s="48">
        <f>IF(Milestones[[#This Row],[Start date]]="",1,(Milestones[[#This Row],[End date]]-Milestones[[#This Row],[Start date]]))</f>
        <v>1</v>
      </c>
      <c r="L52" s="8"/>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row>
    <row r="53" spans="1:68" ht="50.1" customHeight="1" x14ac:dyDescent="0.2">
      <c r="A53" s="108" t="s">
        <v>131</v>
      </c>
      <c r="B53" s="75" t="s">
        <v>50</v>
      </c>
      <c r="C53" s="44"/>
      <c r="D53" s="119" t="s">
        <v>142</v>
      </c>
      <c r="E53" s="35"/>
      <c r="F53" s="43" t="s">
        <v>143</v>
      </c>
      <c r="G53" s="45">
        <v>0</v>
      </c>
      <c r="H53" s="46"/>
      <c r="I53" s="47"/>
      <c r="J53" s="47"/>
      <c r="K53" s="48">
        <f>IF(Milestones[[#This Row],[Start date]]="",1,(Milestones[[#This Row],[End date]]-Milestones[[#This Row],[Start date]]))</f>
        <v>1</v>
      </c>
      <c r="L53" s="8"/>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row>
    <row r="54" spans="1:68" ht="50.1" customHeight="1" x14ac:dyDescent="0.2">
      <c r="A54" s="108" t="s">
        <v>131</v>
      </c>
      <c r="B54" s="75" t="s">
        <v>51</v>
      </c>
      <c r="C54" s="44"/>
      <c r="D54" s="119" t="s">
        <v>142</v>
      </c>
      <c r="E54" s="35"/>
      <c r="F54" s="43" t="s">
        <v>143</v>
      </c>
      <c r="G54" s="45">
        <v>0</v>
      </c>
      <c r="H54" s="46"/>
      <c r="I54" s="47"/>
      <c r="J54" s="47"/>
      <c r="K54" s="48">
        <f>IF(Milestones[[#This Row],[Start date]]="",1,(Milestones[[#This Row],[End date]]-Milestones[[#This Row],[Start date]]))</f>
        <v>1</v>
      </c>
      <c r="L54" s="8"/>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row>
    <row r="55" spans="1:68" ht="50.1" customHeight="1" x14ac:dyDescent="0.2">
      <c r="A55" s="108" t="s">
        <v>131</v>
      </c>
      <c r="B55" s="75" t="s">
        <v>52</v>
      </c>
      <c r="C55" s="44"/>
      <c r="D55" s="119" t="s">
        <v>142</v>
      </c>
      <c r="E55" s="35"/>
      <c r="F55" s="43" t="s">
        <v>143</v>
      </c>
      <c r="G55" s="45">
        <v>0</v>
      </c>
      <c r="H55" s="46"/>
      <c r="I55" s="47"/>
      <c r="J55" s="47"/>
      <c r="K55" s="48">
        <f>IF(Milestones[[#This Row],[Start date]]="",1,(Milestones[[#This Row],[End date]]-Milestones[[#This Row],[Start date]]))</f>
        <v>1</v>
      </c>
      <c r="L55" s="8"/>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row>
    <row r="56" spans="1:68" ht="50.1" customHeight="1" x14ac:dyDescent="0.2">
      <c r="A56" s="108" t="s">
        <v>131</v>
      </c>
      <c r="B56" s="75" t="s">
        <v>53</v>
      </c>
      <c r="C56" s="44"/>
      <c r="D56" s="119" t="s">
        <v>142</v>
      </c>
      <c r="E56" s="35"/>
      <c r="F56" s="43" t="s">
        <v>143</v>
      </c>
      <c r="G56" s="45">
        <v>0</v>
      </c>
      <c r="H56" s="46"/>
      <c r="I56" s="47"/>
      <c r="J56" s="47"/>
      <c r="K56" s="48">
        <f>IF(Milestones[[#This Row],[Start date]]="",1,(Milestones[[#This Row],[End date]]-Milestones[[#This Row],[Start date]]))</f>
        <v>1</v>
      </c>
      <c r="L56" s="8"/>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row>
    <row r="57" spans="1:68" ht="50.1" customHeight="1" x14ac:dyDescent="0.2">
      <c r="A57" s="108" t="s">
        <v>131</v>
      </c>
      <c r="B57" s="75" t="s">
        <v>54</v>
      </c>
      <c r="C57" s="44"/>
      <c r="D57" s="119" t="s">
        <v>142</v>
      </c>
      <c r="E57" s="35"/>
      <c r="F57" s="43" t="s">
        <v>143</v>
      </c>
      <c r="G57" s="45">
        <v>0</v>
      </c>
      <c r="H57" s="46"/>
      <c r="I57" s="47"/>
      <c r="J57" s="47"/>
      <c r="K57" s="48">
        <f>IF(Milestones[[#This Row],[Start date]]="",1,(Milestones[[#This Row],[End date]]-Milestones[[#This Row],[Start date]]))</f>
        <v>1</v>
      </c>
      <c r="L57" s="8"/>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row>
    <row r="58" spans="1:68" ht="50.1" customHeight="1" x14ac:dyDescent="0.2">
      <c r="A58" s="108" t="s">
        <v>131</v>
      </c>
      <c r="B58" s="75" t="s">
        <v>55</v>
      </c>
      <c r="C58" s="44"/>
      <c r="D58" s="119" t="s">
        <v>142</v>
      </c>
      <c r="E58" s="35"/>
      <c r="F58" s="43" t="s">
        <v>143</v>
      </c>
      <c r="G58" s="45">
        <v>0</v>
      </c>
      <c r="H58" s="46"/>
      <c r="I58" s="47"/>
      <c r="J58" s="47"/>
      <c r="K58" s="48">
        <f>IF(Milestones[[#This Row],[Start date]]="",1,(Milestones[[#This Row],[End date]]-Milestones[[#This Row],[Start date]]))</f>
        <v>1</v>
      </c>
      <c r="L58" s="8"/>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row>
    <row r="59" spans="1:68" ht="50.1" customHeight="1" x14ac:dyDescent="0.2">
      <c r="A59" s="108" t="s">
        <v>131</v>
      </c>
      <c r="B59" s="75" t="s">
        <v>56</v>
      </c>
      <c r="C59" s="44"/>
      <c r="D59" s="119" t="s">
        <v>142</v>
      </c>
      <c r="E59" s="35"/>
      <c r="F59" s="43" t="s">
        <v>143</v>
      </c>
      <c r="G59" s="45">
        <v>0</v>
      </c>
      <c r="H59" s="46"/>
      <c r="I59" s="47"/>
      <c r="J59" s="47"/>
      <c r="K59" s="48">
        <f>IF(Milestones[[#This Row],[Start date]]="",1,(Milestones[[#This Row],[End date]]-Milestones[[#This Row],[Start date]]))</f>
        <v>1</v>
      </c>
      <c r="L59" s="8"/>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row>
    <row r="60" spans="1:68" ht="50.1" customHeight="1" x14ac:dyDescent="0.2">
      <c r="A60" s="108" t="s">
        <v>131</v>
      </c>
      <c r="B60" s="75" t="s">
        <v>57</v>
      </c>
      <c r="C60" s="44"/>
      <c r="D60" s="119" t="s">
        <v>142</v>
      </c>
      <c r="E60" s="35"/>
      <c r="F60" s="43" t="s">
        <v>143</v>
      </c>
      <c r="G60" s="45">
        <v>0</v>
      </c>
      <c r="H60" s="46"/>
      <c r="I60" s="47"/>
      <c r="J60" s="47"/>
      <c r="K60" s="48">
        <f>IF(Milestones[[#This Row],[Start date]]="",1,(Milestones[[#This Row],[End date]]-Milestones[[#This Row],[Start date]]))</f>
        <v>1</v>
      </c>
      <c r="L60" s="8"/>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row>
    <row r="61" spans="1:68" ht="50.1" customHeight="1" x14ac:dyDescent="0.2">
      <c r="A61" s="108" t="s">
        <v>131</v>
      </c>
      <c r="B61" s="75" t="s">
        <v>58</v>
      </c>
      <c r="C61" s="44"/>
      <c r="D61" s="119" t="s">
        <v>142</v>
      </c>
      <c r="E61" s="35"/>
      <c r="F61" s="43" t="s">
        <v>143</v>
      </c>
      <c r="G61" s="45">
        <v>0</v>
      </c>
      <c r="H61" s="46"/>
      <c r="I61" s="47"/>
      <c r="J61" s="47"/>
      <c r="K61" s="48">
        <f>IF(Milestones[[#This Row],[Start date]]="",1,(Milestones[[#This Row],[End date]]-Milestones[[#This Row],[Start date]]))</f>
        <v>1</v>
      </c>
      <c r="L61" s="8"/>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row>
    <row r="62" spans="1:68" ht="50.1" customHeight="1" x14ac:dyDescent="0.2">
      <c r="A62" s="108" t="s">
        <v>131</v>
      </c>
      <c r="B62" s="75" t="s">
        <v>59</v>
      </c>
      <c r="C62" s="44"/>
      <c r="D62" s="119" t="s">
        <v>142</v>
      </c>
      <c r="E62" s="35"/>
      <c r="F62" s="43" t="s">
        <v>143</v>
      </c>
      <c r="G62" s="45">
        <v>0</v>
      </c>
      <c r="H62" s="46"/>
      <c r="I62" s="47"/>
      <c r="J62" s="47"/>
      <c r="K62" s="48">
        <f>IF(Milestones[[#This Row],[Start date]]="",1,(Milestones[[#This Row],[End date]]-Milestones[[#This Row],[Start date]]))</f>
        <v>1</v>
      </c>
      <c r="L62" s="8"/>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row>
    <row r="63" spans="1:68" ht="50.1" customHeight="1" x14ac:dyDescent="0.2">
      <c r="A63" s="108" t="s">
        <v>131</v>
      </c>
      <c r="B63" s="75" t="s">
        <v>60</v>
      </c>
      <c r="C63" s="44"/>
      <c r="D63" s="119" t="s">
        <v>142</v>
      </c>
      <c r="E63" s="35"/>
      <c r="F63" s="43" t="s">
        <v>143</v>
      </c>
      <c r="G63" s="45">
        <v>0</v>
      </c>
      <c r="H63" s="46"/>
      <c r="I63" s="47"/>
      <c r="J63" s="47"/>
      <c r="K63" s="48">
        <f>IF(Milestones[[#This Row],[Start date]]="",1,(Milestones[[#This Row],[End date]]-Milestones[[#This Row],[Start date]]))</f>
        <v>1</v>
      </c>
      <c r="L63" s="8"/>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row>
    <row r="64" spans="1:68" ht="50.1" customHeight="1" x14ac:dyDescent="0.2">
      <c r="A64" s="108" t="s">
        <v>133</v>
      </c>
      <c r="B64" s="75" t="s">
        <v>61</v>
      </c>
      <c r="C64" s="44"/>
      <c r="D64" s="119" t="s">
        <v>142</v>
      </c>
      <c r="E64" s="35"/>
      <c r="F64" s="43" t="s">
        <v>143</v>
      </c>
      <c r="G64" s="45">
        <v>0</v>
      </c>
      <c r="H64" s="46"/>
      <c r="I64" s="47"/>
      <c r="J64" s="47"/>
      <c r="K64" s="48">
        <f>IF(Milestones[[#This Row],[Start date]]="",1,(Milestones[[#This Row],[End date]]-Milestones[[#This Row],[Start date]]))</f>
        <v>1</v>
      </c>
      <c r="L64" s="8"/>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row>
    <row r="65" spans="1:68" ht="50.1" customHeight="1" x14ac:dyDescent="0.2">
      <c r="A65" s="108" t="s">
        <v>133</v>
      </c>
      <c r="B65" s="75" t="s">
        <v>62</v>
      </c>
      <c r="C65" s="44"/>
      <c r="D65" s="119" t="s">
        <v>142</v>
      </c>
      <c r="E65" s="35"/>
      <c r="F65" s="43" t="s">
        <v>143</v>
      </c>
      <c r="G65" s="45">
        <v>0</v>
      </c>
      <c r="H65" s="46"/>
      <c r="I65" s="47"/>
      <c r="J65" s="47"/>
      <c r="K65" s="48">
        <f>IF(Milestones[[#This Row],[Start date]]="",1,(Milestones[[#This Row],[End date]]-Milestones[[#This Row],[Start date]]))</f>
        <v>1</v>
      </c>
      <c r="L65" s="8"/>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row>
    <row r="66" spans="1:68" ht="50.1" customHeight="1" x14ac:dyDescent="0.2">
      <c r="A66" s="108" t="s">
        <v>133</v>
      </c>
      <c r="B66" s="75" t="s">
        <v>63</v>
      </c>
      <c r="C66" s="44"/>
      <c r="D66" s="119" t="s">
        <v>142</v>
      </c>
      <c r="E66" s="35"/>
      <c r="F66" s="43" t="s">
        <v>143</v>
      </c>
      <c r="G66" s="45">
        <v>0</v>
      </c>
      <c r="H66" s="46"/>
      <c r="I66" s="47"/>
      <c r="J66" s="47"/>
      <c r="K66" s="48">
        <f>IF(Milestones[[#This Row],[Start date]]="",1,(Milestones[[#This Row],[End date]]-Milestones[[#This Row],[Start date]]))</f>
        <v>1</v>
      </c>
      <c r="L66" s="8"/>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row>
    <row r="67" spans="1:68" ht="50.1" customHeight="1" x14ac:dyDescent="0.2">
      <c r="A67" s="108" t="s">
        <v>133</v>
      </c>
      <c r="B67" s="75" t="s">
        <v>64</v>
      </c>
      <c r="C67" s="44"/>
      <c r="D67" s="119" t="s">
        <v>142</v>
      </c>
      <c r="E67" s="35"/>
      <c r="F67" s="43" t="s">
        <v>143</v>
      </c>
      <c r="G67" s="45">
        <v>0</v>
      </c>
      <c r="H67" s="46"/>
      <c r="I67" s="47"/>
      <c r="J67" s="47"/>
      <c r="K67" s="48">
        <f>IF(Milestones[[#This Row],[Start date]]="",1,(Milestones[[#This Row],[End date]]-Milestones[[#This Row],[Start date]]))</f>
        <v>1</v>
      </c>
      <c r="L67" s="8"/>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row>
    <row r="68" spans="1:68" ht="50.1" customHeight="1" x14ac:dyDescent="0.2">
      <c r="A68" s="108" t="s">
        <v>133</v>
      </c>
      <c r="B68" s="75" t="s">
        <v>65</v>
      </c>
      <c r="C68" s="44"/>
      <c r="D68" s="119" t="s">
        <v>142</v>
      </c>
      <c r="E68" s="35"/>
      <c r="F68" s="43" t="s">
        <v>143</v>
      </c>
      <c r="G68" s="45">
        <v>0</v>
      </c>
      <c r="H68" s="46"/>
      <c r="I68" s="47"/>
      <c r="J68" s="47"/>
      <c r="K68" s="48">
        <f>IF(Milestones[[#This Row],[Start date]]="",1,(Milestones[[#This Row],[End date]]-Milestones[[#This Row],[Start date]]))</f>
        <v>1</v>
      </c>
      <c r="L68" s="8"/>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row>
    <row r="69" spans="1:68" ht="50.1" customHeight="1" x14ac:dyDescent="0.2">
      <c r="A69" s="108" t="s">
        <v>133</v>
      </c>
      <c r="B69" s="75" t="s">
        <v>66</v>
      </c>
      <c r="C69" s="44"/>
      <c r="D69" s="119" t="s">
        <v>142</v>
      </c>
      <c r="E69" s="35"/>
      <c r="F69" s="43" t="s">
        <v>143</v>
      </c>
      <c r="G69" s="45">
        <v>0</v>
      </c>
      <c r="H69" s="46"/>
      <c r="I69" s="47"/>
      <c r="J69" s="47"/>
      <c r="K69" s="48">
        <f>IF(Milestones[[#This Row],[Start date]]="",1,(Milestones[[#This Row],[End date]]-Milestones[[#This Row],[Start date]]))</f>
        <v>1</v>
      </c>
      <c r="L69" s="8"/>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row>
    <row r="70" spans="1:68" ht="50.1" customHeight="1" x14ac:dyDescent="0.2">
      <c r="A70" s="108" t="s">
        <v>133</v>
      </c>
      <c r="B70" s="75" t="s">
        <v>67</v>
      </c>
      <c r="C70" s="44"/>
      <c r="D70" s="119" t="s">
        <v>142</v>
      </c>
      <c r="E70" s="35"/>
      <c r="F70" s="43" t="s">
        <v>143</v>
      </c>
      <c r="G70" s="45">
        <v>0</v>
      </c>
      <c r="H70" s="46"/>
      <c r="I70" s="47"/>
      <c r="J70" s="47"/>
      <c r="K70" s="48">
        <f>IF(Milestones[[#This Row],[Start date]]="",1,(Milestones[[#This Row],[End date]]-Milestones[[#This Row],[Start date]]))</f>
        <v>1</v>
      </c>
      <c r="L70" s="8"/>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row>
    <row r="71" spans="1:68" ht="50.1" customHeight="1" x14ac:dyDescent="0.2">
      <c r="A71" s="108" t="s">
        <v>134</v>
      </c>
      <c r="B71" s="99" t="s">
        <v>106</v>
      </c>
      <c r="C71" s="100"/>
      <c r="D71" s="120" t="s">
        <v>142</v>
      </c>
      <c r="E71" s="101"/>
      <c r="F71" s="102" t="s">
        <v>143</v>
      </c>
      <c r="G71" s="103">
        <v>0</v>
      </c>
      <c r="H71" s="104"/>
      <c r="I71" s="105"/>
      <c r="J71" s="105"/>
      <c r="K71" s="106">
        <f>IF(Milestones[[#This Row],[Start date]]="",1,(Milestones[[#This Row],[End date]]-Milestones[[#This Row],[Start date]]))</f>
        <v>1</v>
      </c>
      <c r="L71" s="8"/>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row>
    <row r="72" spans="1:68" ht="50.1" customHeight="1" x14ac:dyDescent="0.2">
      <c r="A72" s="108" t="s">
        <v>134</v>
      </c>
      <c r="B72" s="99" t="s">
        <v>107</v>
      </c>
      <c r="C72" s="100"/>
      <c r="D72" s="120" t="s">
        <v>142</v>
      </c>
      <c r="E72" s="101"/>
      <c r="F72" s="102" t="s">
        <v>143</v>
      </c>
      <c r="G72" s="103">
        <v>0</v>
      </c>
      <c r="H72" s="104"/>
      <c r="I72" s="105"/>
      <c r="J72" s="105"/>
      <c r="K72" s="106">
        <f>IF(Milestones[[#This Row],[Start date]]="",1,(Milestones[[#This Row],[End date]]-Milestones[[#This Row],[Start date]]))</f>
        <v>1</v>
      </c>
      <c r="L72" s="8"/>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row>
    <row r="73" spans="1:68" ht="50.1" customHeight="1" x14ac:dyDescent="0.2">
      <c r="A73" s="108" t="s">
        <v>134</v>
      </c>
      <c r="B73" s="99" t="s">
        <v>108</v>
      </c>
      <c r="C73" s="100"/>
      <c r="D73" s="120" t="s">
        <v>142</v>
      </c>
      <c r="E73" s="101"/>
      <c r="F73" s="102" t="s">
        <v>143</v>
      </c>
      <c r="G73" s="103">
        <v>0</v>
      </c>
      <c r="H73" s="104"/>
      <c r="I73" s="105"/>
      <c r="J73" s="105"/>
      <c r="K73" s="106">
        <f>IF(Milestones[[#This Row],[Start date]]="",1,(Milestones[[#This Row],[End date]]-Milestones[[#This Row],[Start date]]))</f>
        <v>1</v>
      </c>
      <c r="L73" s="8"/>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row>
    <row r="74" spans="1:68" ht="50.1" customHeight="1" x14ac:dyDescent="0.2">
      <c r="A74" s="108" t="s">
        <v>134</v>
      </c>
      <c r="B74" s="99" t="s">
        <v>109</v>
      </c>
      <c r="C74" s="100"/>
      <c r="D74" s="120" t="s">
        <v>142</v>
      </c>
      <c r="E74" s="101"/>
      <c r="F74" s="102" t="s">
        <v>143</v>
      </c>
      <c r="G74" s="103">
        <v>0</v>
      </c>
      <c r="H74" s="104"/>
      <c r="I74" s="105"/>
      <c r="J74" s="105"/>
      <c r="K74" s="106">
        <f>IF(Milestones[[#This Row],[Start date]]="",1,(Milestones[[#This Row],[End date]]-Milestones[[#This Row],[Start date]]))</f>
        <v>1</v>
      </c>
      <c r="L74" s="8"/>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row>
    <row r="75" spans="1:68" ht="50.1" customHeight="1" x14ac:dyDescent="0.2">
      <c r="A75" s="108" t="s">
        <v>134</v>
      </c>
      <c r="B75" s="99" t="s">
        <v>127</v>
      </c>
      <c r="C75" s="100"/>
      <c r="D75" s="120" t="s">
        <v>142</v>
      </c>
      <c r="E75" s="101"/>
      <c r="F75" s="102" t="s">
        <v>143</v>
      </c>
      <c r="G75" s="103">
        <v>0</v>
      </c>
      <c r="H75" s="104"/>
      <c r="I75" s="105"/>
      <c r="J75" s="105"/>
      <c r="K75" s="106">
        <f>IF(Milestones[[#This Row],[Start date]]="",1,(Milestones[[#This Row],[End date]]-Milestones[[#This Row],[Start date]]))</f>
        <v>1</v>
      </c>
      <c r="L75" s="8"/>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row>
    <row r="76" spans="1:68" ht="50.1" customHeight="1" x14ac:dyDescent="0.2">
      <c r="A76" s="108" t="s">
        <v>134</v>
      </c>
      <c r="B76" s="99" t="s">
        <v>110</v>
      </c>
      <c r="C76" s="100"/>
      <c r="D76" s="120" t="s">
        <v>142</v>
      </c>
      <c r="E76" s="101"/>
      <c r="F76" s="102" t="s">
        <v>143</v>
      </c>
      <c r="G76" s="103">
        <v>0</v>
      </c>
      <c r="H76" s="104"/>
      <c r="I76" s="105"/>
      <c r="J76" s="105"/>
      <c r="K76" s="106">
        <f>IF(Milestones[[#This Row],[Start date]]="",1,(Milestones[[#This Row],[End date]]-Milestones[[#This Row],[Start date]]))</f>
        <v>1</v>
      </c>
      <c r="L76" s="8"/>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row>
    <row r="77" spans="1:68" ht="50.1" customHeight="1" x14ac:dyDescent="0.2">
      <c r="A77" s="108" t="s">
        <v>134</v>
      </c>
      <c r="B77" s="99" t="s">
        <v>111</v>
      </c>
      <c r="C77" s="100"/>
      <c r="D77" s="120" t="s">
        <v>142</v>
      </c>
      <c r="E77" s="101"/>
      <c r="F77" s="102" t="s">
        <v>143</v>
      </c>
      <c r="G77" s="103">
        <v>0</v>
      </c>
      <c r="H77" s="104"/>
      <c r="I77" s="105"/>
      <c r="J77" s="105"/>
      <c r="K77" s="106">
        <f>IF(Milestones[[#This Row],[Start date]]="",1,(Milestones[[#This Row],[End date]]-Milestones[[#This Row],[Start date]]))</f>
        <v>1</v>
      </c>
      <c r="L77" s="8"/>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row>
    <row r="78" spans="1:68" ht="50.1" customHeight="1" x14ac:dyDescent="0.2">
      <c r="A78" s="108" t="s">
        <v>134</v>
      </c>
      <c r="B78" s="99" t="s">
        <v>112</v>
      </c>
      <c r="C78" s="100"/>
      <c r="D78" s="120" t="s">
        <v>142</v>
      </c>
      <c r="E78" s="101"/>
      <c r="F78" s="102" t="s">
        <v>143</v>
      </c>
      <c r="G78" s="103">
        <v>0</v>
      </c>
      <c r="H78" s="104"/>
      <c r="I78" s="105"/>
      <c r="J78" s="105"/>
      <c r="K78" s="106">
        <f>IF(Milestones[[#This Row],[Start date]]="",1,(Milestones[[#This Row],[End date]]-Milestones[[#This Row],[Start date]]))</f>
        <v>1</v>
      </c>
      <c r="L78" s="8"/>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row>
    <row r="79" spans="1:68" ht="50.1" customHeight="1" x14ac:dyDescent="0.2">
      <c r="A79" s="108" t="s">
        <v>134</v>
      </c>
      <c r="B79" s="99" t="s">
        <v>113</v>
      </c>
      <c r="C79" s="100"/>
      <c r="D79" s="120" t="s">
        <v>142</v>
      </c>
      <c r="E79" s="101"/>
      <c r="F79" s="102" t="s">
        <v>143</v>
      </c>
      <c r="G79" s="103">
        <v>0</v>
      </c>
      <c r="H79" s="104"/>
      <c r="I79" s="105"/>
      <c r="J79" s="105"/>
      <c r="K79" s="106">
        <f>IF(Milestones[[#This Row],[Start date]]="",1,(Milestones[[#This Row],[End date]]-Milestones[[#This Row],[Start date]]))</f>
        <v>1</v>
      </c>
      <c r="L79" s="8"/>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row>
    <row r="80" spans="1:68" ht="50.1" customHeight="1" x14ac:dyDescent="0.2">
      <c r="A80" s="108" t="s">
        <v>134</v>
      </c>
      <c r="B80" s="99" t="s">
        <v>156</v>
      </c>
      <c r="C80" s="100"/>
      <c r="D80" s="120" t="s">
        <v>142</v>
      </c>
      <c r="E80" s="101"/>
      <c r="F80" s="102" t="s">
        <v>143</v>
      </c>
      <c r="G80" s="103">
        <v>0</v>
      </c>
      <c r="H80" s="104"/>
      <c r="I80" s="105"/>
      <c r="J80" s="105"/>
      <c r="K80" s="106">
        <f>IF(Milestones[[#This Row],[Start date]]="",1,(Milestones[[#This Row],[End date]]-Milestones[[#This Row],[Start date]]))</f>
        <v>1</v>
      </c>
      <c r="L80" s="8"/>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row>
    <row r="81" spans="1:68" ht="50.1" customHeight="1" x14ac:dyDescent="0.2">
      <c r="A81" s="108" t="s">
        <v>134</v>
      </c>
      <c r="B81" s="99" t="s">
        <v>114</v>
      </c>
      <c r="C81" s="100"/>
      <c r="D81" s="120" t="s">
        <v>142</v>
      </c>
      <c r="E81" s="101"/>
      <c r="F81" s="102" t="s">
        <v>143</v>
      </c>
      <c r="G81" s="103">
        <v>0</v>
      </c>
      <c r="H81" s="104"/>
      <c r="I81" s="105"/>
      <c r="J81" s="105"/>
      <c r="K81" s="106">
        <f>IF(Milestones[[#This Row],[Start date]]="",1,(Milestones[[#This Row],[End date]]-Milestones[[#This Row],[Start date]]))</f>
        <v>1</v>
      </c>
      <c r="L81" s="8"/>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row>
    <row r="82" spans="1:68" ht="50.1" customHeight="1" x14ac:dyDescent="0.2">
      <c r="A82" s="108" t="s">
        <v>134</v>
      </c>
      <c r="B82" s="115" t="s">
        <v>115</v>
      </c>
      <c r="C82" s="100"/>
      <c r="D82" s="120" t="s">
        <v>142</v>
      </c>
      <c r="E82" s="101"/>
      <c r="F82" s="102" t="s">
        <v>143</v>
      </c>
      <c r="G82" s="103">
        <v>0</v>
      </c>
      <c r="H82" s="104"/>
      <c r="I82" s="105"/>
      <c r="J82" s="105"/>
      <c r="K82" s="106">
        <f>IF(Milestones[[#This Row],[Start date]]="",1,(Milestones[[#This Row],[End date]]-Milestones[[#This Row],[Start date]]))</f>
        <v>1</v>
      </c>
      <c r="L82" s="8"/>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row>
    <row r="83" spans="1:68" ht="50.1" customHeight="1" x14ac:dyDescent="0.2">
      <c r="A83" s="108" t="s">
        <v>134</v>
      </c>
      <c r="B83" s="115" t="s">
        <v>116</v>
      </c>
      <c r="C83" s="100"/>
      <c r="D83" s="120" t="s">
        <v>142</v>
      </c>
      <c r="E83" s="101"/>
      <c r="F83" s="102" t="s">
        <v>143</v>
      </c>
      <c r="G83" s="103">
        <v>0</v>
      </c>
      <c r="H83" s="104"/>
      <c r="I83" s="105"/>
      <c r="J83" s="105"/>
      <c r="K83" s="106">
        <f>IF(Milestones[[#This Row],[Start date]]="",1,(Milestones[[#This Row],[End date]]-Milestones[[#This Row],[Start date]]))</f>
        <v>1</v>
      </c>
      <c r="L83" s="8"/>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row>
    <row r="84" spans="1:68" ht="50.1" customHeight="1" x14ac:dyDescent="0.2">
      <c r="A84" s="108" t="s">
        <v>134</v>
      </c>
      <c r="B84" s="115" t="s">
        <v>117</v>
      </c>
      <c r="C84" s="100"/>
      <c r="D84" s="120" t="s">
        <v>142</v>
      </c>
      <c r="E84" s="101"/>
      <c r="F84" s="102" t="s">
        <v>143</v>
      </c>
      <c r="G84" s="103">
        <v>0</v>
      </c>
      <c r="H84" s="104"/>
      <c r="I84" s="105"/>
      <c r="J84" s="105"/>
      <c r="K84" s="106">
        <f>IF(Milestones[[#This Row],[Start date]]="",1,(Milestones[[#This Row],[End date]]-Milestones[[#This Row],[Start date]]))</f>
        <v>1</v>
      </c>
      <c r="L84" s="8"/>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row>
    <row r="85" spans="1:68" ht="50.1" customHeight="1" x14ac:dyDescent="0.2">
      <c r="A85" s="108" t="s">
        <v>134</v>
      </c>
      <c r="B85" s="115" t="s">
        <v>118</v>
      </c>
      <c r="C85" s="100"/>
      <c r="D85" s="120" t="s">
        <v>142</v>
      </c>
      <c r="E85" s="101"/>
      <c r="F85" s="102" t="s">
        <v>143</v>
      </c>
      <c r="G85" s="103">
        <v>0</v>
      </c>
      <c r="H85" s="104"/>
      <c r="I85" s="105"/>
      <c r="J85" s="105"/>
      <c r="K85" s="106">
        <f>IF(Milestones[[#This Row],[Start date]]="",1,(Milestones[[#This Row],[End date]]-Milestones[[#This Row],[Start date]]))</f>
        <v>1</v>
      </c>
      <c r="L85" s="8"/>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row>
    <row r="86" spans="1:68" ht="50.1" customHeight="1" x14ac:dyDescent="0.2">
      <c r="A86" s="108" t="s">
        <v>134</v>
      </c>
      <c r="B86" s="99" t="s">
        <v>159</v>
      </c>
      <c r="C86" s="100"/>
      <c r="D86" s="120" t="s">
        <v>142</v>
      </c>
      <c r="E86" s="101"/>
      <c r="F86" s="102" t="s">
        <v>143</v>
      </c>
      <c r="G86" s="103">
        <v>0</v>
      </c>
      <c r="H86" s="104"/>
      <c r="I86" s="105"/>
      <c r="J86" s="105"/>
      <c r="K86" s="106">
        <f>IF(Milestones[[#This Row],[Start date]]="",1,(Milestones[[#This Row],[End date]]-Milestones[[#This Row],[Start date]]))</f>
        <v>1</v>
      </c>
      <c r="L86" s="8"/>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row>
    <row r="87" spans="1:68" ht="50.1" customHeight="1" x14ac:dyDescent="0.2">
      <c r="A87" s="108" t="s">
        <v>134</v>
      </c>
      <c r="B87" s="99" t="s">
        <v>119</v>
      </c>
      <c r="C87" s="100"/>
      <c r="D87" s="120" t="s">
        <v>142</v>
      </c>
      <c r="E87" s="101"/>
      <c r="F87" s="102" t="s">
        <v>143</v>
      </c>
      <c r="G87" s="103">
        <v>0</v>
      </c>
      <c r="H87" s="104"/>
      <c r="I87" s="105"/>
      <c r="J87" s="105"/>
      <c r="K87" s="106">
        <f>IF(Milestones[[#This Row],[Start date]]="",1,(Milestones[[#This Row],[End date]]-Milestones[[#This Row],[Start date]]))</f>
        <v>1</v>
      </c>
      <c r="L87" s="8"/>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row>
    <row r="88" spans="1:68" ht="50.1" customHeight="1" x14ac:dyDescent="0.2">
      <c r="A88" s="108" t="s">
        <v>134</v>
      </c>
      <c r="B88" s="99" t="s">
        <v>120</v>
      </c>
      <c r="C88" s="100"/>
      <c r="D88" s="120" t="s">
        <v>142</v>
      </c>
      <c r="E88" s="101"/>
      <c r="F88" s="102" t="s">
        <v>143</v>
      </c>
      <c r="G88" s="103">
        <v>0</v>
      </c>
      <c r="H88" s="104"/>
      <c r="I88" s="105"/>
      <c r="J88" s="105"/>
      <c r="K88" s="106">
        <f>IF(Milestones[[#This Row],[Start date]]="",1,(Milestones[[#This Row],[End date]]-Milestones[[#This Row],[Start date]]))</f>
        <v>1</v>
      </c>
      <c r="L88" s="8"/>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row>
    <row r="89" spans="1:68" ht="50.1" customHeight="1" x14ac:dyDescent="0.2">
      <c r="A89" s="108" t="s">
        <v>3</v>
      </c>
      <c r="B89" s="95" t="s">
        <v>68</v>
      </c>
      <c r="C89" s="83"/>
      <c r="D89" s="116" t="s">
        <v>138</v>
      </c>
      <c r="E89" s="116"/>
      <c r="F89" s="84" t="s">
        <v>143</v>
      </c>
      <c r="G89" s="85">
        <v>0</v>
      </c>
      <c r="H89" s="86"/>
      <c r="I89" s="87"/>
      <c r="J89" s="87"/>
      <c r="K89" s="88">
        <f>IF(Milestones[[#This Row],[Start date]]="",1,(Milestones[[#This Row],[End date]]-Milestones[[#This Row],[Start date]]))</f>
        <v>1</v>
      </c>
      <c r="L89" s="8"/>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row>
    <row r="90" spans="1:68" ht="50.1" customHeight="1" x14ac:dyDescent="0.2">
      <c r="A90" s="108" t="s">
        <v>3</v>
      </c>
      <c r="B90" s="95" t="s">
        <v>69</v>
      </c>
      <c r="C90" s="83"/>
      <c r="D90" s="116" t="s">
        <v>139</v>
      </c>
      <c r="E90" s="116"/>
      <c r="F90" s="84" t="s">
        <v>143</v>
      </c>
      <c r="G90" s="85">
        <v>0</v>
      </c>
      <c r="H90" s="86"/>
      <c r="I90" s="87"/>
      <c r="J90" s="87"/>
      <c r="K90" s="88">
        <f>IF(Milestones[[#This Row],[Start date]]="",1,(Milestones[[#This Row],[End date]]-Milestones[[#This Row],[Start date]]))</f>
        <v>1</v>
      </c>
      <c r="L90" s="8"/>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row>
    <row r="91" spans="1:68" ht="50.1" customHeight="1" x14ac:dyDescent="0.2">
      <c r="A91" s="108" t="s">
        <v>3</v>
      </c>
      <c r="B91" s="95" t="s">
        <v>70</v>
      </c>
      <c r="C91" s="83"/>
      <c r="D91" s="116" t="s">
        <v>139</v>
      </c>
      <c r="E91" s="116"/>
      <c r="F91" s="84" t="s">
        <v>143</v>
      </c>
      <c r="G91" s="85">
        <v>0</v>
      </c>
      <c r="H91" s="86"/>
      <c r="I91" s="87"/>
      <c r="J91" s="87"/>
      <c r="K91" s="88">
        <f>IF(Milestones[[#This Row],[Start date]]="",1,(Milestones[[#This Row],[End date]]-Milestones[[#This Row],[Start date]]))</f>
        <v>1</v>
      </c>
      <c r="L91" s="8"/>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row>
    <row r="92" spans="1:68" ht="50.1" customHeight="1" x14ac:dyDescent="0.2">
      <c r="A92" s="108" t="s">
        <v>3</v>
      </c>
      <c r="B92" s="113" t="s">
        <v>71</v>
      </c>
      <c r="C92" s="83"/>
      <c r="D92" s="116" t="s">
        <v>138</v>
      </c>
      <c r="E92" s="116"/>
      <c r="F92" s="84" t="s">
        <v>143</v>
      </c>
      <c r="G92" s="85">
        <v>0</v>
      </c>
      <c r="H92" s="86"/>
      <c r="I92" s="87"/>
      <c r="J92" s="87"/>
      <c r="K92" s="88">
        <f>IF(Milestones[[#This Row],[Start date]]="",1,(Milestones[[#This Row],[End date]]-Milestones[[#This Row],[Start date]]))</f>
        <v>1</v>
      </c>
      <c r="L92" s="8"/>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row>
    <row r="93" spans="1:68" ht="50.1" customHeight="1" x14ac:dyDescent="0.2">
      <c r="A93" s="108" t="s">
        <v>3</v>
      </c>
      <c r="B93" s="95" t="s">
        <v>79</v>
      </c>
      <c r="C93" s="83"/>
      <c r="D93" s="116" t="s">
        <v>137</v>
      </c>
      <c r="E93" s="116"/>
      <c r="F93" s="84" t="s">
        <v>143</v>
      </c>
      <c r="G93" s="85">
        <v>0</v>
      </c>
      <c r="H93" s="86"/>
      <c r="I93" s="87"/>
      <c r="J93" s="87"/>
      <c r="K93" s="88">
        <f>IF(Milestones[[#This Row],[Start date]]="",1,(Milestones[[#This Row],[End date]]-Milestones[[#This Row],[Start date]]))</f>
        <v>1</v>
      </c>
      <c r="L93" s="8"/>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row>
    <row r="94" spans="1:68" ht="50.1" customHeight="1" x14ac:dyDescent="0.2">
      <c r="A94" s="108" t="s">
        <v>3</v>
      </c>
      <c r="B94" s="95" t="s">
        <v>80</v>
      </c>
      <c r="C94" s="83"/>
      <c r="D94" s="116" t="s">
        <v>137</v>
      </c>
      <c r="E94" s="116"/>
      <c r="F94" s="84" t="s">
        <v>143</v>
      </c>
      <c r="G94" s="85">
        <v>0</v>
      </c>
      <c r="H94" s="86"/>
      <c r="I94" s="87"/>
      <c r="J94" s="87"/>
      <c r="K94" s="88">
        <f>IF(Milestones[[#This Row],[Start date]]="",1,(Milestones[[#This Row],[End date]]-Milestones[[#This Row],[Start date]]))</f>
        <v>1</v>
      </c>
      <c r="L94" s="8"/>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row>
    <row r="95" spans="1:68" ht="50.1" customHeight="1" x14ac:dyDescent="0.2">
      <c r="A95" s="108" t="s">
        <v>3</v>
      </c>
      <c r="B95" s="95" t="s">
        <v>81</v>
      </c>
      <c r="C95" s="83"/>
      <c r="D95" s="116" t="s">
        <v>137</v>
      </c>
      <c r="E95" s="116"/>
      <c r="F95" s="84" t="s">
        <v>143</v>
      </c>
      <c r="G95" s="85">
        <v>0</v>
      </c>
      <c r="H95" s="86"/>
      <c r="I95" s="87"/>
      <c r="J95" s="87"/>
      <c r="K95" s="88">
        <f>IF(Milestones[[#This Row],[Start date]]="",1,(Milestones[[#This Row],[End date]]-Milestones[[#This Row],[Start date]]))</f>
        <v>1</v>
      </c>
      <c r="L95" s="8"/>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row>
    <row r="96" spans="1:68" ht="50.1" customHeight="1" x14ac:dyDescent="0.2">
      <c r="A96" s="108" t="s">
        <v>3</v>
      </c>
      <c r="B96" s="113" t="s">
        <v>82</v>
      </c>
      <c r="C96" s="83"/>
      <c r="D96" s="116" t="s">
        <v>137</v>
      </c>
      <c r="E96" s="116"/>
      <c r="F96" s="84" t="s">
        <v>143</v>
      </c>
      <c r="G96" s="85">
        <v>0</v>
      </c>
      <c r="H96" s="86"/>
      <c r="I96" s="87"/>
      <c r="J96" s="87"/>
      <c r="K96" s="88">
        <f>IF(Milestones[[#This Row],[Start date]]="",1,(Milestones[[#This Row],[End date]]-Milestones[[#This Row],[Start date]]))</f>
        <v>1</v>
      </c>
      <c r="L96" s="8"/>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row>
    <row r="97" spans="1:68" ht="50.1" customHeight="1" x14ac:dyDescent="0.2">
      <c r="A97" s="108" t="s">
        <v>3</v>
      </c>
      <c r="B97" s="113" t="s">
        <v>83</v>
      </c>
      <c r="C97" s="83"/>
      <c r="D97" s="116" t="s">
        <v>141</v>
      </c>
      <c r="E97" s="116"/>
      <c r="F97" s="84" t="s">
        <v>143</v>
      </c>
      <c r="G97" s="85">
        <v>0</v>
      </c>
      <c r="H97" s="86"/>
      <c r="I97" s="87"/>
      <c r="J97" s="87"/>
      <c r="K97" s="88">
        <f>IF(Milestones[[#This Row],[Start date]]="",1,(Milestones[[#This Row],[End date]]-Milestones[[#This Row],[Start date]]))</f>
        <v>1</v>
      </c>
      <c r="L97" s="8"/>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row>
    <row r="98" spans="1:68" ht="50.1" customHeight="1" x14ac:dyDescent="0.2">
      <c r="A98" s="108" t="s">
        <v>3</v>
      </c>
      <c r="B98" s="95" t="s">
        <v>100</v>
      </c>
      <c r="C98" s="83"/>
      <c r="D98" s="116" t="s">
        <v>139</v>
      </c>
      <c r="E98" s="116"/>
      <c r="F98" s="84" t="s">
        <v>143</v>
      </c>
      <c r="G98" s="85">
        <v>0</v>
      </c>
      <c r="H98" s="86"/>
      <c r="I98" s="87"/>
      <c r="J98" s="87"/>
      <c r="K98" s="88">
        <f>IF(Milestones[[#This Row],[Start date]]="",1,(Milestones[[#This Row],[End date]]-Milestones[[#This Row],[Start date]]))</f>
        <v>1</v>
      </c>
      <c r="L98" s="8"/>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row>
    <row r="99" spans="1:68" ht="50.1" customHeight="1" x14ac:dyDescent="0.2">
      <c r="A99" s="108" t="s">
        <v>3</v>
      </c>
      <c r="B99" s="113" t="s">
        <v>102</v>
      </c>
      <c r="C99" s="83"/>
      <c r="D99" s="116" t="s">
        <v>138</v>
      </c>
      <c r="E99" s="116"/>
      <c r="F99" s="84" t="s">
        <v>143</v>
      </c>
      <c r="G99" s="85">
        <v>0</v>
      </c>
      <c r="H99" s="86"/>
      <c r="I99" s="87"/>
      <c r="J99" s="87"/>
      <c r="K99" s="88">
        <f>IF(Milestones[[#This Row],[Start date]]="",1,(Milestones[[#This Row],[End date]]-Milestones[[#This Row],[Start date]]))</f>
        <v>1</v>
      </c>
      <c r="L99" s="8"/>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row>
    <row r="100" spans="1:68" ht="50.1" customHeight="1" x14ac:dyDescent="0.2">
      <c r="A100" s="108" t="s">
        <v>3</v>
      </c>
      <c r="B100" s="95" t="s">
        <v>103</v>
      </c>
      <c r="C100" s="83"/>
      <c r="D100" s="116" t="s">
        <v>139</v>
      </c>
      <c r="E100" s="116"/>
      <c r="F100" s="84" t="s">
        <v>143</v>
      </c>
      <c r="G100" s="85">
        <v>0</v>
      </c>
      <c r="H100" s="86"/>
      <c r="I100" s="87"/>
      <c r="J100" s="87"/>
      <c r="K100" s="88">
        <f>IF(Milestones[[#This Row],[Start date]]="",1,(Milestones[[#This Row],[End date]]-Milestones[[#This Row],[Start date]]))</f>
        <v>1</v>
      </c>
      <c r="L100" s="8"/>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row>
    <row r="101" spans="1:68" ht="50.1" customHeight="1" x14ac:dyDescent="0.2">
      <c r="A101" s="108" t="s">
        <v>4</v>
      </c>
      <c r="B101" s="114" t="s">
        <v>72</v>
      </c>
      <c r="C101" s="77"/>
      <c r="D101" s="117" t="s">
        <v>137</v>
      </c>
      <c r="E101" s="117"/>
      <c r="F101" s="78" t="s">
        <v>143</v>
      </c>
      <c r="G101" s="79">
        <v>0</v>
      </c>
      <c r="H101" s="80"/>
      <c r="I101" s="81"/>
      <c r="J101" s="81"/>
      <c r="K101" s="82">
        <f>IF(Milestones[[#This Row],[Start date]]="",1,(Milestones[[#This Row],[End date]]-Milestones[[#This Row],[Start date]]))</f>
        <v>1</v>
      </c>
      <c r="L101" s="8"/>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row>
    <row r="102" spans="1:68" ht="50.1" customHeight="1" x14ac:dyDescent="0.2">
      <c r="A102" s="108" t="s">
        <v>4</v>
      </c>
      <c r="B102" s="96" t="s">
        <v>73</v>
      </c>
      <c r="C102" s="77"/>
      <c r="D102" s="117" t="s">
        <v>137</v>
      </c>
      <c r="E102" s="117"/>
      <c r="F102" s="78" t="s">
        <v>143</v>
      </c>
      <c r="G102" s="79">
        <v>0</v>
      </c>
      <c r="H102" s="80"/>
      <c r="I102" s="81"/>
      <c r="J102" s="81"/>
      <c r="K102" s="82">
        <f>IF(Milestones[[#This Row],[Start date]]="",1,(Milestones[[#This Row],[End date]]-Milestones[[#This Row],[Start date]]))</f>
        <v>1</v>
      </c>
      <c r="L102" s="8"/>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row>
    <row r="103" spans="1:68" ht="50.1" customHeight="1" x14ac:dyDescent="0.2">
      <c r="A103" s="108" t="s">
        <v>4</v>
      </c>
      <c r="B103" s="96" t="s">
        <v>74</v>
      </c>
      <c r="C103" s="77"/>
      <c r="D103" s="117" t="s">
        <v>139</v>
      </c>
      <c r="E103" s="117"/>
      <c r="F103" s="78" t="s">
        <v>143</v>
      </c>
      <c r="G103" s="79">
        <v>0</v>
      </c>
      <c r="H103" s="80"/>
      <c r="I103" s="81"/>
      <c r="J103" s="81"/>
      <c r="K103" s="82">
        <f>IF(Milestones[[#This Row],[Start date]]="",1,(Milestones[[#This Row],[End date]]-Milestones[[#This Row],[Start date]]))</f>
        <v>1</v>
      </c>
      <c r="L103" s="8"/>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row>
    <row r="104" spans="1:68" ht="50.1" customHeight="1" x14ac:dyDescent="0.2">
      <c r="A104" s="108" t="s">
        <v>4</v>
      </c>
      <c r="B104" s="96" t="s">
        <v>75</v>
      </c>
      <c r="C104" s="77"/>
      <c r="D104" s="117" t="s">
        <v>137</v>
      </c>
      <c r="E104" s="117"/>
      <c r="F104" s="78" t="s">
        <v>143</v>
      </c>
      <c r="G104" s="79">
        <v>0</v>
      </c>
      <c r="H104" s="80"/>
      <c r="I104" s="81"/>
      <c r="J104" s="81"/>
      <c r="K104" s="82">
        <f>IF(Milestones[[#This Row],[Start date]]="",1,(Milestones[[#This Row],[End date]]-Milestones[[#This Row],[Start date]]))</f>
        <v>1</v>
      </c>
      <c r="L104" s="8"/>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row>
    <row r="105" spans="1:68" ht="50.1" customHeight="1" x14ac:dyDescent="0.2">
      <c r="A105" s="108" t="s">
        <v>4</v>
      </c>
      <c r="B105" s="96" t="s">
        <v>76</v>
      </c>
      <c r="C105" s="77"/>
      <c r="D105" s="117" t="s">
        <v>137</v>
      </c>
      <c r="E105" s="117"/>
      <c r="F105" s="78" t="s">
        <v>143</v>
      </c>
      <c r="G105" s="79">
        <v>0</v>
      </c>
      <c r="H105" s="80"/>
      <c r="I105" s="81"/>
      <c r="J105" s="81"/>
      <c r="K105" s="82">
        <f>IF(Milestones[[#This Row],[Start date]]="",1,(Milestones[[#This Row],[End date]]-Milestones[[#This Row],[Start date]]))</f>
        <v>1</v>
      </c>
      <c r="L105" s="8"/>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row>
    <row r="106" spans="1:68" ht="50.1" customHeight="1" x14ac:dyDescent="0.2">
      <c r="A106" s="108" t="s">
        <v>4</v>
      </c>
      <c r="B106" s="96" t="s">
        <v>77</v>
      </c>
      <c r="C106" s="77"/>
      <c r="D106" s="117" t="s">
        <v>137</v>
      </c>
      <c r="E106" s="117"/>
      <c r="F106" s="78" t="s">
        <v>143</v>
      </c>
      <c r="G106" s="79">
        <v>0</v>
      </c>
      <c r="H106" s="80"/>
      <c r="I106" s="81"/>
      <c r="J106" s="81"/>
      <c r="K106" s="82">
        <f>IF(Milestones[[#This Row],[Start date]]="",1,(Milestones[[#This Row],[End date]]-Milestones[[#This Row],[Start date]]))</f>
        <v>1</v>
      </c>
      <c r="L106" s="8"/>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row>
    <row r="107" spans="1:68" ht="50.1" customHeight="1" x14ac:dyDescent="0.2">
      <c r="A107" s="108" t="s">
        <v>4</v>
      </c>
      <c r="B107" s="114" t="s">
        <v>78</v>
      </c>
      <c r="C107" s="77"/>
      <c r="D107" s="117" t="s">
        <v>141</v>
      </c>
      <c r="E107" s="117"/>
      <c r="F107" s="78" t="s">
        <v>143</v>
      </c>
      <c r="G107" s="79">
        <v>0</v>
      </c>
      <c r="H107" s="80"/>
      <c r="I107" s="81"/>
      <c r="J107" s="81"/>
      <c r="K107" s="82">
        <f>IF(Milestones[[#This Row],[Start date]]="",1,(Milestones[[#This Row],[End date]]-Milestones[[#This Row],[Start date]]))</f>
        <v>1</v>
      </c>
      <c r="L107" s="8"/>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row>
    <row r="108" spans="1:68" ht="50.1" customHeight="1" x14ac:dyDescent="0.2">
      <c r="A108" s="108" t="s">
        <v>4</v>
      </c>
      <c r="B108" s="114" t="s">
        <v>87</v>
      </c>
      <c r="C108" s="77"/>
      <c r="D108" s="117" t="s">
        <v>137</v>
      </c>
      <c r="E108" s="117"/>
      <c r="F108" s="78" t="s">
        <v>143</v>
      </c>
      <c r="G108" s="79">
        <v>0</v>
      </c>
      <c r="H108" s="80"/>
      <c r="I108" s="81"/>
      <c r="J108" s="81"/>
      <c r="K108" s="82">
        <f>IF(Milestones[[#This Row],[Start date]]="",1,(Milestones[[#This Row],[End date]]-Milestones[[#This Row],[Start date]]))</f>
        <v>1</v>
      </c>
      <c r="L108" s="8"/>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row>
    <row r="109" spans="1:68" ht="50.1" customHeight="1" x14ac:dyDescent="0.2">
      <c r="A109" s="108" t="s">
        <v>4</v>
      </c>
      <c r="B109" s="96" t="s">
        <v>88</v>
      </c>
      <c r="C109" s="77"/>
      <c r="D109" s="117" t="s">
        <v>137</v>
      </c>
      <c r="E109" s="117"/>
      <c r="F109" s="78" t="s">
        <v>143</v>
      </c>
      <c r="G109" s="79">
        <v>0</v>
      </c>
      <c r="H109" s="80"/>
      <c r="I109" s="81"/>
      <c r="J109" s="81"/>
      <c r="K109" s="82">
        <f>IF(Milestones[[#This Row],[Start date]]="",1,(Milestones[[#This Row],[End date]]-Milestones[[#This Row],[Start date]]))</f>
        <v>1</v>
      </c>
      <c r="L109" s="8"/>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row>
    <row r="110" spans="1:68" ht="50.1" customHeight="1" x14ac:dyDescent="0.2">
      <c r="A110" s="108" t="s">
        <v>4</v>
      </c>
      <c r="B110" s="96" t="s">
        <v>89</v>
      </c>
      <c r="C110" s="77"/>
      <c r="D110" s="117" t="s">
        <v>140</v>
      </c>
      <c r="E110" s="117"/>
      <c r="F110" s="78" t="s">
        <v>143</v>
      </c>
      <c r="G110" s="79">
        <v>0</v>
      </c>
      <c r="H110" s="80"/>
      <c r="I110" s="81"/>
      <c r="J110" s="81"/>
      <c r="K110" s="82">
        <f>IF(Milestones[[#This Row],[Start date]]="",1,(Milestones[[#This Row],[End date]]-Milestones[[#This Row],[Start date]]))</f>
        <v>1</v>
      </c>
      <c r="L110" s="8"/>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row>
    <row r="111" spans="1:68" ht="50.1" customHeight="1" x14ac:dyDescent="0.2">
      <c r="A111" s="108" t="s">
        <v>4</v>
      </c>
      <c r="B111" s="114" t="s">
        <v>90</v>
      </c>
      <c r="C111" s="77"/>
      <c r="D111" s="117" t="s">
        <v>139</v>
      </c>
      <c r="E111" s="117"/>
      <c r="F111" s="78" t="s">
        <v>143</v>
      </c>
      <c r="G111" s="79">
        <v>0</v>
      </c>
      <c r="H111" s="80"/>
      <c r="I111" s="81"/>
      <c r="J111" s="81"/>
      <c r="K111" s="82">
        <f>IF(Milestones[[#This Row],[Start date]]="",1,(Milestones[[#This Row],[End date]]-Milestones[[#This Row],[Start date]]))</f>
        <v>1</v>
      </c>
      <c r="L111" s="8"/>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row>
    <row r="112" spans="1:68" ht="50.1" customHeight="1" x14ac:dyDescent="0.2">
      <c r="A112" s="108" t="s">
        <v>4</v>
      </c>
      <c r="B112" s="114" t="s">
        <v>91</v>
      </c>
      <c r="C112" s="77"/>
      <c r="D112" s="117" t="s">
        <v>139</v>
      </c>
      <c r="E112" s="117"/>
      <c r="F112" s="78" t="s">
        <v>143</v>
      </c>
      <c r="G112" s="79">
        <v>0</v>
      </c>
      <c r="H112" s="80"/>
      <c r="I112" s="81"/>
      <c r="J112" s="81"/>
      <c r="K112" s="82">
        <f>IF(Milestones[[#This Row],[Start date]]="",1,(Milestones[[#This Row],[End date]]-Milestones[[#This Row],[Start date]]))</f>
        <v>1</v>
      </c>
      <c r="L112" s="8"/>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row>
    <row r="113" spans="1:68" ht="50.1" customHeight="1" x14ac:dyDescent="0.2">
      <c r="A113" s="108" t="s">
        <v>4</v>
      </c>
      <c r="B113" s="96" t="s">
        <v>153</v>
      </c>
      <c r="C113" s="77"/>
      <c r="D113" s="117" t="s">
        <v>139</v>
      </c>
      <c r="E113" s="117"/>
      <c r="F113" s="78" t="s">
        <v>143</v>
      </c>
      <c r="G113" s="79">
        <v>0</v>
      </c>
      <c r="H113" s="80"/>
      <c r="I113" s="81"/>
      <c r="J113" s="81"/>
      <c r="K113" s="82">
        <f>IF(Milestones[[#This Row],[Start date]]="",1,(Milestones[[#This Row],[End date]]-Milestones[[#This Row],[Start date]]))</f>
        <v>1</v>
      </c>
      <c r="L113" s="8"/>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row>
    <row r="114" spans="1:68" ht="50.1" customHeight="1" x14ac:dyDescent="0.2">
      <c r="A114" s="108" t="s">
        <v>4</v>
      </c>
      <c r="B114" s="114" t="s">
        <v>92</v>
      </c>
      <c r="C114" s="77"/>
      <c r="D114" s="117" t="s">
        <v>137</v>
      </c>
      <c r="E114" s="117"/>
      <c r="F114" s="78" t="s">
        <v>143</v>
      </c>
      <c r="G114" s="79">
        <v>0</v>
      </c>
      <c r="H114" s="80"/>
      <c r="I114" s="81"/>
      <c r="J114" s="81"/>
      <c r="K114" s="82">
        <f>IF(Milestones[[#This Row],[Start date]]="",1,(Milestones[[#This Row],[End date]]-Milestones[[#This Row],[Start date]]))</f>
        <v>1</v>
      </c>
      <c r="L114" s="8"/>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row>
    <row r="115" spans="1:68" ht="50.1" customHeight="1" x14ac:dyDescent="0.2">
      <c r="A115" s="108" t="s">
        <v>4</v>
      </c>
      <c r="B115" s="114" t="s">
        <v>154</v>
      </c>
      <c r="C115" s="77"/>
      <c r="D115" s="117" t="s">
        <v>141</v>
      </c>
      <c r="E115" s="117"/>
      <c r="F115" s="78" t="s">
        <v>143</v>
      </c>
      <c r="G115" s="79">
        <v>0</v>
      </c>
      <c r="H115" s="80"/>
      <c r="I115" s="81"/>
      <c r="J115" s="81"/>
      <c r="K115" s="82">
        <f>IF(Milestones[[#This Row],[Start date]]="",1,(Milestones[[#This Row],[End date]]-Milestones[[#This Row],[Start date]]))</f>
        <v>1</v>
      </c>
      <c r="L115" s="8"/>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row>
    <row r="116" spans="1:68" ht="50.1" customHeight="1" x14ac:dyDescent="0.2">
      <c r="A116" s="108" t="s">
        <v>4</v>
      </c>
      <c r="B116" s="96" t="s">
        <v>99</v>
      </c>
      <c r="C116" s="77"/>
      <c r="D116" s="117" t="s">
        <v>140</v>
      </c>
      <c r="E116" s="117"/>
      <c r="F116" s="78" t="s">
        <v>143</v>
      </c>
      <c r="G116" s="79">
        <v>0</v>
      </c>
      <c r="H116" s="80"/>
      <c r="I116" s="81"/>
      <c r="J116" s="81"/>
      <c r="K116" s="82">
        <f>IF(Milestones[[#This Row],[Start date]]="",1,(Milestones[[#This Row],[End date]]-Milestones[[#This Row],[Start date]]))</f>
        <v>1</v>
      </c>
      <c r="L116" s="8"/>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row>
    <row r="117" spans="1:68" ht="50.1" customHeight="1" x14ac:dyDescent="0.2">
      <c r="A117" s="108" t="s">
        <v>4</v>
      </c>
      <c r="B117" s="114" t="s">
        <v>104</v>
      </c>
      <c r="C117" s="77"/>
      <c r="D117" s="117" t="s">
        <v>141</v>
      </c>
      <c r="E117" s="117"/>
      <c r="F117" s="78" t="s">
        <v>143</v>
      </c>
      <c r="G117" s="79">
        <v>0</v>
      </c>
      <c r="H117" s="80"/>
      <c r="I117" s="81"/>
      <c r="J117" s="81"/>
      <c r="K117" s="82">
        <f>IF(Milestones[[#This Row],[Start date]]="",1,(Milestones[[#This Row],[End date]]-Milestones[[#This Row],[Start date]]))</f>
        <v>1</v>
      </c>
      <c r="L117" s="8"/>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row>
    <row r="118" spans="1:68" ht="50.1" customHeight="1" x14ac:dyDescent="0.2">
      <c r="A118" s="108" t="s">
        <v>4</v>
      </c>
      <c r="B118" s="96" t="s">
        <v>105</v>
      </c>
      <c r="C118" s="77"/>
      <c r="D118" s="117" t="s">
        <v>137</v>
      </c>
      <c r="E118" s="117"/>
      <c r="F118" s="78" t="s">
        <v>143</v>
      </c>
      <c r="G118" s="79">
        <v>0</v>
      </c>
      <c r="H118" s="80"/>
      <c r="I118" s="81"/>
      <c r="J118" s="81"/>
      <c r="K118" s="82">
        <f>IF(Milestones[[#This Row],[Start date]]="",1,(Milestones[[#This Row],[End date]]-Milestones[[#This Row],[Start date]]))</f>
        <v>1</v>
      </c>
      <c r="L118" s="8"/>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row>
    <row r="119" spans="1:68" ht="50.1" customHeight="1" x14ac:dyDescent="0.2">
      <c r="A119" s="108" t="s">
        <v>5</v>
      </c>
      <c r="B119" s="97" t="s">
        <v>84</v>
      </c>
      <c r="C119" s="89"/>
      <c r="D119" s="118" t="s">
        <v>140</v>
      </c>
      <c r="E119" s="118"/>
      <c r="F119" s="90" t="s">
        <v>143</v>
      </c>
      <c r="G119" s="91">
        <v>0</v>
      </c>
      <c r="H119" s="92"/>
      <c r="I119" s="93"/>
      <c r="J119" s="93"/>
      <c r="K119" s="94">
        <f>IF(Milestones[[#This Row],[Start date]]="",1,(Milestones[[#This Row],[End date]]-Milestones[[#This Row],[Start date]]))</f>
        <v>1</v>
      </c>
      <c r="L119" s="8"/>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row>
    <row r="120" spans="1:68" ht="50.1" customHeight="1" x14ac:dyDescent="0.2">
      <c r="A120" s="108" t="s">
        <v>5</v>
      </c>
      <c r="B120" s="97" t="s">
        <v>85</v>
      </c>
      <c r="C120" s="89"/>
      <c r="D120" s="118" t="s">
        <v>140</v>
      </c>
      <c r="E120" s="118"/>
      <c r="F120" s="90" t="s">
        <v>143</v>
      </c>
      <c r="G120" s="91">
        <v>0</v>
      </c>
      <c r="H120" s="92"/>
      <c r="I120" s="93"/>
      <c r="J120" s="93"/>
      <c r="K120" s="94">
        <f>IF(Milestones[[#This Row],[Start date]]="",1,(Milestones[[#This Row],[End date]]-Milestones[[#This Row],[Start date]]))</f>
        <v>1</v>
      </c>
      <c r="L120" s="8"/>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row>
    <row r="121" spans="1:68" ht="50.1" customHeight="1" x14ac:dyDescent="0.2">
      <c r="A121" s="108" t="s">
        <v>5</v>
      </c>
      <c r="B121" s="97" t="s">
        <v>86</v>
      </c>
      <c r="C121" s="89"/>
      <c r="D121" s="118" t="s">
        <v>140</v>
      </c>
      <c r="E121" s="118"/>
      <c r="F121" s="90" t="s">
        <v>143</v>
      </c>
      <c r="G121" s="91">
        <v>0</v>
      </c>
      <c r="H121" s="92"/>
      <c r="I121" s="93"/>
      <c r="J121" s="93"/>
      <c r="K121" s="94">
        <f>IF(Milestones[[#This Row],[Start date]]="",1,(Milestones[[#This Row],[End date]]-Milestones[[#This Row],[Start date]]))</f>
        <v>1</v>
      </c>
      <c r="L121" s="8"/>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row>
    <row r="122" spans="1:68" ht="50.1" customHeight="1" x14ac:dyDescent="0.2">
      <c r="A122" s="108" t="s">
        <v>5</v>
      </c>
      <c r="B122" s="97" t="s">
        <v>93</v>
      </c>
      <c r="C122" s="89"/>
      <c r="D122" s="118" t="s">
        <v>139</v>
      </c>
      <c r="E122" s="118"/>
      <c r="F122" s="90" t="s">
        <v>143</v>
      </c>
      <c r="G122" s="91">
        <v>0</v>
      </c>
      <c r="H122" s="92"/>
      <c r="I122" s="93"/>
      <c r="J122" s="93"/>
      <c r="K122" s="94">
        <f>IF(Milestones[[#This Row],[Start date]]="",1,(Milestones[[#This Row],[End date]]-Milestones[[#This Row],[Start date]]))</f>
        <v>1</v>
      </c>
      <c r="L122" s="8"/>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row>
    <row r="123" spans="1:68" ht="50.1" customHeight="1" x14ac:dyDescent="0.2">
      <c r="A123" s="108" t="s">
        <v>5</v>
      </c>
      <c r="B123" s="97" t="s">
        <v>94</v>
      </c>
      <c r="C123" s="89"/>
      <c r="D123" s="118" t="s">
        <v>139</v>
      </c>
      <c r="E123" s="118"/>
      <c r="F123" s="90" t="s">
        <v>143</v>
      </c>
      <c r="G123" s="91">
        <v>0</v>
      </c>
      <c r="H123" s="92"/>
      <c r="I123" s="93"/>
      <c r="J123" s="93"/>
      <c r="K123" s="94">
        <f>IF(Milestones[[#This Row],[Start date]]="",1,(Milestones[[#This Row],[End date]]-Milestones[[#This Row],[Start date]]))</f>
        <v>1</v>
      </c>
      <c r="L123" s="8"/>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row>
    <row r="124" spans="1:68" ht="50.1" customHeight="1" x14ac:dyDescent="0.2">
      <c r="A124" s="108" t="s">
        <v>5</v>
      </c>
      <c r="B124" s="97" t="s">
        <v>95</v>
      </c>
      <c r="C124" s="89"/>
      <c r="D124" s="118" t="s">
        <v>139</v>
      </c>
      <c r="E124" s="118"/>
      <c r="F124" s="90" t="s">
        <v>143</v>
      </c>
      <c r="G124" s="91">
        <v>0</v>
      </c>
      <c r="H124" s="92"/>
      <c r="I124" s="93"/>
      <c r="J124" s="93"/>
      <c r="K124" s="94">
        <f>IF(Milestones[[#This Row],[Start date]]="",1,(Milestones[[#This Row],[End date]]-Milestones[[#This Row],[Start date]]))</f>
        <v>1</v>
      </c>
      <c r="L124" s="8"/>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row>
    <row r="125" spans="1:68" ht="50.1" customHeight="1" x14ac:dyDescent="0.2">
      <c r="A125" s="108" t="s">
        <v>5</v>
      </c>
      <c r="B125" s="97" t="s">
        <v>96</v>
      </c>
      <c r="C125" s="89"/>
      <c r="D125" s="118" t="s">
        <v>139</v>
      </c>
      <c r="E125" s="118"/>
      <c r="F125" s="90" t="s">
        <v>143</v>
      </c>
      <c r="G125" s="91">
        <v>0</v>
      </c>
      <c r="H125" s="92"/>
      <c r="I125" s="93"/>
      <c r="J125" s="93"/>
      <c r="K125" s="94">
        <f>IF(Milestones[[#This Row],[Start date]]="",1,(Milestones[[#This Row],[End date]]-Milestones[[#This Row],[Start date]]))</f>
        <v>1</v>
      </c>
      <c r="L125" s="8"/>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row>
    <row r="126" spans="1:68" ht="50.1" customHeight="1" x14ac:dyDescent="0.2">
      <c r="A126" s="108" t="s">
        <v>5</v>
      </c>
      <c r="B126" s="97" t="s">
        <v>97</v>
      </c>
      <c r="C126" s="89"/>
      <c r="D126" s="118" t="s">
        <v>139</v>
      </c>
      <c r="E126" s="118"/>
      <c r="F126" s="90" t="s">
        <v>143</v>
      </c>
      <c r="G126" s="91">
        <v>0</v>
      </c>
      <c r="H126" s="92"/>
      <c r="I126" s="93"/>
      <c r="J126" s="93"/>
      <c r="K126" s="94">
        <f>IF(Milestones[[#This Row],[Start date]]="",1,(Milestones[[#This Row],[End date]]-Milestones[[#This Row],[Start date]]))</f>
        <v>1</v>
      </c>
      <c r="L126" s="8"/>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row>
    <row r="127" spans="1:68" ht="50.1" customHeight="1" x14ac:dyDescent="0.2">
      <c r="A127" s="108" t="s">
        <v>5</v>
      </c>
      <c r="B127" s="97" t="s">
        <v>98</v>
      </c>
      <c r="C127" s="89"/>
      <c r="D127" s="118" t="s">
        <v>139</v>
      </c>
      <c r="E127" s="118"/>
      <c r="F127" s="90" t="s">
        <v>143</v>
      </c>
      <c r="G127" s="91">
        <v>0</v>
      </c>
      <c r="H127" s="92"/>
      <c r="I127" s="93"/>
      <c r="J127" s="93"/>
      <c r="K127" s="94">
        <f>IF(Milestones[[#This Row],[Start date]]="",1,(Milestones[[#This Row],[End date]]-Milestones[[#This Row],[Start date]]))</f>
        <v>1</v>
      </c>
      <c r="L127" s="8"/>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row>
    <row r="128" spans="1:68" ht="50.1" customHeight="1" x14ac:dyDescent="0.2">
      <c r="A128" s="108" t="s">
        <v>5</v>
      </c>
      <c r="B128" s="97" t="s">
        <v>101</v>
      </c>
      <c r="C128" s="89"/>
      <c r="D128" s="118" t="s">
        <v>140</v>
      </c>
      <c r="E128" s="118"/>
      <c r="F128" s="90" t="s">
        <v>143</v>
      </c>
      <c r="G128" s="91">
        <v>0</v>
      </c>
      <c r="H128" s="92"/>
      <c r="I128" s="93"/>
      <c r="J128" s="93"/>
      <c r="K128" s="94">
        <f>IF(Milestones[[#This Row],[Start date]]="",1,(Milestones[[#This Row],[End date]]-Milestones[[#This Row],[Start date]]))</f>
        <v>1</v>
      </c>
      <c r="L128" s="8"/>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row>
    <row r="129" spans="1:68" ht="50.1" customHeight="1" x14ac:dyDescent="0.2">
      <c r="A129" s="108" t="s">
        <v>158</v>
      </c>
      <c r="B129" s="134" t="s">
        <v>160</v>
      </c>
      <c r="C129" s="135"/>
      <c r="D129" s="136" t="s">
        <v>141</v>
      </c>
      <c r="E129" s="136"/>
      <c r="F129" s="137" t="s">
        <v>143</v>
      </c>
      <c r="G129" s="138">
        <v>0</v>
      </c>
      <c r="H129" s="139"/>
      <c r="I129" s="140"/>
      <c r="J129" s="140"/>
      <c r="K129" s="141">
        <f>IF(Milestones[[#This Row],[Start date]]="",1,(Milestones[[#This Row],[End date]]-Milestones[[#This Row],[Start date]]))</f>
        <v>1</v>
      </c>
      <c r="L129" s="8"/>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row>
    <row r="130" spans="1:68" ht="50.1" customHeight="1" x14ac:dyDescent="0.2">
      <c r="A130" s="108" t="s">
        <v>158</v>
      </c>
      <c r="B130" s="134" t="s">
        <v>161</v>
      </c>
      <c r="C130" s="135"/>
      <c r="D130" s="136" t="s">
        <v>141</v>
      </c>
      <c r="E130" s="136"/>
      <c r="F130" s="137" t="s">
        <v>143</v>
      </c>
      <c r="G130" s="138">
        <v>0</v>
      </c>
      <c r="H130" s="139"/>
      <c r="I130" s="140"/>
      <c r="J130" s="140"/>
      <c r="K130" s="141">
        <f>IF(Milestones[[#This Row],[Start date]]="",1,(Milestones[[#This Row],[End date]]-Milestones[[#This Row],[Start date]]))</f>
        <v>1</v>
      </c>
      <c r="L130" s="8"/>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row>
    <row r="131" spans="1:68" ht="50.1" customHeight="1" x14ac:dyDescent="0.2">
      <c r="A131" s="108" t="s">
        <v>158</v>
      </c>
      <c r="B131" s="134" t="s">
        <v>162</v>
      </c>
      <c r="C131" s="135"/>
      <c r="D131" s="136" t="s">
        <v>141</v>
      </c>
      <c r="E131" s="136"/>
      <c r="F131" s="137" t="s">
        <v>143</v>
      </c>
      <c r="G131" s="138">
        <v>0</v>
      </c>
      <c r="H131" s="139"/>
      <c r="I131" s="140"/>
      <c r="J131" s="140"/>
      <c r="K131" s="141">
        <f>IF(Milestones[[#This Row],[Start date]]="",1,(Milestones[[#This Row],[End date]]-Milestones[[#This Row],[Start date]]))</f>
        <v>1</v>
      </c>
      <c r="L131" s="8"/>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row>
    <row r="132" spans="1:68" ht="50.1" customHeight="1" x14ac:dyDescent="0.2">
      <c r="A132" s="108" t="s">
        <v>158</v>
      </c>
      <c r="B132" s="134" t="s">
        <v>163</v>
      </c>
      <c r="C132" s="135"/>
      <c r="D132" s="136" t="s">
        <v>141</v>
      </c>
      <c r="E132" s="136"/>
      <c r="F132" s="137" t="s">
        <v>143</v>
      </c>
      <c r="G132" s="138">
        <v>0</v>
      </c>
      <c r="H132" s="139"/>
      <c r="I132" s="140"/>
      <c r="J132" s="140"/>
      <c r="K132" s="141">
        <f>IF(Milestones[[#This Row],[Start date]]="",1,(Milestones[[#This Row],[End date]]-Milestones[[#This Row],[Start date]]))</f>
        <v>1</v>
      </c>
      <c r="L132" s="8"/>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row>
    <row r="133" spans="1:68" ht="50.1" customHeight="1" x14ac:dyDescent="0.2">
      <c r="A133" s="108" t="s">
        <v>158</v>
      </c>
      <c r="B133" s="134" t="s">
        <v>164</v>
      </c>
      <c r="C133" s="135"/>
      <c r="D133" s="136" t="s">
        <v>139</v>
      </c>
      <c r="E133" s="136"/>
      <c r="F133" s="137" t="s">
        <v>143</v>
      </c>
      <c r="G133" s="138">
        <v>0</v>
      </c>
      <c r="H133" s="139"/>
      <c r="I133" s="140"/>
      <c r="J133" s="140"/>
      <c r="K133" s="141">
        <f>IF(Milestones[[#This Row],[Start date]]="",1,(Milestones[[#This Row],[End date]]-Milestones[[#This Row],[Start date]]))</f>
        <v>1</v>
      </c>
      <c r="L133" s="8"/>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row>
    <row r="134" spans="1:68" ht="50.1" customHeight="1" x14ac:dyDescent="0.2">
      <c r="A134" s="108" t="s">
        <v>158</v>
      </c>
      <c r="B134" s="134"/>
      <c r="C134" s="135"/>
      <c r="D134" s="136"/>
      <c r="E134" s="136"/>
      <c r="F134" s="137" t="s">
        <v>143</v>
      </c>
      <c r="G134" s="138">
        <v>0</v>
      </c>
      <c r="H134" s="139"/>
      <c r="I134" s="140"/>
      <c r="J134" s="140"/>
      <c r="K134" s="141">
        <f>IF(Milestones[[#This Row],[Start date]]="",1,(Milestones[[#This Row],[End date]]-Milestones[[#This Row],[Start date]]))</f>
        <v>1</v>
      </c>
      <c r="L134" s="8"/>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row>
    <row r="135" spans="1:68" ht="50.1" customHeight="1" x14ac:dyDescent="0.2">
      <c r="A135" s="108" t="s">
        <v>158</v>
      </c>
      <c r="B135" s="134"/>
      <c r="C135" s="135"/>
      <c r="D135" s="136"/>
      <c r="E135" s="136"/>
      <c r="F135" s="137" t="s">
        <v>143</v>
      </c>
      <c r="G135" s="138">
        <v>0</v>
      </c>
      <c r="H135" s="139"/>
      <c r="I135" s="140"/>
      <c r="J135" s="140"/>
      <c r="K135" s="141">
        <f>IF(Milestones[[#This Row],[Start date]]="",1,(Milestones[[#This Row],[End date]]-Milestones[[#This Row],[Start date]]))</f>
        <v>1</v>
      </c>
      <c r="L135" s="8"/>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row>
    <row r="136" spans="1:68" ht="50.1" customHeight="1" x14ac:dyDescent="0.2">
      <c r="A136" s="108" t="s">
        <v>158</v>
      </c>
      <c r="B136" s="134"/>
      <c r="C136" s="135"/>
      <c r="D136" s="136"/>
      <c r="E136" s="136"/>
      <c r="F136" s="137" t="s">
        <v>143</v>
      </c>
      <c r="G136" s="138">
        <v>0</v>
      </c>
      <c r="H136" s="139"/>
      <c r="I136" s="140"/>
      <c r="J136" s="140"/>
      <c r="K136" s="141">
        <f>IF(Milestones[[#This Row],[Start date]]="",1,(Milestones[[#This Row],[End date]]-Milestones[[#This Row],[Start date]]))</f>
        <v>1</v>
      </c>
      <c r="L136" s="8"/>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row>
    <row r="137" spans="1:68" ht="50.1" customHeight="1" x14ac:dyDescent="0.2">
      <c r="A137" s="108" t="s">
        <v>158</v>
      </c>
      <c r="B137" s="134"/>
      <c r="C137" s="135"/>
      <c r="D137" s="136"/>
      <c r="E137" s="136"/>
      <c r="F137" s="137" t="s">
        <v>143</v>
      </c>
      <c r="G137" s="138">
        <v>0</v>
      </c>
      <c r="H137" s="139"/>
      <c r="I137" s="140"/>
      <c r="J137" s="140"/>
      <c r="K137" s="141">
        <f>IF(Milestones[[#This Row],[Start date]]="",1,(Milestones[[#This Row],[End date]]-Milestones[[#This Row],[Start date]]))</f>
        <v>1</v>
      </c>
      <c r="L137" s="8"/>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row>
    <row r="138" spans="1:68" ht="50.1" customHeight="1" x14ac:dyDescent="0.2">
      <c r="A138" s="108" t="s">
        <v>158</v>
      </c>
      <c r="B138" s="134"/>
      <c r="C138" s="135"/>
      <c r="D138" s="136"/>
      <c r="E138" s="136"/>
      <c r="F138" s="137" t="s">
        <v>143</v>
      </c>
      <c r="G138" s="138">
        <v>0</v>
      </c>
      <c r="H138" s="139"/>
      <c r="I138" s="140"/>
      <c r="J138" s="140"/>
      <c r="K138" s="141">
        <f>IF(Milestones[[#This Row],[Start date]]="",1,(Milestones[[#This Row],[End date]]-Milestones[[#This Row],[Start date]]))</f>
        <v>1</v>
      </c>
      <c r="L138" s="8"/>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row>
    <row r="139" spans="1:68" ht="50.1" customHeight="1" x14ac:dyDescent="0.2">
      <c r="A139" s="108"/>
      <c r="B139" s="75"/>
      <c r="C139" s="44"/>
      <c r="D139" s="35"/>
      <c r="E139" s="35"/>
      <c r="F139" s="43" t="s">
        <v>143</v>
      </c>
      <c r="G139" s="45">
        <v>0</v>
      </c>
      <c r="H139" s="46"/>
      <c r="I139" s="47"/>
      <c r="J139" s="47"/>
      <c r="K139" s="48">
        <f>IF(Milestones[[#This Row],[Start date]]="",1,(Milestones[[#This Row],[End date]]-Milestones[[#This Row],[Start date]]))</f>
        <v>1</v>
      </c>
      <c r="L139" s="8"/>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row>
    <row r="140" spans="1:68" ht="50.1" customHeight="1" x14ac:dyDescent="0.2">
      <c r="A140" s="108"/>
      <c r="B140" s="75"/>
      <c r="C140" s="44"/>
      <c r="D140" s="35"/>
      <c r="E140" s="35"/>
      <c r="F140" s="43" t="s">
        <v>143</v>
      </c>
      <c r="G140" s="45">
        <v>0</v>
      </c>
      <c r="H140" s="46"/>
      <c r="I140" s="47"/>
      <c r="J140" s="47"/>
      <c r="K140" s="48">
        <f>IF(Milestones[[#This Row],[Start date]]="",1,(Milestones[[#This Row],[End date]]-Milestones[[#This Row],[Start date]]))</f>
        <v>1</v>
      </c>
      <c r="L140" s="8"/>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row>
    <row r="141" spans="1:68" ht="50.1" customHeight="1" x14ac:dyDescent="0.2">
      <c r="A141" s="108"/>
      <c r="B141" s="75"/>
      <c r="C141" s="44"/>
      <c r="D141" s="35"/>
      <c r="E141" s="35"/>
      <c r="F141" s="43" t="s">
        <v>143</v>
      </c>
      <c r="G141" s="45">
        <v>0</v>
      </c>
      <c r="H141" s="46"/>
      <c r="I141" s="47"/>
      <c r="J141" s="47"/>
      <c r="K141" s="48">
        <f>IF(Milestones[[#This Row],[Start date]]="",1,(Milestones[[#This Row],[End date]]-Milestones[[#This Row],[Start date]]))</f>
        <v>1</v>
      </c>
      <c r="L141" s="8"/>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row>
    <row r="142" spans="1:68" s="58" customFormat="1" ht="15.75" x14ac:dyDescent="0.2">
      <c r="A142" s="110"/>
      <c r="B142" s="51"/>
      <c r="C142" s="52"/>
      <c r="D142" s="52"/>
      <c r="E142" s="52"/>
      <c r="F142" s="49"/>
      <c r="G142" s="53"/>
      <c r="H142" s="54"/>
      <c r="I142" s="50"/>
      <c r="J142" s="55"/>
      <c r="K142" s="74"/>
      <c r="L142" s="56"/>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row>
    <row r="143" spans="1:68" ht="30" customHeight="1" x14ac:dyDescent="0.2">
      <c r="A143" s="111"/>
      <c r="B143" s="28"/>
      <c r="C143" s="9"/>
      <c r="D143" s="9"/>
      <c r="E143" s="9"/>
      <c r="F143" s="32"/>
      <c r="G143" s="32"/>
      <c r="H143" s="32"/>
      <c r="I143" s="32"/>
      <c r="J143" s="32"/>
      <c r="K143" s="32"/>
    </row>
    <row r="144" spans="1:68" ht="30" customHeight="1" x14ac:dyDescent="0.2">
      <c r="A144" s="111"/>
      <c r="B144" s="28"/>
      <c r="C144" s="9"/>
      <c r="D144" s="9"/>
      <c r="E144" s="9"/>
      <c r="F144" s="32"/>
      <c r="G144" s="32"/>
      <c r="H144" s="32"/>
      <c r="I144" s="32"/>
      <c r="J144" s="32"/>
      <c r="K144" s="32"/>
    </row>
    <row r="145" spans="1:11" ht="30" customHeight="1" x14ac:dyDescent="0.2">
      <c r="A145" s="111"/>
      <c r="B145" s="28"/>
      <c r="C145" s="9"/>
      <c r="D145" s="9"/>
      <c r="E145" s="9"/>
      <c r="F145" s="32"/>
      <c r="G145" s="32"/>
      <c r="H145" s="32"/>
      <c r="I145" s="32"/>
      <c r="J145" s="32"/>
      <c r="K145" s="32"/>
    </row>
    <row r="146" spans="1:11" ht="30" customHeight="1" x14ac:dyDescent="0.2">
      <c r="A146" s="111"/>
      <c r="B146" s="28"/>
      <c r="C146" s="9"/>
      <c r="D146" s="9"/>
      <c r="E146" s="9"/>
      <c r="F146" s="32"/>
      <c r="G146" s="32"/>
      <c r="H146" s="32"/>
      <c r="I146" s="32"/>
      <c r="J146" s="32"/>
      <c r="K146" s="32"/>
    </row>
    <row r="147" spans="1:11" ht="30" customHeight="1" x14ac:dyDescent="0.2">
      <c r="A147" s="111"/>
      <c r="B147" s="28"/>
      <c r="C147" s="9"/>
      <c r="D147" s="9"/>
      <c r="E147" s="9"/>
      <c r="F147" s="32"/>
      <c r="G147" s="32"/>
      <c r="H147" s="32"/>
      <c r="I147" s="32"/>
      <c r="J147" s="32"/>
      <c r="K147" s="32"/>
    </row>
    <row r="148" spans="1:11" ht="30" customHeight="1" x14ac:dyDescent="0.2">
      <c r="A148" s="111"/>
      <c r="B148" s="28"/>
      <c r="C148" s="9"/>
      <c r="D148" s="9"/>
      <c r="E148" s="9"/>
      <c r="F148" s="32"/>
      <c r="G148" s="32"/>
      <c r="H148" s="32"/>
      <c r="I148" s="32"/>
      <c r="J148" s="32"/>
      <c r="K148" s="32"/>
    </row>
    <row r="149" spans="1:11" ht="30" customHeight="1" x14ac:dyDescent="0.2">
      <c r="A149" s="111"/>
      <c r="B149" s="28"/>
      <c r="C149" s="9"/>
      <c r="D149" s="9"/>
      <c r="E149" s="9"/>
      <c r="F149" s="32"/>
      <c r="G149" s="32"/>
      <c r="H149" s="32"/>
      <c r="I149" s="32"/>
      <c r="J149" s="32"/>
      <c r="K149" s="32"/>
    </row>
    <row r="150" spans="1:11" ht="30" customHeight="1" x14ac:dyDescent="0.2">
      <c r="A150" s="111"/>
      <c r="B150" s="28"/>
      <c r="C150" s="9"/>
      <c r="D150" s="9"/>
      <c r="E150" s="9"/>
      <c r="F150" s="32"/>
      <c r="G150" s="32"/>
      <c r="H150" s="32"/>
      <c r="I150" s="32"/>
      <c r="J150" s="32"/>
      <c r="K150" s="32"/>
    </row>
    <row r="151" spans="1:11" ht="30" customHeight="1" x14ac:dyDescent="0.2">
      <c r="A151" s="111"/>
      <c r="B151" s="28"/>
      <c r="C151" s="9"/>
      <c r="D151" s="9"/>
      <c r="E151" s="9"/>
      <c r="F151" s="32"/>
      <c r="G151" s="32"/>
      <c r="H151" s="32"/>
      <c r="I151" s="32"/>
      <c r="J151" s="32"/>
      <c r="K151" s="32"/>
    </row>
    <row r="152" spans="1:11" ht="30" customHeight="1" x14ac:dyDescent="0.2">
      <c r="B152" s="28"/>
      <c r="C152" s="9"/>
      <c r="D152" s="9"/>
      <c r="E152" s="9"/>
      <c r="F152" s="32"/>
      <c r="G152" s="32"/>
      <c r="H152" s="32"/>
      <c r="I152" s="32"/>
      <c r="J152" s="32"/>
      <c r="K152" s="32"/>
    </row>
    <row r="153" spans="1:11" ht="30" customHeight="1" x14ac:dyDescent="0.2">
      <c r="B153" s="28"/>
      <c r="C153" s="9"/>
      <c r="D153" s="9"/>
      <c r="E153" s="9"/>
      <c r="F153" s="32"/>
      <c r="G153" s="32"/>
      <c r="H153" s="32"/>
      <c r="I153" s="32"/>
      <c r="J153" s="32"/>
      <c r="K153" s="32"/>
    </row>
    <row r="154" spans="1:11" ht="30" customHeight="1" x14ac:dyDescent="0.2">
      <c r="B154" s="28"/>
      <c r="C154" s="9"/>
      <c r="D154" s="9"/>
      <c r="E154" s="9"/>
      <c r="F154" s="32"/>
      <c r="G154" s="32"/>
      <c r="H154" s="32"/>
      <c r="I154" s="32"/>
      <c r="J154" s="32"/>
      <c r="K154" s="32"/>
    </row>
    <row r="155" spans="1:11" ht="30" customHeight="1" x14ac:dyDescent="0.2">
      <c r="B155" s="28"/>
      <c r="C155" s="9"/>
      <c r="D155" s="9"/>
      <c r="E155" s="9"/>
      <c r="F155" s="32"/>
      <c r="G155" s="32"/>
      <c r="H155" s="32"/>
      <c r="I155" s="32"/>
      <c r="J155" s="32"/>
      <c r="K155" s="32"/>
    </row>
    <row r="156" spans="1:11" ht="30" customHeight="1" x14ac:dyDescent="0.2">
      <c r="B156" s="28"/>
      <c r="C156" s="9"/>
      <c r="D156" s="9"/>
      <c r="E156" s="9"/>
      <c r="F156" s="32"/>
      <c r="G156" s="32"/>
      <c r="H156" s="32"/>
      <c r="I156" s="32"/>
      <c r="J156" s="32"/>
      <c r="K156" s="32"/>
    </row>
    <row r="157" spans="1:11" ht="30" customHeight="1" x14ac:dyDescent="0.2">
      <c r="B157" s="28"/>
      <c r="C157" s="9"/>
      <c r="D157" s="9"/>
      <c r="E157" s="9"/>
      <c r="F157" s="32"/>
      <c r="G157" s="32"/>
      <c r="H157" s="32"/>
      <c r="I157" s="32"/>
      <c r="J157" s="32"/>
      <c r="K157" s="32"/>
    </row>
    <row r="158" spans="1:11" ht="30" customHeight="1" x14ac:dyDescent="0.2">
      <c r="G158" s="23"/>
      <c r="H158" s="23"/>
      <c r="I158" s="23"/>
      <c r="J158" s="23"/>
      <c r="K158" s="23"/>
    </row>
  </sheetData>
  <autoFilter ref="A7:A128"/>
  <mergeCells count="2">
    <mergeCell ref="A5:L6"/>
    <mergeCell ref="A1:BP1"/>
  </mergeCells>
  <conditionalFormatting sqref="G7:H8 G21:G23 G31 G15 G9 G139:G140 G72:G87 G11:G13 G142">
    <cfRule type="dataBar" priority="86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M47:BP47 M29:BP31 M139:BP140 M72:BP87 M5:BP9 M11:BP23 M142:BP142 M89:BP96">
    <cfRule type="expression" dxfId="126" priority="951">
      <formula>AND(TODAY()&gt;=M$5,TODAY()&lt;N$5)</formula>
    </cfRule>
  </conditionalFormatting>
  <conditionalFormatting sqref="M4:AQ4">
    <cfRule type="expression" dxfId="125" priority="867">
      <formula>M$5&lt;=EOMONTH($M$5,0)</formula>
    </cfRule>
  </conditionalFormatting>
  <conditionalFormatting sqref="N4:BP4">
    <cfRule type="expression" dxfId="124" priority="863">
      <formula>AND(N$5&lt;=EOMONTH($M$5,2),N$5&gt;EOMONTH($M$5,0),N$5&gt;EOMONTH($M$5,1))</formula>
    </cfRule>
  </conditionalFormatting>
  <conditionalFormatting sqref="M4:BP4">
    <cfRule type="expression" dxfId="123" priority="862">
      <formula>AND(M$5&lt;=EOMONTH($M$5,1),M$5&gt;EOMONTH($M$5,0))</formula>
    </cfRule>
  </conditionalFormatting>
  <conditionalFormatting sqref="M142:BP142">
    <cfRule type="expression" dxfId="122" priority="1324" stopIfTrue="1">
      <formula>AND(#REF!="Low Risk",M$5&gt;=#REF!-#REF!+1,M$5&lt;=#REF!)</formula>
    </cfRule>
    <cfRule type="expression" dxfId="121" priority="1325" stopIfTrue="1">
      <formula>AND(#REF!="High Risk",M$5&gt;=#REF!-#REF!+1,M$5&lt;=#REF!)</formula>
    </cfRule>
    <cfRule type="expression" dxfId="120" priority="1326" stopIfTrue="1">
      <formula>AND(#REF!="On Track",M$5&gt;=#REF!-#REF!+1,M$5&lt;=#REF!)</formula>
    </cfRule>
    <cfRule type="expression" dxfId="119" priority="1327" stopIfTrue="1">
      <formula>AND(#REF!="Med Risk",M$5&gt;=#REF!-#REF!+1,M$5&lt;=#REF!)</formula>
    </cfRule>
    <cfRule type="expression" dxfId="118" priority="1328" stopIfTrue="1">
      <formula>AND(LEN(#REF!)=0,M$5&gt;=#REF!-#REF!+1,M$5&lt;=#REF!)</formula>
    </cfRule>
  </conditionalFormatting>
  <conditionalFormatting sqref="G16">
    <cfRule type="dataBar" priority="692">
      <dataBar>
        <cfvo type="num" val="0"/>
        <cfvo type="num" val="1"/>
        <color theme="0" tint="-0.249977111117893"/>
      </dataBar>
      <extLst>
        <ext xmlns:x14="http://schemas.microsoft.com/office/spreadsheetml/2009/9/main" uri="{B025F937-C7B1-47D3-B67F-A62EFF666E3E}">
          <x14:id>{6A7D723C-4E4E-4263-8EFE-0070907D2D3B}</x14:id>
        </ext>
      </extLst>
    </cfRule>
  </conditionalFormatting>
  <conditionalFormatting sqref="G17">
    <cfRule type="dataBar" priority="684">
      <dataBar>
        <cfvo type="num" val="0"/>
        <cfvo type="num" val="1"/>
        <color theme="0" tint="-0.249977111117893"/>
      </dataBar>
      <extLst>
        <ext xmlns:x14="http://schemas.microsoft.com/office/spreadsheetml/2009/9/main" uri="{B025F937-C7B1-47D3-B67F-A62EFF666E3E}">
          <x14:id>{1834ADCE-E09D-4B43-AE69-3F82860E6E1D}</x14:id>
        </ext>
      </extLst>
    </cfRule>
  </conditionalFormatting>
  <conditionalFormatting sqref="G18">
    <cfRule type="dataBar" priority="676">
      <dataBar>
        <cfvo type="num" val="0"/>
        <cfvo type="num" val="1"/>
        <color theme="0" tint="-0.249977111117893"/>
      </dataBar>
      <extLst>
        <ext xmlns:x14="http://schemas.microsoft.com/office/spreadsheetml/2009/9/main" uri="{B025F937-C7B1-47D3-B67F-A62EFF666E3E}">
          <x14:id>{4CB0C77C-BF84-4C67-96E0-BEE107637778}</x14:id>
        </ext>
      </extLst>
    </cfRule>
  </conditionalFormatting>
  <conditionalFormatting sqref="G19">
    <cfRule type="dataBar" priority="668">
      <dataBar>
        <cfvo type="num" val="0"/>
        <cfvo type="num" val="1"/>
        <color theme="0" tint="-0.249977111117893"/>
      </dataBar>
      <extLst>
        <ext xmlns:x14="http://schemas.microsoft.com/office/spreadsheetml/2009/9/main" uri="{B025F937-C7B1-47D3-B67F-A62EFF666E3E}">
          <x14:id>{75D20A16-41D9-44F0-BE03-3F3EFF7F7142}</x14:id>
        </ext>
      </extLst>
    </cfRule>
  </conditionalFormatting>
  <conditionalFormatting sqref="G20">
    <cfRule type="dataBar" priority="660">
      <dataBar>
        <cfvo type="num" val="0"/>
        <cfvo type="num" val="1"/>
        <color theme="0" tint="-0.249977111117893"/>
      </dataBar>
      <extLst>
        <ext xmlns:x14="http://schemas.microsoft.com/office/spreadsheetml/2009/9/main" uri="{B025F937-C7B1-47D3-B67F-A62EFF666E3E}">
          <x14:id>{E1FFF44B-EC5A-460D-B0C7-6B23C28F2306}</x14:id>
        </ext>
      </extLst>
    </cfRule>
  </conditionalFormatting>
  <conditionalFormatting sqref="G29">
    <cfRule type="dataBar" priority="652">
      <dataBar>
        <cfvo type="num" val="0"/>
        <cfvo type="num" val="1"/>
        <color theme="0" tint="-0.249977111117893"/>
      </dataBar>
      <extLst>
        <ext xmlns:x14="http://schemas.microsoft.com/office/spreadsheetml/2009/9/main" uri="{B025F937-C7B1-47D3-B67F-A62EFF666E3E}">
          <x14:id>{DE1416B0-BD1A-4CEC-8FF8-FFF22C8AEAF8}</x14:id>
        </ext>
      </extLst>
    </cfRule>
  </conditionalFormatting>
  <conditionalFormatting sqref="G30">
    <cfRule type="dataBar" priority="644">
      <dataBar>
        <cfvo type="num" val="0"/>
        <cfvo type="num" val="1"/>
        <color theme="0" tint="-0.249977111117893"/>
      </dataBar>
      <extLst>
        <ext xmlns:x14="http://schemas.microsoft.com/office/spreadsheetml/2009/9/main" uri="{B025F937-C7B1-47D3-B67F-A62EFF666E3E}">
          <x14:id>{2AB8D3BE-6424-48D1-A7BD-81553FDFE9E7}</x14:id>
        </ext>
      </extLst>
    </cfRule>
  </conditionalFormatting>
  <conditionalFormatting sqref="G14">
    <cfRule type="dataBar" priority="636">
      <dataBar>
        <cfvo type="num" val="0"/>
        <cfvo type="num" val="1"/>
        <color theme="0" tint="-0.249977111117893"/>
      </dataBar>
      <extLst>
        <ext xmlns:x14="http://schemas.microsoft.com/office/spreadsheetml/2009/9/main" uri="{B025F937-C7B1-47D3-B67F-A62EFF666E3E}">
          <x14:id>{B77734F0-63CA-42D5-A907-6BD72C7936B7}</x14:id>
        </ext>
      </extLst>
    </cfRule>
  </conditionalFormatting>
  <conditionalFormatting sqref="M8:BP9 M11:BP87 M139:BP140 M89:BP128">
    <cfRule type="expression" dxfId="117" priority="1554" stopIfTrue="1">
      <formula>AND($F8="Delayed",M$5&gt;=$I8-$K8+1,M$5&lt;=$I8)</formula>
    </cfRule>
    <cfRule type="expression" dxfId="116" priority="1555" stopIfTrue="1">
      <formula>AND($F8="Late",M$5&gt;=$I8-$K8+1,M$5&lt;=$I8)</formula>
    </cfRule>
    <cfRule type="expression" dxfId="115" priority="1556" stopIfTrue="1">
      <formula>AND($F8="Not Started",M$5&gt;=$I8-$K8+1,M$5&lt;=$I8)</formula>
    </cfRule>
    <cfRule type="expression" dxfId="114" priority="1557" stopIfTrue="1">
      <formula>AND($F8="On Track",M$5&gt;=$I8-$K8+1,M$5&lt;=$I8)</formula>
    </cfRule>
    <cfRule type="expression" dxfId="113" priority="1558" stopIfTrue="1">
      <formula>AND($F8="Complete",M$5&gt;=$I8-$K8+1,M$5&lt;=$I8)</formula>
    </cfRule>
  </conditionalFormatting>
  <conditionalFormatting sqref="G32:G45">
    <cfRule type="dataBar" priority="576">
      <dataBar>
        <cfvo type="num" val="0"/>
        <cfvo type="num" val="1"/>
        <color theme="0" tint="-0.249977111117893"/>
      </dataBar>
      <extLst>
        <ext xmlns:x14="http://schemas.microsoft.com/office/spreadsheetml/2009/9/main" uri="{B025F937-C7B1-47D3-B67F-A62EFF666E3E}">
          <x14:id>{88A37522-0814-4590-BCD7-86AEC94F0B9F}</x14:id>
        </ext>
      </extLst>
    </cfRule>
  </conditionalFormatting>
  <conditionalFormatting sqref="M32:BP46">
    <cfRule type="expression" dxfId="112" priority="577">
      <formula>AND(TODAY()&gt;=M$5,TODAY()&lt;N$5)</formula>
    </cfRule>
  </conditionalFormatting>
  <conditionalFormatting sqref="G46">
    <cfRule type="dataBar" priority="563">
      <dataBar>
        <cfvo type="num" val="0"/>
        <cfvo type="num" val="1"/>
        <color theme="0" tint="-0.249977111117893"/>
      </dataBar>
      <extLst>
        <ext xmlns:x14="http://schemas.microsoft.com/office/spreadsheetml/2009/9/main" uri="{B025F937-C7B1-47D3-B67F-A62EFF666E3E}">
          <x14:id>{A5429255-FD71-491D-97B7-EABBEC32E60E}</x14:id>
        </ext>
      </extLst>
    </cfRule>
  </conditionalFormatting>
  <conditionalFormatting sqref="G47">
    <cfRule type="dataBar" priority="550">
      <dataBar>
        <cfvo type="num" val="0"/>
        <cfvo type="num" val="1"/>
        <color theme="0" tint="-0.249977111117893"/>
      </dataBar>
      <extLst>
        <ext xmlns:x14="http://schemas.microsoft.com/office/spreadsheetml/2009/9/main" uri="{B025F937-C7B1-47D3-B67F-A62EFF666E3E}">
          <x14:id>{2CF0B140-44F8-4D77-9B57-76E4A732613F}</x14:id>
        </ext>
      </extLst>
    </cfRule>
  </conditionalFormatting>
  <conditionalFormatting sqref="M48:BP70">
    <cfRule type="expression" dxfId="111" priority="527">
      <formula>AND(TODAY()&gt;=M$5,TODAY()&lt;N$5)</formula>
    </cfRule>
  </conditionalFormatting>
  <conditionalFormatting sqref="G48:G70 G89:G96">
    <cfRule type="dataBar" priority="520">
      <dataBar>
        <cfvo type="num" val="0"/>
        <cfvo type="num" val="1"/>
        <color theme="0" tint="-0.249977111117893"/>
      </dataBar>
      <extLst>
        <ext xmlns:x14="http://schemas.microsoft.com/office/spreadsheetml/2009/9/main" uri="{B025F937-C7B1-47D3-B67F-A62EFF666E3E}">
          <x14:id>{31B9CA5A-7338-417D-B552-5130382FB1FD}</x14:id>
        </ext>
      </extLst>
    </cfRule>
  </conditionalFormatting>
  <conditionalFormatting sqref="M97:BP115">
    <cfRule type="expression" dxfId="110" priority="468">
      <formula>AND(TODAY()&gt;=M$5,TODAY()&lt;N$5)</formula>
    </cfRule>
  </conditionalFormatting>
  <conditionalFormatting sqref="G97:G115">
    <cfRule type="dataBar" priority="461">
      <dataBar>
        <cfvo type="num" val="0"/>
        <cfvo type="num" val="1"/>
        <color theme="0" tint="-0.249977111117893"/>
      </dataBar>
      <extLst>
        <ext xmlns:x14="http://schemas.microsoft.com/office/spreadsheetml/2009/9/main" uri="{B025F937-C7B1-47D3-B67F-A62EFF666E3E}">
          <x14:id>{FEB9D364-631E-4976-94F8-CFEA2C91C6F2}</x14:id>
        </ext>
      </extLst>
    </cfRule>
  </conditionalFormatting>
  <conditionalFormatting sqref="M116:BP126">
    <cfRule type="expression" dxfId="109" priority="444">
      <formula>AND(TODAY()&gt;=M$5,TODAY()&lt;N$5)</formula>
    </cfRule>
  </conditionalFormatting>
  <conditionalFormatting sqref="G116:G126">
    <cfRule type="dataBar" priority="437">
      <dataBar>
        <cfvo type="num" val="0"/>
        <cfvo type="num" val="1"/>
        <color theme="0" tint="-0.249977111117893"/>
      </dataBar>
      <extLst>
        <ext xmlns:x14="http://schemas.microsoft.com/office/spreadsheetml/2009/9/main" uri="{B025F937-C7B1-47D3-B67F-A62EFF666E3E}">
          <x14:id>{676CDA27-56CC-439D-BFCF-F9B2D2F6D809}</x14:id>
        </ext>
      </extLst>
    </cfRule>
  </conditionalFormatting>
  <conditionalFormatting sqref="M127:BP128">
    <cfRule type="expression" dxfId="108" priority="388">
      <formula>AND(TODAY()&gt;=M$5,TODAY()&lt;N$5)</formula>
    </cfRule>
  </conditionalFormatting>
  <conditionalFormatting sqref="G127:G128">
    <cfRule type="dataBar" priority="381">
      <dataBar>
        <cfvo type="num" val="0"/>
        <cfvo type="num" val="1"/>
        <color theme="0" tint="-0.249977111117893"/>
      </dataBar>
      <extLst>
        <ext xmlns:x14="http://schemas.microsoft.com/office/spreadsheetml/2009/9/main" uri="{B025F937-C7B1-47D3-B67F-A62EFF666E3E}">
          <x14:id>{C375A3B2-A879-45A4-915E-74EF86DE6AED}</x14:id>
        </ext>
      </extLst>
    </cfRule>
  </conditionalFormatting>
  <conditionalFormatting sqref="G24:G28">
    <cfRule type="dataBar" priority="329">
      <dataBar>
        <cfvo type="num" val="0"/>
        <cfvo type="num" val="1"/>
        <color theme="0" tint="-0.249977111117893"/>
      </dataBar>
      <extLst>
        <ext xmlns:x14="http://schemas.microsoft.com/office/spreadsheetml/2009/9/main" uri="{B025F937-C7B1-47D3-B67F-A62EFF666E3E}">
          <x14:id>{E093608D-56F8-407B-94A0-695AD4EBB85C}</x14:id>
        </ext>
      </extLst>
    </cfRule>
  </conditionalFormatting>
  <conditionalFormatting sqref="M24:BP28">
    <cfRule type="expression" dxfId="107" priority="330">
      <formula>AND(TODAY()&gt;=M$5,TODAY()&lt;N$5)</formula>
    </cfRule>
  </conditionalFormatting>
  <conditionalFormatting sqref="M71:BP71">
    <cfRule type="expression" dxfId="106" priority="251">
      <formula>AND(TODAY()&gt;=M$5,TODAY()&lt;N$5)</formula>
    </cfRule>
  </conditionalFormatting>
  <conditionalFormatting sqref="G71">
    <cfRule type="dataBar" priority="244">
      <dataBar>
        <cfvo type="num" val="0"/>
        <cfvo type="num" val="1"/>
        <color theme="0" tint="-0.249977111117893"/>
      </dataBar>
      <extLst>
        <ext xmlns:x14="http://schemas.microsoft.com/office/spreadsheetml/2009/9/main" uri="{B025F937-C7B1-47D3-B67F-A62EFF666E3E}">
          <x14:id>{6B5014BC-F920-455D-9A6A-96FB5AF6EB9D}</x14:id>
        </ext>
      </extLst>
    </cfRule>
  </conditionalFormatting>
  <conditionalFormatting sqref="F1:F9 F142:F1048576">
    <cfRule type="containsText" dxfId="105" priority="115" operator="containsText" text="Complete">
      <formula>NOT(ISERROR(SEARCH("Complete",F1)))</formula>
    </cfRule>
    <cfRule type="containsText" dxfId="104" priority="116" operator="containsText" text="Late">
      <formula>NOT(ISERROR(SEARCH("Late",F1)))</formula>
    </cfRule>
    <cfRule type="containsText" dxfId="103" priority="117" operator="containsText" text="Delayed">
      <formula>NOT(ISERROR(SEARCH("Delayed",F1)))</formula>
    </cfRule>
    <cfRule type="containsText" dxfId="102" priority="118" operator="containsText" text="On track">
      <formula>NOT(ISERROR(SEARCH("On track",F1)))</formula>
    </cfRule>
    <cfRule type="containsText" dxfId="101" priority="119" operator="containsText" text="Not started">
      <formula>NOT(ISERROR(SEARCH("Not started",F1)))</formula>
    </cfRule>
  </conditionalFormatting>
  <conditionalFormatting sqref="H3:H4">
    <cfRule type="containsText" dxfId="100" priority="110" operator="containsText" text="Complete">
      <formula>NOT(ISERROR(SEARCH("Complete",H3)))</formula>
    </cfRule>
    <cfRule type="containsText" dxfId="99" priority="111" operator="containsText" text="Late">
      <formula>NOT(ISERROR(SEARCH("Late",H3)))</formula>
    </cfRule>
    <cfRule type="containsText" dxfId="98" priority="112" operator="containsText" text="Delayed">
      <formula>NOT(ISERROR(SEARCH("Delayed",H3)))</formula>
    </cfRule>
    <cfRule type="containsText" dxfId="97" priority="113" operator="containsText" text="On track">
      <formula>NOT(ISERROR(SEARCH("On track",H3)))</formula>
    </cfRule>
    <cfRule type="containsText" dxfId="96" priority="114" operator="containsText" text="Not started">
      <formula>NOT(ISERROR(SEARCH("Not started",H3)))</formula>
    </cfRule>
  </conditionalFormatting>
  <conditionalFormatting sqref="G10">
    <cfRule type="dataBar" priority="102">
      <dataBar>
        <cfvo type="num" val="0"/>
        <cfvo type="num" val="1"/>
        <color theme="0" tint="-0.249977111117893"/>
      </dataBar>
      <extLst>
        <ext xmlns:x14="http://schemas.microsoft.com/office/spreadsheetml/2009/9/main" uri="{B025F937-C7B1-47D3-B67F-A62EFF666E3E}">
          <x14:id>{3D50D0C5-E2E8-4F7D-B816-C0BB9EC42318}</x14:id>
        </ext>
      </extLst>
    </cfRule>
  </conditionalFormatting>
  <conditionalFormatting sqref="M10:BP10">
    <cfRule type="expression" dxfId="95" priority="103">
      <formula>AND(TODAY()&gt;=M$5,TODAY()&lt;N$5)</formula>
    </cfRule>
  </conditionalFormatting>
  <conditionalFormatting sqref="M10:BP10">
    <cfRule type="expression" dxfId="94" priority="104" stopIfTrue="1">
      <formula>AND($F10="Delayed",M$5&gt;=$I10-$K10+1,M$5&lt;=$I10)</formula>
    </cfRule>
    <cfRule type="expression" dxfId="93" priority="105" stopIfTrue="1">
      <formula>AND($F10="Late",M$5&gt;=$I10-$K10+1,M$5&lt;=$I10)</formula>
    </cfRule>
    <cfRule type="expression" dxfId="92" priority="106" stopIfTrue="1">
      <formula>AND($F10="Not Started",M$5&gt;=$I10-$K10+1,M$5&lt;=$I10)</formula>
    </cfRule>
    <cfRule type="expression" dxfId="91" priority="107" stopIfTrue="1">
      <formula>AND($F10="On Track",M$5&gt;=$I10-$K10+1,M$5&lt;=$I10)</formula>
    </cfRule>
    <cfRule type="expression" dxfId="90" priority="108" stopIfTrue="1">
      <formula>AND($F10="Complete",M$5&gt;=$I10-$K10+1,M$5&lt;=$I10)</formula>
    </cfRule>
  </conditionalFormatting>
  <conditionalFormatting sqref="F10">
    <cfRule type="containsText" dxfId="89" priority="81" operator="containsText" text="Complete">
      <formula>NOT(ISERROR(SEARCH("Complete",F10)))</formula>
    </cfRule>
    <cfRule type="containsText" dxfId="88" priority="82" operator="containsText" text="Late">
      <formula>NOT(ISERROR(SEARCH("Late",F10)))</formula>
    </cfRule>
    <cfRule type="containsText" dxfId="87" priority="83" operator="containsText" text="Delayed">
      <formula>NOT(ISERROR(SEARCH("Delayed",F10)))</formula>
    </cfRule>
    <cfRule type="containsText" dxfId="86" priority="84" operator="containsText" text="On track">
      <formula>NOT(ISERROR(SEARCH("On track",F10)))</formula>
    </cfRule>
    <cfRule type="containsText" dxfId="85" priority="85" operator="containsText" text="Not started">
      <formula>NOT(ISERROR(SEARCH("Not started",F10)))</formula>
    </cfRule>
  </conditionalFormatting>
  <conditionalFormatting sqref="A71:A87 A142:A1048576 A1:A69 A139:A140 A89:A128">
    <cfRule type="containsText" dxfId="84" priority="77" operator="containsText" text="CM-Program">
      <formula>NOT(ISERROR(SEARCH("CM-Program",A1)))</formula>
    </cfRule>
    <cfRule type="containsText" dxfId="83" priority="78" operator="containsText" text="CM-Communication">
      <formula>NOT(ISERROR(SEARCH("CM-Communication",A1)))</formula>
    </cfRule>
    <cfRule type="containsText" dxfId="82" priority="79" operator="containsText" text="CM-Training">
      <formula>NOT(ISERROR(SEARCH("CM-Training",A1)))</formula>
    </cfRule>
    <cfRule type="containsText" dxfId="81" priority="80" operator="containsText" text="CM-Engagement">
      <formula>NOT(ISERROR(SEARCH("CM-Engagement",A1)))</formula>
    </cfRule>
  </conditionalFormatting>
  <conditionalFormatting sqref="F11:F87 F139:F140 F89:F128">
    <cfRule type="containsText" dxfId="80" priority="72" operator="containsText" text="Complete">
      <formula>NOT(ISERROR(SEARCH("Complete",F11)))</formula>
    </cfRule>
    <cfRule type="containsText" dxfId="79" priority="73" operator="containsText" text="Late">
      <formula>NOT(ISERROR(SEARCH("Late",F11)))</formula>
    </cfRule>
    <cfRule type="containsText" dxfId="78" priority="74" operator="containsText" text="Delayed">
      <formula>NOT(ISERROR(SEARCH("Delayed",F11)))</formula>
    </cfRule>
    <cfRule type="containsText" dxfId="77" priority="75" operator="containsText" text="On track">
      <formula>NOT(ISERROR(SEARCH("On track",F11)))</formula>
    </cfRule>
    <cfRule type="containsText" dxfId="76" priority="76" operator="containsText" text="Not started">
      <formula>NOT(ISERROR(SEARCH("Not started",F11)))</formula>
    </cfRule>
  </conditionalFormatting>
  <conditionalFormatting sqref="G141">
    <cfRule type="dataBar" priority="64">
      <dataBar>
        <cfvo type="num" val="0"/>
        <cfvo type="num" val="1"/>
        <color theme="0" tint="-0.249977111117893"/>
      </dataBar>
      <extLst>
        <ext xmlns:x14="http://schemas.microsoft.com/office/spreadsheetml/2009/9/main" uri="{B025F937-C7B1-47D3-B67F-A62EFF666E3E}">
          <x14:id>{F7BA6F91-05F3-4B99-9B9A-0A20B8A2B2A1}</x14:id>
        </ext>
      </extLst>
    </cfRule>
  </conditionalFormatting>
  <conditionalFormatting sqref="M141:BP141">
    <cfRule type="expression" dxfId="75" priority="65">
      <formula>AND(TODAY()&gt;=M$5,TODAY()&lt;N$5)</formula>
    </cfRule>
  </conditionalFormatting>
  <conditionalFormatting sqref="M141:BP141">
    <cfRule type="expression" dxfId="74" priority="66" stopIfTrue="1">
      <formula>AND($F141="Delayed",M$5&gt;=$I141-$K141+1,M$5&lt;=$I141)</formula>
    </cfRule>
    <cfRule type="expression" dxfId="73" priority="67" stopIfTrue="1">
      <formula>AND($F141="Late",M$5&gt;=$I141-$K141+1,M$5&lt;=$I141)</formula>
    </cfRule>
    <cfRule type="expression" dxfId="72" priority="68" stopIfTrue="1">
      <formula>AND($F141="Not Started",M$5&gt;=$I141-$K141+1,M$5&lt;=$I141)</formula>
    </cfRule>
    <cfRule type="expression" dxfId="71" priority="69" stopIfTrue="1">
      <formula>AND($F141="On Track",M$5&gt;=$I141-$K141+1,M$5&lt;=$I141)</formula>
    </cfRule>
    <cfRule type="expression" dxfId="70" priority="70" stopIfTrue="1">
      <formula>AND($F141="Complete",M$5&gt;=$I141-$K141+1,M$5&lt;=$I141)</formula>
    </cfRule>
  </conditionalFormatting>
  <conditionalFormatting sqref="A141">
    <cfRule type="containsText" dxfId="69" priority="60" operator="containsText" text="CM-Program">
      <formula>NOT(ISERROR(SEARCH("CM-Program",A141)))</formula>
    </cfRule>
    <cfRule type="containsText" dxfId="68" priority="61" operator="containsText" text="CM-Communication">
      <formula>NOT(ISERROR(SEARCH("CM-Communication",A141)))</formula>
    </cfRule>
    <cfRule type="containsText" dxfId="67" priority="62" operator="containsText" text="CM-Training">
      <formula>NOT(ISERROR(SEARCH("CM-Training",A141)))</formula>
    </cfRule>
    <cfRule type="containsText" dxfId="66" priority="63" operator="containsText" text="CM-Engagement">
      <formula>NOT(ISERROR(SEARCH("CM-Engagement",A141)))</formula>
    </cfRule>
  </conditionalFormatting>
  <conditionalFormatting sqref="F141">
    <cfRule type="containsText" dxfId="65" priority="55" operator="containsText" text="Complete">
      <formula>NOT(ISERROR(SEARCH("Complete",F141)))</formula>
    </cfRule>
    <cfRule type="containsText" dxfId="64" priority="56" operator="containsText" text="Late">
      <formula>NOT(ISERROR(SEARCH("Late",F141)))</formula>
    </cfRule>
    <cfRule type="containsText" dxfId="63" priority="57" operator="containsText" text="Delayed">
      <formula>NOT(ISERROR(SEARCH("Delayed",F141)))</formula>
    </cfRule>
    <cfRule type="containsText" dxfId="62" priority="58" operator="containsText" text="On track">
      <formula>NOT(ISERROR(SEARCH("On track",F141)))</formula>
    </cfRule>
    <cfRule type="containsText" dxfId="61" priority="59" operator="containsText" text="Not started">
      <formula>NOT(ISERROR(SEARCH("Not started",F141)))</formula>
    </cfRule>
  </conditionalFormatting>
  <conditionalFormatting sqref="M129:BP129">
    <cfRule type="expression" dxfId="60" priority="50" stopIfTrue="1">
      <formula>AND($F129="Delayed",M$5&gt;=$I129-$K129+1,M$5&lt;=$I129)</formula>
    </cfRule>
    <cfRule type="expression" dxfId="59" priority="51" stopIfTrue="1">
      <formula>AND($F129="Late",M$5&gt;=$I129-$K129+1,M$5&lt;=$I129)</formula>
    </cfRule>
    <cfRule type="expression" dxfId="58" priority="52" stopIfTrue="1">
      <formula>AND($F129="Not Started",M$5&gt;=$I129-$K129+1,M$5&lt;=$I129)</formula>
    </cfRule>
    <cfRule type="expression" dxfId="57" priority="53" stopIfTrue="1">
      <formula>AND($F129="On Track",M$5&gt;=$I129-$K129+1,M$5&lt;=$I129)</formula>
    </cfRule>
    <cfRule type="expression" dxfId="56" priority="54" stopIfTrue="1">
      <formula>AND($F129="Complete",M$5&gt;=$I129-$K129+1,M$5&lt;=$I129)</formula>
    </cfRule>
  </conditionalFormatting>
  <conditionalFormatting sqref="M129:BP129">
    <cfRule type="expression" dxfId="55" priority="48">
      <formula>AND(TODAY()&gt;=M$5,TODAY()&lt;N$5)</formula>
    </cfRule>
  </conditionalFormatting>
  <conditionalFormatting sqref="G129">
    <cfRule type="dataBar" priority="47">
      <dataBar>
        <cfvo type="num" val="0"/>
        <cfvo type="num" val="1"/>
        <color theme="0" tint="-0.249977111117893"/>
      </dataBar>
      <extLst>
        <ext xmlns:x14="http://schemas.microsoft.com/office/spreadsheetml/2009/9/main" uri="{B025F937-C7B1-47D3-B67F-A62EFF666E3E}">
          <x14:id>{FEC46F06-1AA3-422E-9C45-859CF46F3546}</x14:id>
        </ext>
      </extLst>
    </cfRule>
  </conditionalFormatting>
  <conditionalFormatting sqref="A129">
    <cfRule type="containsText" dxfId="54" priority="43" operator="containsText" text="CM-Program">
      <formula>NOT(ISERROR(SEARCH("CM-Program",A129)))</formula>
    </cfRule>
    <cfRule type="containsText" dxfId="53" priority="44" operator="containsText" text="CM-Communication">
      <formula>NOT(ISERROR(SEARCH("CM-Communication",A129)))</formula>
    </cfRule>
    <cfRule type="containsText" dxfId="52" priority="45" operator="containsText" text="CM-Training">
      <formula>NOT(ISERROR(SEARCH("CM-Training",A129)))</formula>
    </cfRule>
    <cfRule type="containsText" dxfId="51" priority="46" operator="containsText" text="CM-Engagement">
      <formula>NOT(ISERROR(SEARCH("CM-Engagement",A129)))</formula>
    </cfRule>
  </conditionalFormatting>
  <conditionalFormatting sqref="F129">
    <cfRule type="containsText" dxfId="50" priority="38" operator="containsText" text="Complete">
      <formula>NOT(ISERROR(SEARCH("Complete",F129)))</formula>
    </cfRule>
    <cfRule type="containsText" dxfId="49" priority="39" operator="containsText" text="Late">
      <formula>NOT(ISERROR(SEARCH("Late",F129)))</formula>
    </cfRule>
    <cfRule type="containsText" dxfId="48" priority="40" operator="containsText" text="Delayed">
      <formula>NOT(ISERROR(SEARCH("Delayed",F129)))</formula>
    </cfRule>
    <cfRule type="containsText" dxfId="47" priority="41" operator="containsText" text="On track">
      <formula>NOT(ISERROR(SEARCH("On track",F129)))</formula>
    </cfRule>
    <cfRule type="containsText" dxfId="46" priority="42" operator="containsText" text="Not started">
      <formula>NOT(ISERROR(SEARCH("Not started",F129)))</formula>
    </cfRule>
  </conditionalFormatting>
  <conditionalFormatting sqref="A9:A87 A139:A141 A89:A129">
    <cfRule type="containsText" dxfId="45" priority="37" operator="containsText" text="CM-Sustainability">
      <formula>NOT(ISERROR(SEARCH("CM-Sustainability",A9)))</formula>
    </cfRule>
  </conditionalFormatting>
  <conditionalFormatting sqref="M130:BP138">
    <cfRule type="expression" dxfId="44" priority="32" stopIfTrue="1">
      <formula>AND($F130="Delayed",M$5&gt;=$I130-$K130+1,M$5&lt;=$I130)</formula>
    </cfRule>
    <cfRule type="expression" dxfId="43" priority="33" stopIfTrue="1">
      <formula>AND($F130="Late",M$5&gt;=$I130-$K130+1,M$5&lt;=$I130)</formula>
    </cfRule>
    <cfRule type="expression" dxfId="42" priority="34" stopIfTrue="1">
      <formula>AND($F130="Not Started",M$5&gt;=$I130-$K130+1,M$5&lt;=$I130)</formula>
    </cfRule>
    <cfRule type="expression" dxfId="41" priority="35" stopIfTrue="1">
      <formula>AND($F130="On Track",M$5&gt;=$I130-$K130+1,M$5&lt;=$I130)</formula>
    </cfRule>
    <cfRule type="expression" dxfId="40" priority="36" stopIfTrue="1">
      <formula>AND($F130="Complete",M$5&gt;=$I130-$K130+1,M$5&lt;=$I130)</formula>
    </cfRule>
  </conditionalFormatting>
  <conditionalFormatting sqref="M130:BP138">
    <cfRule type="expression" dxfId="39" priority="30">
      <formula>AND(TODAY()&gt;=M$5,TODAY()&lt;N$5)</formula>
    </cfRule>
  </conditionalFormatting>
  <conditionalFormatting sqref="G130:G138">
    <cfRule type="dataBar" priority="29">
      <dataBar>
        <cfvo type="num" val="0"/>
        <cfvo type="num" val="1"/>
        <color theme="0" tint="-0.249977111117893"/>
      </dataBar>
      <extLst>
        <ext xmlns:x14="http://schemas.microsoft.com/office/spreadsheetml/2009/9/main" uri="{B025F937-C7B1-47D3-B67F-A62EFF666E3E}">
          <x14:id>{7EC19B69-E579-48A8-A181-20A3E10CC27B}</x14:id>
        </ext>
      </extLst>
    </cfRule>
  </conditionalFormatting>
  <conditionalFormatting sqref="A130:A138">
    <cfRule type="containsText" dxfId="38" priority="25" operator="containsText" text="CM-Program">
      <formula>NOT(ISERROR(SEARCH("CM-Program",A130)))</formula>
    </cfRule>
    <cfRule type="containsText" dxfId="37" priority="26" operator="containsText" text="CM-Communication">
      <formula>NOT(ISERROR(SEARCH("CM-Communication",A130)))</formula>
    </cfRule>
    <cfRule type="containsText" dxfId="36" priority="27" operator="containsText" text="CM-Training">
      <formula>NOT(ISERROR(SEARCH("CM-Training",A130)))</formula>
    </cfRule>
    <cfRule type="containsText" dxfId="35" priority="28" operator="containsText" text="CM-Engagement">
      <formula>NOT(ISERROR(SEARCH("CM-Engagement",A130)))</formula>
    </cfRule>
  </conditionalFormatting>
  <conditionalFormatting sqref="F130:F138">
    <cfRule type="containsText" dxfId="34" priority="20" operator="containsText" text="Complete">
      <formula>NOT(ISERROR(SEARCH("Complete",F130)))</formula>
    </cfRule>
    <cfRule type="containsText" dxfId="33" priority="21" operator="containsText" text="Late">
      <formula>NOT(ISERROR(SEARCH("Late",F130)))</formula>
    </cfRule>
    <cfRule type="containsText" dxfId="32" priority="22" operator="containsText" text="Delayed">
      <formula>NOT(ISERROR(SEARCH("Delayed",F130)))</formula>
    </cfRule>
    <cfRule type="containsText" dxfId="31" priority="23" operator="containsText" text="On track">
      <formula>NOT(ISERROR(SEARCH("On track",F130)))</formula>
    </cfRule>
    <cfRule type="containsText" dxfId="30" priority="24" operator="containsText" text="Not started">
      <formula>NOT(ISERROR(SEARCH("Not started",F130)))</formula>
    </cfRule>
  </conditionalFormatting>
  <conditionalFormatting sqref="A130:A138">
    <cfRule type="containsText" dxfId="29" priority="19" operator="containsText" text="CM-Sustainability">
      <formula>NOT(ISERROR(SEARCH("CM-Sustainability",A130)))</formula>
    </cfRule>
  </conditionalFormatting>
  <conditionalFormatting sqref="G88">
    <cfRule type="dataBar" priority="11">
      <dataBar>
        <cfvo type="num" val="0"/>
        <cfvo type="num" val="1"/>
        <color theme="0" tint="-0.249977111117893"/>
      </dataBar>
      <extLst>
        <ext xmlns:x14="http://schemas.microsoft.com/office/spreadsheetml/2009/9/main" uri="{B025F937-C7B1-47D3-B67F-A62EFF666E3E}">
          <x14:id>{EB718FB4-7A61-4FAF-8BE5-B13259FB4196}</x14:id>
        </ext>
      </extLst>
    </cfRule>
  </conditionalFormatting>
  <conditionalFormatting sqref="M88:BP88">
    <cfRule type="expression" dxfId="28" priority="12">
      <formula>AND(TODAY()&gt;=M$5,TODAY()&lt;N$5)</formula>
    </cfRule>
  </conditionalFormatting>
  <conditionalFormatting sqref="M88:BP88">
    <cfRule type="expression" dxfId="27" priority="13" stopIfTrue="1">
      <formula>AND($F88="Delayed",M$5&gt;=$I88-$K88+1,M$5&lt;=$I88)</formula>
    </cfRule>
    <cfRule type="expression" dxfId="26" priority="14" stopIfTrue="1">
      <formula>AND($F88="Late",M$5&gt;=$I88-$K88+1,M$5&lt;=$I88)</formula>
    </cfRule>
    <cfRule type="expression" dxfId="25" priority="15" stopIfTrue="1">
      <formula>AND($F88="Not Started",M$5&gt;=$I88-$K88+1,M$5&lt;=$I88)</formula>
    </cfRule>
    <cfRule type="expression" dxfId="24" priority="16" stopIfTrue="1">
      <formula>AND($F88="On Track",M$5&gt;=$I88-$K88+1,M$5&lt;=$I88)</formula>
    </cfRule>
    <cfRule type="expression" dxfId="23" priority="17" stopIfTrue="1">
      <formula>AND($F88="Complete",M$5&gt;=$I88-$K88+1,M$5&lt;=$I88)</formula>
    </cfRule>
  </conditionalFormatting>
  <conditionalFormatting sqref="A88">
    <cfRule type="containsText" dxfId="22" priority="7" operator="containsText" text="CM-Program">
      <formula>NOT(ISERROR(SEARCH("CM-Program",A88)))</formula>
    </cfRule>
    <cfRule type="containsText" dxfId="21" priority="8" operator="containsText" text="CM-Communication">
      <formula>NOT(ISERROR(SEARCH("CM-Communication",A88)))</formula>
    </cfRule>
    <cfRule type="containsText" dxfId="20" priority="9" operator="containsText" text="CM-Training">
      <formula>NOT(ISERROR(SEARCH("CM-Training",A88)))</formula>
    </cfRule>
    <cfRule type="containsText" dxfId="19" priority="10" operator="containsText" text="CM-Engagement">
      <formula>NOT(ISERROR(SEARCH("CM-Engagement",A88)))</formula>
    </cfRule>
  </conditionalFormatting>
  <conditionalFormatting sqref="F88">
    <cfRule type="containsText" dxfId="18" priority="2" operator="containsText" text="Complete">
      <formula>NOT(ISERROR(SEARCH("Complete",F88)))</formula>
    </cfRule>
    <cfRule type="containsText" dxfId="17" priority="3" operator="containsText" text="Late">
      <formula>NOT(ISERROR(SEARCH("Late",F88)))</formula>
    </cfRule>
    <cfRule type="containsText" dxfId="16" priority="4" operator="containsText" text="Delayed">
      <formula>NOT(ISERROR(SEARCH("Delayed",F88)))</formula>
    </cfRule>
    <cfRule type="containsText" dxfId="15" priority="5" operator="containsText" text="On track">
      <formula>NOT(ISERROR(SEARCH("On track",F88)))</formula>
    </cfRule>
    <cfRule type="containsText" dxfId="14" priority="6" operator="containsText" text="Not started">
      <formula>NOT(ISERROR(SEARCH("Not started",F88)))</formula>
    </cfRule>
  </conditionalFormatting>
  <conditionalFormatting sqref="A88">
    <cfRule type="containsText" dxfId="13" priority="1" operator="containsText" text="CM-Sustainability">
      <formula>NOT(ISERROR(SEARCH("CM-Sustainability",A88)))</formula>
    </cfRule>
  </conditionalFormatting>
  <dataValidations xWindow="1365" yWindow="366" count="6">
    <dataValidation type="list" allowBlank="1" showInputMessage="1" showErrorMessage="1" sqref="F142 F8">
      <formula1>"Goal,Milestone,On Track, Low Risk, Med Risk, High Risk"</formula1>
    </dataValidation>
    <dataValidation type="whole" operator="greaterThanOrEqual" allowBlank="1" showInputMessage="1" promptTitle="Scrolling Increment" prompt="Changing this number will scroll the Gantt Chart view." sqref="I4:J4">
      <formula1>0</formula1>
    </dataValidation>
    <dataValidation type="list" allowBlank="1" showInputMessage="1" sqref="C142:E142">
      <formula1>"WBS Item, Task,Milestone,Complete"</formula1>
    </dataValidation>
    <dataValidation type="list" allowBlank="1" showInputMessage="1" showErrorMessage="1" sqref="A8:A141">
      <formula1>"PM-Facilities|Assets|Interior design, PM-Information technology, PM-Information management, PM-HR|OHS|People management, PM-Security, CM-Program, CM-Communication, CM-Engagement, CM-Training, CM-Sustainability"</formula1>
    </dataValidation>
    <dataValidation type="list" allowBlank="1" showInputMessage="1" sqref="F9:F141">
      <formula1>"Not started, On track, Delayed, Late, Complete"</formula1>
    </dataValidation>
    <dataValidation type="list" allowBlank="1" showInputMessage="1" showErrorMessage="1" sqref="D9:D138">
      <formula1>"Awareness, Desire, Knowledge, Ability, Reinforcement, N/A"</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locked="0" defaultSize="0" autoPict="0" altText="Scroll bar to scroll through the project timeline.">
                <anchor moveWithCells="1">
                  <from>
                    <xdr:col>12</xdr:col>
                    <xdr:colOff>28575</xdr:colOff>
                    <xdr:row>5</xdr:row>
                    <xdr:rowOff>57150</xdr:rowOff>
                  </from>
                  <to>
                    <xdr:col>67</xdr:col>
                    <xdr:colOff>219075</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G7:H8 G21:G23 G31 G15 G9 G139:G140 G72:G87 G11:G13 G142</xm:sqref>
        </x14:conditionalFormatting>
        <x14:conditionalFormatting xmlns:xm="http://schemas.microsoft.com/office/excel/2006/main">
          <x14:cfRule type="dataBar" id="{6A7D723C-4E4E-4263-8EFE-0070907D2D3B}">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1834ADCE-E09D-4B43-AE69-3F82860E6E1D}">
            <x14:dataBar minLength="0" maxLength="100" gradient="0">
              <x14:cfvo type="num">
                <xm:f>0</xm:f>
              </x14:cfvo>
              <x14:cfvo type="num">
                <xm:f>1</xm:f>
              </x14:cfvo>
              <x14:negativeFillColor rgb="FFFF0000"/>
              <x14:axisColor rgb="FF000000"/>
            </x14:dataBar>
          </x14:cfRule>
          <xm:sqref>G17</xm:sqref>
        </x14:conditionalFormatting>
        <x14:conditionalFormatting xmlns:xm="http://schemas.microsoft.com/office/excel/2006/main">
          <x14:cfRule type="dataBar" id="{4CB0C77C-BF84-4C67-96E0-BEE107637778}">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75D20A16-41D9-44F0-BE03-3F3EFF7F7142}">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E1FFF44B-EC5A-460D-B0C7-6B23C28F2306}">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DE1416B0-BD1A-4CEC-8FF8-FFF22C8AEAF8}">
            <x14:dataBar minLength="0" maxLength="100" gradient="0">
              <x14:cfvo type="num">
                <xm:f>0</xm:f>
              </x14:cfvo>
              <x14:cfvo type="num">
                <xm:f>1</xm:f>
              </x14:cfvo>
              <x14:negativeFillColor rgb="FFFF0000"/>
              <x14:axisColor rgb="FF000000"/>
            </x14:dataBar>
          </x14:cfRule>
          <xm:sqref>G29</xm:sqref>
        </x14:conditionalFormatting>
        <x14:conditionalFormatting xmlns:xm="http://schemas.microsoft.com/office/excel/2006/main">
          <x14:cfRule type="dataBar" id="{2AB8D3BE-6424-48D1-A7BD-81553FDFE9E7}">
            <x14:dataBar minLength="0" maxLength="100" gradient="0">
              <x14:cfvo type="num">
                <xm:f>0</xm:f>
              </x14:cfvo>
              <x14:cfvo type="num">
                <xm:f>1</xm:f>
              </x14:cfvo>
              <x14:negativeFillColor rgb="FFFF0000"/>
              <x14:axisColor rgb="FF000000"/>
            </x14:dataBar>
          </x14:cfRule>
          <xm:sqref>G30</xm:sqref>
        </x14:conditionalFormatting>
        <x14:conditionalFormatting xmlns:xm="http://schemas.microsoft.com/office/excel/2006/main">
          <x14:cfRule type="dataBar" id="{B77734F0-63CA-42D5-A907-6BD72C7936B7}">
            <x14:dataBar minLength="0" maxLength="100" gradient="0">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88A37522-0814-4590-BCD7-86AEC94F0B9F}">
            <x14:dataBar minLength="0" maxLength="100" gradient="0">
              <x14:cfvo type="num">
                <xm:f>0</xm:f>
              </x14:cfvo>
              <x14:cfvo type="num">
                <xm:f>1</xm:f>
              </x14:cfvo>
              <x14:negativeFillColor rgb="FFFF0000"/>
              <x14:axisColor rgb="FF000000"/>
            </x14:dataBar>
          </x14:cfRule>
          <xm:sqref>G32:G45</xm:sqref>
        </x14:conditionalFormatting>
        <x14:conditionalFormatting xmlns:xm="http://schemas.microsoft.com/office/excel/2006/main">
          <x14:cfRule type="dataBar" id="{A5429255-FD71-491D-97B7-EABBEC32E60E}">
            <x14:dataBar minLength="0" maxLength="100" gradient="0">
              <x14:cfvo type="num">
                <xm:f>0</xm:f>
              </x14:cfvo>
              <x14:cfvo type="num">
                <xm:f>1</xm:f>
              </x14:cfvo>
              <x14:negativeFillColor rgb="FFFF0000"/>
              <x14:axisColor rgb="FF000000"/>
            </x14:dataBar>
          </x14:cfRule>
          <xm:sqref>G46</xm:sqref>
        </x14:conditionalFormatting>
        <x14:conditionalFormatting xmlns:xm="http://schemas.microsoft.com/office/excel/2006/main">
          <x14:cfRule type="dataBar" id="{2CF0B140-44F8-4D77-9B57-76E4A732613F}">
            <x14:dataBar minLength="0" maxLength="100" gradient="0">
              <x14:cfvo type="num">
                <xm:f>0</xm:f>
              </x14:cfvo>
              <x14:cfvo type="num">
                <xm:f>1</xm:f>
              </x14:cfvo>
              <x14:negativeFillColor rgb="FFFF0000"/>
              <x14:axisColor rgb="FF000000"/>
            </x14:dataBar>
          </x14:cfRule>
          <xm:sqref>G47</xm:sqref>
        </x14:conditionalFormatting>
        <x14:conditionalFormatting xmlns:xm="http://schemas.microsoft.com/office/excel/2006/main">
          <x14:cfRule type="dataBar" id="{31B9CA5A-7338-417D-B552-5130382FB1FD}">
            <x14:dataBar minLength="0" maxLength="100" gradient="0">
              <x14:cfvo type="num">
                <xm:f>0</xm:f>
              </x14:cfvo>
              <x14:cfvo type="num">
                <xm:f>1</xm:f>
              </x14:cfvo>
              <x14:negativeFillColor rgb="FFFF0000"/>
              <x14:axisColor rgb="FF000000"/>
            </x14:dataBar>
          </x14:cfRule>
          <xm:sqref>G48:G70 G89:G96</xm:sqref>
        </x14:conditionalFormatting>
        <x14:conditionalFormatting xmlns:xm="http://schemas.microsoft.com/office/excel/2006/main">
          <x14:cfRule type="dataBar" id="{FEB9D364-631E-4976-94F8-CFEA2C91C6F2}">
            <x14:dataBar minLength="0" maxLength="100" gradient="0">
              <x14:cfvo type="num">
                <xm:f>0</xm:f>
              </x14:cfvo>
              <x14:cfvo type="num">
                <xm:f>1</xm:f>
              </x14:cfvo>
              <x14:negativeFillColor rgb="FFFF0000"/>
              <x14:axisColor rgb="FF000000"/>
            </x14:dataBar>
          </x14:cfRule>
          <xm:sqref>G97:G115</xm:sqref>
        </x14:conditionalFormatting>
        <x14:conditionalFormatting xmlns:xm="http://schemas.microsoft.com/office/excel/2006/main">
          <x14:cfRule type="dataBar" id="{676CDA27-56CC-439D-BFCF-F9B2D2F6D809}">
            <x14:dataBar minLength="0" maxLength="100" gradient="0">
              <x14:cfvo type="num">
                <xm:f>0</xm:f>
              </x14:cfvo>
              <x14:cfvo type="num">
                <xm:f>1</xm:f>
              </x14:cfvo>
              <x14:negativeFillColor rgb="FFFF0000"/>
              <x14:axisColor rgb="FF000000"/>
            </x14:dataBar>
          </x14:cfRule>
          <xm:sqref>G116:G126</xm:sqref>
        </x14:conditionalFormatting>
        <x14:conditionalFormatting xmlns:xm="http://schemas.microsoft.com/office/excel/2006/main">
          <x14:cfRule type="dataBar" id="{C375A3B2-A879-45A4-915E-74EF86DE6AED}">
            <x14:dataBar minLength="0" maxLength="100" gradient="0">
              <x14:cfvo type="num">
                <xm:f>0</xm:f>
              </x14:cfvo>
              <x14:cfvo type="num">
                <xm:f>1</xm:f>
              </x14:cfvo>
              <x14:negativeFillColor rgb="FFFF0000"/>
              <x14:axisColor rgb="FF000000"/>
            </x14:dataBar>
          </x14:cfRule>
          <xm:sqref>G127:G128</xm:sqref>
        </x14:conditionalFormatting>
        <x14:conditionalFormatting xmlns:xm="http://schemas.microsoft.com/office/excel/2006/main">
          <x14:cfRule type="dataBar" id="{E093608D-56F8-407B-94A0-695AD4EBB85C}">
            <x14:dataBar minLength="0" maxLength="100" gradient="0">
              <x14:cfvo type="num">
                <xm:f>0</xm:f>
              </x14:cfvo>
              <x14:cfvo type="num">
                <xm:f>1</xm:f>
              </x14:cfvo>
              <x14:negativeFillColor rgb="FFFF0000"/>
              <x14:axisColor rgb="FF000000"/>
            </x14:dataBar>
          </x14:cfRule>
          <xm:sqref>G24:G28</xm:sqref>
        </x14:conditionalFormatting>
        <x14:conditionalFormatting xmlns:xm="http://schemas.microsoft.com/office/excel/2006/main">
          <x14:cfRule type="dataBar" id="{6B5014BC-F920-455D-9A6A-96FB5AF6EB9D}">
            <x14:dataBar minLength="0" maxLength="100" gradient="0">
              <x14:cfvo type="num">
                <xm:f>0</xm:f>
              </x14:cfvo>
              <x14:cfvo type="num">
                <xm:f>1</xm:f>
              </x14:cfvo>
              <x14:negativeFillColor rgb="FFFF0000"/>
              <x14:axisColor rgb="FF000000"/>
            </x14:dataBar>
          </x14:cfRule>
          <xm:sqref>G71</xm:sqref>
        </x14:conditionalFormatting>
        <x14:conditionalFormatting xmlns:xm="http://schemas.microsoft.com/office/excel/2006/main">
          <x14:cfRule type="dataBar" id="{3D50D0C5-E2E8-4F7D-B816-C0BB9EC42318}">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F7BA6F91-05F3-4B99-9B9A-0A20B8A2B2A1}">
            <x14:dataBar minLength="0" maxLength="100" gradient="0">
              <x14:cfvo type="num">
                <xm:f>0</xm:f>
              </x14:cfvo>
              <x14:cfvo type="num">
                <xm:f>1</xm:f>
              </x14:cfvo>
              <x14:negativeFillColor rgb="FFFF0000"/>
              <x14:axisColor rgb="FF000000"/>
            </x14:dataBar>
          </x14:cfRule>
          <xm:sqref>G141</xm:sqref>
        </x14:conditionalFormatting>
        <x14:conditionalFormatting xmlns:xm="http://schemas.microsoft.com/office/excel/2006/main">
          <x14:cfRule type="dataBar" id="{FEC46F06-1AA3-422E-9C45-859CF46F3546}">
            <x14:dataBar minLength="0" maxLength="100" gradient="0">
              <x14:cfvo type="num">
                <xm:f>0</xm:f>
              </x14:cfvo>
              <x14:cfvo type="num">
                <xm:f>1</xm:f>
              </x14:cfvo>
              <x14:negativeFillColor rgb="FFFF0000"/>
              <x14:axisColor rgb="FF000000"/>
            </x14:dataBar>
          </x14:cfRule>
          <xm:sqref>G129</xm:sqref>
        </x14:conditionalFormatting>
        <x14:conditionalFormatting xmlns:xm="http://schemas.microsoft.com/office/excel/2006/main">
          <x14:cfRule type="dataBar" id="{7EC19B69-E579-48A8-A181-20A3E10CC27B}">
            <x14:dataBar minLength="0" maxLength="100" gradient="0">
              <x14:cfvo type="num">
                <xm:f>0</xm:f>
              </x14:cfvo>
              <x14:cfvo type="num">
                <xm:f>1</xm:f>
              </x14:cfvo>
              <x14:negativeFillColor rgb="FFFF0000"/>
              <x14:axisColor rgb="FF000000"/>
            </x14:dataBar>
          </x14:cfRule>
          <xm:sqref>G130:G138</xm:sqref>
        </x14:conditionalFormatting>
        <x14:conditionalFormatting xmlns:xm="http://schemas.microsoft.com/office/excel/2006/main">
          <x14:cfRule type="dataBar" id="{EB718FB4-7A61-4FAF-8BE5-B13259FB4196}">
            <x14:dataBar minLength="0" maxLength="100" gradient="0">
              <x14:cfvo type="num">
                <xm:f>0</xm:f>
              </x14:cfvo>
              <x14:cfvo type="num">
                <xm:f>1</xm:f>
              </x14:cfvo>
              <x14:negativeFillColor rgb="FFFF0000"/>
              <x14:axisColor rgb="FF000000"/>
            </x14:dataBar>
          </x14:cfRule>
          <xm:sqref>G88</xm:sqref>
        </x14:conditionalFormatting>
        <x14:conditionalFormatting xmlns:xm="http://schemas.microsoft.com/office/excel/2006/main">
          <x14:cfRule type="iconSet" priority="578" id="{9C8F79DF-0939-43A4-96FB-A7BB09A44741}">
            <x14:iconSet iconSet="3Stars" showValue="0" custom="1">
              <x14:cfvo type="percent">
                <xm:f>0</xm:f>
              </x14:cfvo>
              <x14:cfvo type="num">
                <xm:f>1</xm:f>
              </x14:cfvo>
              <x14:cfvo type="num">
                <xm:f>2</xm:f>
              </x14:cfvo>
              <x14:cfIcon iconSet="NoIcons" iconId="0"/>
              <x14:cfIcon iconSet="3Flags" iconId="1"/>
              <x14:cfIcon iconSet="3Signs" iconId="0"/>
            </x14:iconSet>
          </x14:cfRule>
          <xm:sqref>M32:BP46</xm:sqref>
        </x14:conditionalFormatting>
        <x14:conditionalFormatting xmlns:xm="http://schemas.microsoft.com/office/excel/2006/main">
          <x14:cfRule type="iconSet" priority="528" id="{E4DB40F9-7A00-47DB-96EB-13732EC459C0}">
            <x14:iconSet iconSet="3Stars" showValue="0" custom="1">
              <x14:cfvo type="percent">
                <xm:f>0</xm:f>
              </x14:cfvo>
              <x14:cfvo type="num">
                <xm:f>1</xm:f>
              </x14:cfvo>
              <x14:cfvo type="num">
                <xm:f>2</xm:f>
              </x14:cfvo>
              <x14:cfIcon iconSet="NoIcons" iconId="0"/>
              <x14:cfIcon iconSet="3Flags" iconId="1"/>
              <x14:cfIcon iconSet="3Signs" iconId="0"/>
            </x14:iconSet>
          </x14:cfRule>
          <xm:sqref>M48:BP70 M89:BP96</xm:sqref>
        </x14:conditionalFormatting>
        <x14:conditionalFormatting xmlns:xm="http://schemas.microsoft.com/office/excel/2006/main">
          <x14:cfRule type="iconSet" priority="469" id="{D0A53A97-0626-4B43-BE60-64B5E09DC654}">
            <x14:iconSet iconSet="3Stars" showValue="0" custom="1">
              <x14:cfvo type="percent">
                <xm:f>0</xm:f>
              </x14:cfvo>
              <x14:cfvo type="num">
                <xm:f>1</xm:f>
              </x14:cfvo>
              <x14:cfvo type="num">
                <xm:f>2</xm:f>
              </x14:cfvo>
              <x14:cfIcon iconSet="NoIcons" iconId="0"/>
              <x14:cfIcon iconSet="3Flags" iconId="1"/>
              <x14:cfIcon iconSet="3Signs" iconId="0"/>
            </x14:iconSet>
          </x14:cfRule>
          <xm:sqref>M97:BP115</xm:sqref>
        </x14:conditionalFormatting>
        <x14:conditionalFormatting xmlns:xm="http://schemas.microsoft.com/office/excel/2006/main">
          <x14:cfRule type="iconSet" priority="445" id="{3ABD5ECE-44BC-4FBD-A412-5A4384DE1DD0}">
            <x14:iconSet iconSet="3Stars" showValue="0" custom="1">
              <x14:cfvo type="percent">
                <xm:f>0</xm:f>
              </x14:cfvo>
              <x14:cfvo type="num">
                <xm:f>1</xm:f>
              </x14:cfvo>
              <x14:cfvo type="num">
                <xm:f>2</xm:f>
              </x14:cfvo>
              <x14:cfIcon iconSet="NoIcons" iconId="0"/>
              <x14:cfIcon iconSet="3Flags" iconId="1"/>
              <x14:cfIcon iconSet="3Signs" iconId="0"/>
            </x14:iconSet>
          </x14:cfRule>
          <xm:sqref>M116:BP126</xm:sqref>
        </x14:conditionalFormatting>
        <x14:conditionalFormatting xmlns:xm="http://schemas.microsoft.com/office/excel/2006/main">
          <x14:cfRule type="iconSet" priority="1687"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M142:BP142 M47:BP47 M8:BP9 M29:BP31 M11:BP23</xm:sqref>
        </x14:conditionalFormatting>
        <x14:conditionalFormatting xmlns:xm="http://schemas.microsoft.com/office/excel/2006/main">
          <x14:cfRule type="iconSet" priority="389" id="{C4DDAC87-1AD4-4578-A336-3FD21FCAADE2}">
            <x14:iconSet iconSet="3Stars" showValue="0" custom="1">
              <x14:cfvo type="percent">
                <xm:f>0</xm:f>
              </x14:cfvo>
              <x14:cfvo type="num">
                <xm:f>1</xm:f>
              </x14:cfvo>
              <x14:cfvo type="num">
                <xm:f>2</xm:f>
              </x14:cfvo>
              <x14:cfIcon iconSet="NoIcons" iconId="0"/>
              <x14:cfIcon iconSet="3Flags" iconId="1"/>
              <x14:cfIcon iconSet="3Signs" iconId="0"/>
            </x14:iconSet>
          </x14:cfRule>
          <xm:sqref>M127:BP128</xm:sqref>
        </x14:conditionalFormatting>
        <x14:conditionalFormatting xmlns:xm="http://schemas.microsoft.com/office/excel/2006/main">
          <x14:cfRule type="iconSet" priority="342" id="{50542B63-517E-4D00-9A7C-0C7DC6520AAB}">
            <x14:iconSet iconSet="3Stars" showValue="0" custom="1">
              <x14:cfvo type="percent">
                <xm:f>0</xm:f>
              </x14:cfvo>
              <x14:cfvo type="num">
                <xm:f>1</xm:f>
              </x14:cfvo>
              <x14:cfvo type="num">
                <xm:f>2</xm:f>
              </x14:cfvo>
              <x14:cfIcon iconSet="NoIcons" iconId="0"/>
              <x14:cfIcon iconSet="3Flags" iconId="1"/>
              <x14:cfIcon iconSet="3Signs" iconId="0"/>
            </x14:iconSet>
          </x14:cfRule>
          <xm:sqref>M24:BP28</xm:sqref>
        </x14:conditionalFormatting>
        <x14:conditionalFormatting xmlns:xm="http://schemas.microsoft.com/office/excel/2006/main">
          <x14:cfRule type="iconSet" priority="252" id="{C95E2265-ECF9-4E3E-8CC4-4577D220049D}">
            <x14:iconSet iconSet="3Stars" showValue="0" custom="1">
              <x14:cfvo type="percent">
                <xm:f>0</xm:f>
              </x14:cfvo>
              <x14:cfvo type="num">
                <xm:f>1</xm:f>
              </x14:cfvo>
              <x14:cfvo type="num">
                <xm:f>2</xm:f>
              </x14:cfvo>
              <x14:cfIcon iconSet="NoIcons" iconId="0"/>
              <x14:cfIcon iconSet="3Flags" iconId="1"/>
              <x14:cfIcon iconSet="3Signs" iconId="0"/>
            </x14:iconSet>
          </x14:cfRule>
          <xm:sqref>M71:BP71</xm:sqref>
        </x14:conditionalFormatting>
        <x14:conditionalFormatting xmlns:xm="http://schemas.microsoft.com/office/excel/2006/main">
          <x14:cfRule type="iconSet" priority="1724" id="{9E3F5AC5-47BF-4C46-8E61-8B7E3BB86691}">
            <x14:iconSet iconSet="3Stars" showValue="0" custom="1">
              <x14:cfvo type="percent">
                <xm:f>0</xm:f>
              </x14:cfvo>
              <x14:cfvo type="num">
                <xm:f>1</xm:f>
              </x14:cfvo>
              <x14:cfvo type="num">
                <xm:f>2</xm:f>
              </x14:cfvo>
              <x14:cfIcon iconSet="NoIcons" iconId="0"/>
              <x14:cfIcon iconSet="3Flags" iconId="1"/>
              <x14:cfIcon iconSet="3Signs" iconId="0"/>
            </x14:iconSet>
          </x14:cfRule>
          <xm:sqref>M139:BP140 M72:BP87</xm:sqref>
        </x14:conditionalFormatting>
        <x14:conditionalFormatting xmlns:xm="http://schemas.microsoft.com/office/excel/2006/main">
          <x14:cfRule type="iconSet" priority="109" id="{565FDF40-708C-4F0C-AE88-FB8ED735F2A7}">
            <x14:iconSet iconSet="3Stars" showValue="0" custom="1">
              <x14:cfvo type="percent">
                <xm:f>0</xm:f>
              </x14:cfvo>
              <x14:cfvo type="num">
                <xm:f>1</xm:f>
              </x14:cfvo>
              <x14:cfvo type="num">
                <xm:f>2</xm:f>
              </x14:cfvo>
              <x14:cfIcon iconSet="NoIcons" iconId="0"/>
              <x14:cfIcon iconSet="3Flags" iconId="1"/>
              <x14:cfIcon iconSet="3Signs" iconId="0"/>
            </x14:iconSet>
          </x14:cfRule>
          <xm:sqref>M10:BP10</xm:sqref>
        </x14:conditionalFormatting>
        <x14:conditionalFormatting xmlns:xm="http://schemas.microsoft.com/office/excel/2006/main">
          <x14:cfRule type="iconSet" priority="71" id="{9A71F284-20CF-44ED-9F38-A97994F295BD}">
            <x14:iconSet iconSet="3Stars" showValue="0" custom="1">
              <x14:cfvo type="percent">
                <xm:f>0</xm:f>
              </x14:cfvo>
              <x14:cfvo type="num">
                <xm:f>1</xm:f>
              </x14:cfvo>
              <x14:cfvo type="num">
                <xm:f>2</xm:f>
              </x14:cfvo>
              <x14:cfIcon iconSet="NoIcons" iconId="0"/>
              <x14:cfIcon iconSet="3Flags" iconId="1"/>
              <x14:cfIcon iconSet="3Signs" iconId="0"/>
            </x14:iconSet>
          </x14:cfRule>
          <xm:sqref>M141:BP141</xm:sqref>
        </x14:conditionalFormatting>
        <x14:conditionalFormatting xmlns:xm="http://schemas.microsoft.com/office/excel/2006/main">
          <x14:cfRule type="iconSet" priority="49" id="{8CFB8626-C2AD-4F8F-BFA0-9521BA521B6C}">
            <x14:iconSet iconSet="3Stars" showValue="0" custom="1">
              <x14:cfvo type="percent">
                <xm:f>0</xm:f>
              </x14:cfvo>
              <x14:cfvo type="num">
                <xm:f>1</xm:f>
              </x14:cfvo>
              <x14:cfvo type="num">
                <xm:f>2</xm:f>
              </x14:cfvo>
              <x14:cfIcon iconSet="NoIcons" iconId="0"/>
              <x14:cfIcon iconSet="3Flags" iconId="1"/>
              <x14:cfIcon iconSet="3Signs" iconId="0"/>
            </x14:iconSet>
          </x14:cfRule>
          <xm:sqref>M129:BP129</xm:sqref>
        </x14:conditionalFormatting>
        <x14:conditionalFormatting xmlns:xm="http://schemas.microsoft.com/office/excel/2006/main">
          <x14:cfRule type="iconSet" priority="31" id="{0555DC22-2572-4C88-B58E-C4E8ABD500B0}">
            <x14:iconSet iconSet="3Stars" showValue="0" custom="1">
              <x14:cfvo type="percent">
                <xm:f>0</xm:f>
              </x14:cfvo>
              <x14:cfvo type="num">
                <xm:f>1</xm:f>
              </x14:cfvo>
              <x14:cfvo type="num">
                <xm:f>2</xm:f>
              </x14:cfvo>
              <x14:cfIcon iconSet="NoIcons" iconId="0"/>
              <x14:cfIcon iconSet="3Flags" iconId="1"/>
              <x14:cfIcon iconSet="3Signs" iconId="0"/>
            </x14:iconSet>
          </x14:cfRule>
          <xm:sqref>M130:BP138</xm:sqref>
        </x14:conditionalFormatting>
        <x14:conditionalFormatting xmlns:xm="http://schemas.microsoft.com/office/excel/2006/main">
          <x14:cfRule type="iconSet" priority="18" id="{61BBBA9F-86B4-4F6A-9A1E-95379E7273A1}">
            <x14:iconSet iconSet="3Stars" showValue="0" custom="1">
              <x14:cfvo type="percent">
                <xm:f>0</xm:f>
              </x14:cfvo>
              <x14:cfvo type="num">
                <xm:f>1</xm:f>
              </x14:cfvo>
              <x14:cfvo type="num">
                <xm:f>2</xm:f>
              </x14:cfvo>
              <x14:cfIcon iconSet="NoIcons" iconId="0"/>
              <x14:cfIcon iconSet="3Flags" iconId="1"/>
              <x14:cfIcon iconSet="3Signs" iconId="0"/>
            </x14:iconSet>
          </x14:cfRule>
          <xm:sqref>M88:BP88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About this document</vt:lpstr>
      <vt:lpstr>CM-PM integrated plan</vt:lpstr>
      <vt:lpstr>'CM-PM integrated plan'!Print_Titles</vt:lpstr>
      <vt:lpstr>Project_Start</vt:lpstr>
      <vt:lpstr>Scrolling_Increment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Carine Pare</cp:lastModifiedBy>
  <dcterms:created xsi:type="dcterms:W3CDTF">2018-07-14T00:37:31Z</dcterms:created>
  <dcterms:modified xsi:type="dcterms:W3CDTF">2021-02-19T12:32:39Z</dcterms:modified>
</cp:coreProperties>
</file>