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CQB\ORG\CASMS\CCPD\PQ\WEBSITE UPDATES\GCPedia_GCintranet\CST Eng\"/>
    </mc:Choice>
  </mc:AlternateContent>
  <bookViews>
    <workbookView xWindow="0" yWindow="0" windowWidth="18930" windowHeight="6765" firstSheet="1" activeTab="1"/>
  </bookViews>
  <sheets>
    <sheet name="CAT 3(F)" sheetId="17" state="hidden" r:id="rId1"/>
    <sheet name="Instructions (Eng_Fre)" sheetId="20" r:id="rId2"/>
    <sheet name="CAT 3(E)" sheetId="19" r:id="rId3"/>
    <sheet name="Result(General)" sheetId="21" r:id="rId4"/>
    <sheet name="Result(PSAB)" sheetId="22" state="hidden" r:id="rId5"/>
    <sheet name="CAT 3" sheetId="1" state="hidden" r:id="rId6"/>
    <sheet name="Lookup" sheetId="4" state="hidden" r:id="rId7"/>
  </sheets>
  <definedNames>
    <definedName name="_xlnm._FilterDatabase" localSheetId="2" hidden="1">'CAT 3(E)'!$A$13:$AG$408</definedName>
    <definedName name="_xlnm._FilterDatabase" localSheetId="0" hidden="1">'CAT 3(F)'!$A$2:$AL$396</definedName>
    <definedName name="lookAB">Lookup!$AB$2:$AD$5</definedName>
    <definedName name="lookAE">Lookup!$AE$2:$AG$5</definedName>
    <definedName name="lookD">Lookup!$D$2:$F$8</definedName>
    <definedName name="lookG">Lookup!$G$2:$I$15</definedName>
    <definedName name="lookJ">Lookup!$J$2:$L$18</definedName>
    <definedName name="lookM">Lookup!$M$2:$O$3</definedName>
    <definedName name="lookP">Lookup!$P$2:$R$4</definedName>
    <definedName name="lookS">Lookup!$S$2:$U$9</definedName>
    <definedName name="lookV">Lookup!$V$2:$X$7</definedName>
    <definedName name="lookY">Lookup!$Y$2:$AA$9</definedName>
    <definedName name="on">Lookup!$A$24:$A$26</definedName>
    <definedName name="_xlnm.Print_Area" localSheetId="5">'CAT 3'!$A$1:$AG$75</definedName>
    <definedName name="_xlnm.Print_Area" localSheetId="3">'Result(General)'!$A$1:$F$12</definedName>
    <definedName name="Streame">Lookup!$D$22:$D$24</definedName>
    <definedName name="streamf">Lookup!$E$22:$E$24</definedName>
    <definedName name="Total">'CAT 3(E)'!$AI$408</definedName>
    <definedName name="TotalPSAB">'CAT 3(E)'!$AL$408</definedName>
    <definedName name="yn">Lookup!$A$28:$A$30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9" l="1"/>
  <c r="F13" i="19"/>
  <c r="H13" i="19"/>
  <c r="I13" i="19"/>
  <c r="K13" i="19"/>
  <c r="L13" i="19"/>
  <c r="N13" i="19"/>
  <c r="O13" i="19"/>
  <c r="Q13" i="19"/>
  <c r="R13" i="19"/>
  <c r="T13" i="19"/>
  <c r="U13" i="19"/>
  <c r="W13" i="19"/>
  <c r="X13" i="19"/>
  <c r="Z13" i="19"/>
  <c r="AA13" i="19"/>
  <c r="AC13" i="19"/>
  <c r="AD13" i="19"/>
  <c r="AF13" i="19"/>
  <c r="AG13" i="19"/>
  <c r="AI14" i="19"/>
  <c r="AL14" i="19"/>
  <c r="AI15" i="19"/>
  <c r="AL15" i="19"/>
  <c r="AI16" i="19"/>
  <c r="AL16" i="19"/>
  <c r="AI17" i="19"/>
  <c r="AL17" i="19"/>
  <c r="AI18" i="19"/>
  <c r="AL18" i="19"/>
  <c r="AI19" i="19"/>
  <c r="AL19" i="19"/>
  <c r="AL407" i="19" l="1"/>
  <c r="AL406" i="19"/>
  <c r="AL405" i="19"/>
  <c r="AL404" i="19"/>
  <c r="AL403" i="19"/>
  <c r="AL402" i="19"/>
  <c r="AL401" i="19"/>
  <c r="AL400" i="19"/>
  <c r="AL399" i="19"/>
  <c r="AL398" i="19"/>
  <c r="AL397" i="19"/>
  <c r="AL396" i="19"/>
  <c r="AL395" i="19"/>
  <c r="AL394" i="19"/>
  <c r="AL393" i="19"/>
  <c r="AL392" i="19"/>
  <c r="AL391" i="19"/>
  <c r="AL390" i="19"/>
  <c r="AL389" i="19"/>
  <c r="AL388" i="19"/>
  <c r="AL387" i="19"/>
  <c r="AL386" i="19"/>
  <c r="AL385" i="19"/>
  <c r="AL384" i="19"/>
  <c r="AL383" i="19"/>
  <c r="AL382" i="19"/>
  <c r="AL381" i="19"/>
  <c r="AL380" i="19"/>
  <c r="AL379" i="19"/>
  <c r="AL378" i="19"/>
  <c r="AL377" i="19"/>
  <c r="AL376" i="19"/>
  <c r="AL375" i="19"/>
  <c r="AL374" i="19"/>
  <c r="AL373" i="19"/>
  <c r="AL372" i="19"/>
  <c r="AL371" i="19"/>
  <c r="AL370" i="19"/>
  <c r="AL369" i="19"/>
  <c r="AL368" i="19"/>
  <c r="AL367" i="19"/>
  <c r="AL366" i="19"/>
  <c r="AL365" i="19"/>
  <c r="AL364" i="19"/>
  <c r="AL363" i="19"/>
  <c r="AL362" i="19"/>
  <c r="AL361" i="19"/>
  <c r="AL360" i="19"/>
  <c r="AL359" i="19"/>
  <c r="AL358" i="19"/>
  <c r="AL357" i="19"/>
  <c r="AL356" i="19"/>
  <c r="AL355" i="19"/>
  <c r="AL354" i="19"/>
  <c r="AL353" i="19"/>
  <c r="AL352" i="19"/>
  <c r="AL351" i="19"/>
  <c r="AL350" i="19"/>
  <c r="AL349" i="19"/>
  <c r="AL348" i="19"/>
  <c r="AL347" i="19"/>
  <c r="AL346" i="19"/>
  <c r="AL345" i="19"/>
  <c r="AL344" i="19"/>
  <c r="AL343" i="19"/>
  <c r="AL342" i="19"/>
  <c r="AL341" i="19"/>
  <c r="AL340" i="19"/>
  <c r="AL339" i="19"/>
  <c r="AL338" i="19"/>
  <c r="AL337" i="19"/>
  <c r="AL336" i="19"/>
  <c r="AL335" i="19"/>
  <c r="AL334" i="19"/>
  <c r="AL333" i="19"/>
  <c r="AL332" i="19"/>
  <c r="AL331" i="19"/>
  <c r="AL330" i="19"/>
  <c r="AL329" i="19"/>
  <c r="AL328" i="19"/>
  <c r="AL327" i="19"/>
  <c r="AL326" i="19"/>
  <c r="AL325" i="19"/>
  <c r="AL324" i="19"/>
  <c r="AL323" i="19"/>
  <c r="AL322" i="19"/>
  <c r="AL321" i="19"/>
  <c r="AL320" i="19"/>
  <c r="AL319" i="19"/>
  <c r="AL318" i="19"/>
  <c r="AL317" i="19"/>
  <c r="AL316" i="19"/>
  <c r="AL315" i="19"/>
  <c r="AL314" i="19"/>
  <c r="AL313" i="19"/>
  <c r="AL312" i="19"/>
  <c r="AL311" i="19"/>
  <c r="AL310" i="19"/>
  <c r="AL309" i="19"/>
  <c r="AL308" i="19"/>
  <c r="AL307" i="19"/>
  <c r="AL306" i="19"/>
  <c r="AL305" i="19"/>
  <c r="AL304" i="19"/>
  <c r="AL303" i="19"/>
  <c r="AL302" i="19"/>
  <c r="AL301" i="19"/>
  <c r="AL300" i="19"/>
  <c r="AL299" i="19"/>
  <c r="AL298" i="19"/>
  <c r="AL297" i="19"/>
  <c r="AL296" i="19"/>
  <c r="AL295" i="19"/>
  <c r="AL294" i="19"/>
  <c r="AL293" i="19"/>
  <c r="AL292" i="19"/>
  <c r="AL291" i="19"/>
  <c r="AL290" i="19"/>
  <c r="AL289" i="19"/>
  <c r="AL288" i="19"/>
  <c r="AL287" i="19"/>
  <c r="AL286" i="19"/>
  <c r="AL285" i="19"/>
  <c r="AL284" i="19"/>
  <c r="AL283" i="19"/>
  <c r="AL282" i="19"/>
  <c r="AL281" i="19"/>
  <c r="AL280" i="19"/>
  <c r="AL279" i="19"/>
  <c r="AL278" i="19"/>
  <c r="AL277" i="19"/>
  <c r="AL276" i="19"/>
  <c r="AL275" i="19"/>
  <c r="AL274" i="19"/>
  <c r="AL273" i="19"/>
  <c r="AL272" i="19"/>
  <c r="AL271" i="19"/>
  <c r="AL270" i="19"/>
  <c r="AL269" i="19"/>
  <c r="AL268" i="19"/>
  <c r="AL267" i="19"/>
  <c r="AL266" i="19"/>
  <c r="AL265" i="19"/>
  <c r="AL264" i="19"/>
  <c r="AL263" i="19"/>
  <c r="AL262" i="19"/>
  <c r="AL261" i="19"/>
  <c r="AL260" i="19"/>
  <c r="AL259" i="19"/>
  <c r="AL258" i="19"/>
  <c r="AL257" i="19"/>
  <c r="AL256" i="19"/>
  <c r="AL255" i="19"/>
  <c r="AL254" i="19"/>
  <c r="AL253" i="19"/>
  <c r="AL252" i="19"/>
  <c r="AL251" i="19"/>
  <c r="AL250" i="19"/>
  <c r="AL249" i="19"/>
  <c r="AL248" i="19"/>
  <c r="AL247" i="19"/>
  <c r="AL246" i="19"/>
  <c r="AL245" i="19"/>
  <c r="AL244" i="19"/>
  <c r="AL243" i="19"/>
  <c r="AL242" i="19"/>
  <c r="AL241" i="19"/>
  <c r="AL240" i="19"/>
  <c r="AL239" i="19"/>
  <c r="AL238" i="19"/>
  <c r="AL237" i="19"/>
  <c r="AL236" i="19"/>
  <c r="AL235" i="19"/>
  <c r="AL234" i="19"/>
  <c r="AL233" i="19"/>
  <c r="AL232" i="19"/>
  <c r="AL231" i="19"/>
  <c r="AL230" i="19"/>
  <c r="AL229" i="19"/>
  <c r="AL228" i="19"/>
  <c r="AL227" i="19"/>
  <c r="AL226" i="19"/>
  <c r="AL225" i="19"/>
  <c r="AL224" i="19"/>
  <c r="AL223" i="19"/>
  <c r="AL222" i="19"/>
  <c r="AL221" i="19"/>
  <c r="AL220" i="19"/>
  <c r="AL219" i="19"/>
  <c r="AL218" i="19"/>
  <c r="AL217" i="19"/>
  <c r="AL216" i="19"/>
  <c r="AL215" i="19"/>
  <c r="AL214" i="19"/>
  <c r="AL213" i="19"/>
  <c r="AL212" i="19"/>
  <c r="AL211" i="19"/>
  <c r="AL210" i="19"/>
  <c r="AL209" i="19"/>
  <c r="AL208" i="19"/>
  <c r="AL207" i="19"/>
  <c r="AL206" i="19"/>
  <c r="AL205" i="19"/>
  <c r="AL204" i="19"/>
  <c r="AL203" i="19"/>
  <c r="AL202" i="19"/>
  <c r="AL201" i="19"/>
  <c r="AL200" i="19"/>
  <c r="AL199" i="19"/>
  <c r="AL198" i="19"/>
  <c r="AL197" i="19"/>
  <c r="AL196" i="19"/>
  <c r="AL195" i="19"/>
  <c r="AL194" i="19"/>
  <c r="AL193" i="19"/>
  <c r="AL192" i="19"/>
  <c r="AL191" i="19"/>
  <c r="AL190" i="19"/>
  <c r="AL189" i="19"/>
  <c r="AL188" i="19"/>
  <c r="AL187" i="19"/>
  <c r="AL186" i="19"/>
  <c r="AL185" i="19"/>
  <c r="AL184" i="19"/>
  <c r="AL183" i="19"/>
  <c r="AL182" i="19"/>
  <c r="AL181" i="19"/>
  <c r="AL180" i="19"/>
  <c r="AL179" i="19"/>
  <c r="AL178" i="19"/>
  <c r="AL177" i="19"/>
  <c r="AL176" i="19"/>
  <c r="AL175" i="19"/>
  <c r="AL174" i="19"/>
  <c r="AL173" i="19"/>
  <c r="AL172" i="19"/>
  <c r="AL171" i="19"/>
  <c r="AL170" i="19"/>
  <c r="AL169" i="19"/>
  <c r="AL168" i="19"/>
  <c r="AL167" i="19"/>
  <c r="AL166" i="19"/>
  <c r="AL165" i="19"/>
  <c r="AL164" i="19"/>
  <c r="AL163" i="19"/>
  <c r="AL162" i="19"/>
  <c r="AL161" i="19"/>
  <c r="AL160" i="19"/>
  <c r="AL159" i="19"/>
  <c r="AL158" i="19"/>
  <c r="AL157" i="19"/>
  <c r="AL156" i="19"/>
  <c r="AL155" i="19"/>
  <c r="AL154" i="19"/>
  <c r="AL153" i="19"/>
  <c r="AL152" i="19"/>
  <c r="AL151" i="19"/>
  <c r="AL150" i="19"/>
  <c r="AL149" i="19"/>
  <c r="AL148" i="19"/>
  <c r="AL147" i="19"/>
  <c r="AL146" i="19"/>
  <c r="AL145" i="19"/>
  <c r="AL144" i="19"/>
  <c r="AL143" i="19"/>
  <c r="AL142" i="19"/>
  <c r="AL141" i="19"/>
  <c r="AL140" i="19"/>
  <c r="AL139" i="19"/>
  <c r="AL138" i="19"/>
  <c r="AL137" i="19"/>
  <c r="AL136" i="19"/>
  <c r="AL135" i="19"/>
  <c r="AL134" i="19"/>
  <c r="AL133" i="19"/>
  <c r="AL132" i="19"/>
  <c r="AL131" i="19"/>
  <c r="AL130" i="19"/>
  <c r="AL129" i="19"/>
  <c r="AL128" i="19"/>
  <c r="AL127" i="19"/>
  <c r="AL126" i="19"/>
  <c r="AL125" i="19"/>
  <c r="AL124" i="19"/>
  <c r="AL123" i="19"/>
  <c r="AL122" i="19"/>
  <c r="AL121" i="19"/>
  <c r="AL120" i="19"/>
  <c r="AL119" i="19"/>
  <c r="AL118" i="19"/>
  <c r="AL117" i="19"/>
  <c r="AL116" i="19"/>
  <c r="AL115" i="19"/>
  <c r="AL114" i="19"/>
  <c r="AL113" i="19"/>
  <c r="AL112" i="19"/>
  <c r="AL111" i="19"/>
  <c r="AL110" i="19"/>
  <c r="AL109" i="19"/>
  <c r="AL108" i="19"/>
  <c r="AL107" i="19"/>
  <c r="AL106" i="19"/>
  <c r="AL105" i="19"/>
  <c r="AL104" i="19"/>
  <c r="AL103" i="19"/>
  <c r="AL102" i="19"/>
  <c r="AL101" i="19"/>
  <c r="AL100" i="19"/>
  <c r="AL99" i="19"/>
  <c r="AL98" i="19"/>
  <c r="AL97" i="19"/>
  <c r="AL96" i="19"/>
  <c r="AL95" i="19"/>
  <c r="AL94" i="19"/>
  <c r="AL93" i="19"/>
  <c r="AL92" i="19"/>
  <c r="AL91" i="19"/>
  <c r="AL90" i="19"/>
  <c r="AL89" i="19"/>
  <c r="AL88" i="19"/>
  <c r="AL87" i="19"/>
  <c r="AL86" i="19"/>
  <c r="AL85" i="19"/>
  <c r="AL84" i="19"/>
  <c r="AL83" i="19"/>
  <c r="AL82" i="19"/>
  <c r="AL81" i="19"/>
  <c r="AL80" i="19"/>
  <c r="AL79" i="19"/>
  <c r="AL78" i="19"/>
  <c r="AL77" i="19"/>
  <c r="AL76" i="19"/>
  <c r="AL75" i="19"/>
  <c r="AL74" i="19"/>
  <c r="AL73" i="19"/>
  <c r="AL72" i="19"/>
  <c r="AL71" i="19"/>
  <c r="AL70" i="19"/>
  <c r="AL69" i="19"/>
  <c r="AL68" i="19"/>
  <c r="AL67" i="19"/>
  <c r="AL66" i="19"/>
  <c r="AL65" i="19"/>
  <c r="AL64" i="19"/>
  <c r="AL63" i="19"/>
  <c r="AL62" i="19"/>
  <c r="AL61" i="19"/>
  <c r="AL60" i="19"/>
  <c r="AL59" i="19"/>
  <c r="AL58" i="19"/>
  <c r="AL57" i="19"/>
  <c r="AL56" i="19"/>
  <c r="AL55" i="19"/>
  <c r="AL54" i="19"/>
  <c r="AL53" i="19"/>
  <c r="AL52" i="19"/>
  <c r="AL51" i="19"/>
  <c r="AL50" i="19"/>
  <c r="AL49" i="19"/>
  <c r="AL48" i="19"/>
  <c r="AL47" i="19"/>
  <c r="AL46" i="19"/>
  <c r="AL45" i="19"/>
  <c r="AL44" i="19"/>
  <c r="AL43" i="19"/>
  <c r="AL42" i="19"/>
  <c r="AL41" i="19"/>
  <c r="AL40" i="19"/>
  <c r="AL39" i="19"/>
  <c r="AL38" i="19"/>
  <c r="AL37" i="19"/>
  <c r="AL36" i="19"/>
  <c r="AL35" i="19"/>
  <c r="AL34" i="19"/>
  <c r="AL33" i="19"/>
  <c r="AL32" i="19"/>
  <c r="AL31" i="19"/>
  <c r="AL30" i="19"/>
  <c r="AL29" i="19"/>
  <c r="AL28" i="19"/>
  <c r="AL27" i="19"/>
  <c r="AL26" i="19"/>
  <c r="AL25" i="19"/>
  <c r="AL24" i="19"/>
  <c r="AL23" i="19"/>
  <c r="AL22" i="19"/>
  <c r="AL21" i="19"/>
  <c r="AL20" i="19"/>
  <c r="AL408" i="19" l="1"/>
  <c r="C7" i="22" s="1"/>
  <c r="AI20" i="19"/>
  <c r="AI21" i="19"/>
  <c r="AI22" i="19"/>
  <c r="AI23" i="19"/>
  <c r="AI24" i="19"/>
  <c r="AI25" i="19"/>
  <c r="AI26" i="19"/>
  <c r="AI27" i="19"/>
  <c r="AI28" i="19"/>
  <c r="AI29" i="19"/>
  <c r="AI30" i="19"/>
  <c r="AI31" i="19"/>
  <c r="AI32" i="19"/>
  <c r="AI33" i="19"/>
  <c r="AI34" i="19"/>
  <c r="AI35" i="19"/>
  <c r="AI36" i="19"/>
  <c r="AI37" i="19"/>
  <c r="AI38" i="19"/>
  <c r="AI39" i="19"/>
  <c r="AI40" i="19"/>
  <c r="AI41" i="19"/>
  <c r="AI42" i="19"/>
  <c r="AI43" i="19"/>
  <c r="AI44" i="19"/>
  <c r="AI45" i="19"/>
  <c r="AI46" i="19"/>
  <c r="AI47" i="19"/>
  <c r="AI48" i="19"/>
  <c r="AI49" i="19"/>
  <c r="AI50" i="19"/>
  <c r="AI51" i="19"/>
  <c r="AI52" i="19"/>
  <c r="AI53" i="19"/>
  <c r="AI54" i="19"/>
  <c r="AI55" i="19"/>
  <c r="AI56" i="19"/>
  <c r="AI57" i="19"/>
  <c r="AI58" i="19"/>
  <c r="AI59" i="19"/>
  <c r="AI60" i="19"/>
  <c r="AI61" i="19"/>
  <c r="AI62" i="19"/>
  <c r="AI63" i="19"/>
  <c r="AI64" i="19"/>
  <c r="AI65" i="19"/>
  <c r="AI66" i="19"/>
  <c r="AI67" i="19"/>
  <c r="AI68" i="19"/>
  <c r="AI69" i="19"/>
  <c r="AI70" i="19"/>
  <c r="AI71" i="19"/>
  <c r="AI72" i="19"/>
  <c r="AI73" i="19"/>
  <c r="AI74" i="19"/>
  <c r="AI75" i="19"/>
  <c r="AI76" i="19"/>
  <c r="AI77" i="19"/>
  <c r="AI78" i="19"/>
  <c r="AI79" i="19"/>
  <c r="AI80" i="19"/>
  <c r="AI81" i="19"/>
  <c r="AI82" i="19"/>
  <c r="AI83" i="19"/>
  <c r="AI84" i="19"/>
  <c r="AI85" i="19"/>
  <c r="AI86" i="19"/>
  <c r="AI87" i="19"/>
  <c r="AI88" i="19"/>
  <c r="AI89" i="19"/>
  <c r="AI90" i="19"/>
  <c r="AI91" i="19"/>
  <c r="AI92" i="19"/>
  <c r="AI93" i="19"/>
  <c r="AI94" i="19"/>
  <c r="AI95" i="19"/>
  <c r="AI96" i="19"/>
  <c r="AI97" i="19"/>
  <c r="AI98" i="19"/>
  <c r="AI99" i="19"/>
  <c r="AI100" i="19"/>
  <c r="AI101" i="19"/>
  <c r="AI102" i="19"/>
  <c r="AI103" i="19"/>
  <c r="AI104" i="19"/>
  <c r="AI105" i="19"/>
  <c r="AI106" i="19"/>
  <c r="AI107" i="19"/>
  <c r="AI108" i="19"/>
  <c r="AI109" i="19"/>
  <c r="AI110" i="19"/>
  <c r="AI111" i="19"/>
  <c r="AI112" i="19"/>
  <c r="AI113" i="19"/>
  <c r="AI114" i="19"/>
  <c r="AI115" i="19"/>
  <c r="AI116" i="19"/>
  <c r="AI117" i="19"/>
  <c r="AI118" i="19"/>
  <c r="AI119" i="19"/>
  <c r="AI120" i="19"/>
  <c r="AI121" i="19"/>
  <c r="AI122" i="19"/>
  <c r="AI123" i="19"/>
  <c r="AI124" i="19"/>
  <c r="AI125" i="19"/>
  <c r="AI126" i="19"/>
  <c r="AI127" i="19"/>
  <c r="AI128" i="19"/>
  <c r="AI129" i="19"/>
  <c r="AI130" i="19"/>
  <c r="AI131" i="19"/>
  <c r="AI132" i="19"/>
  <c r="AI133" i="19"/>
  <c r="AI134" i="19"/>
  <c r="AI135" i="19"/>
  <c r="AI136" i="19"/>
  <c r="AI137" i="19"/>
  <c r="AI138" i="19"/>
  <c r="AI139" i="19"/>
  <c r="AI140" i="19"/>
  <c r="AI141" i="19"/>
  <c r="AI142" i="19"/>
  <c r="AI143" i="19"/>
  <c r="AI144" i="19"/>
  <c r="AI145" i="19"/>
  <c r="AI146" i="19"/>
  <c r="AI147" i="19"/>
  <c r="AI148" i="19"/>
  <c r="AI149" i="19"/>
  <c r="AI150" i="19"/>
  <c r="AI151" i="19"/>
  <c r="AI152" i="19"/>
  <c r="AI153" i="19"/>
  <c r="AI154" i="19"/>
  <c r="AI155" i="19"/>
  <c r="AI156" i="19"/>
  <c r="AI157" i="19"/>
  <c r="AI158" i="19"/>
  <c r="AI159" i="19"/>
  <c r="AI160" i="19"/>
  <c r="AI161" i="19"/>
  <c r="AI162" i="19"/>
  <c r="AI163" i="19"/>
  <c r="AI164" i="19"/>
  <c r="AI165" i="19"/>
  <c r="AI166" i="19"/>
  <c r="AI167" i="19"/>
  <c r="AI168" i="19"/>
  <c r="AI169" i="19"/>
  <c r="AI170" i="19"/>
  <c r="AI171" i="19"/>
  <c r="AI172" i="19"/>
  <c r="AI173" i="19"/>
  <c r="AI174" i="19"/>
  <c r="AI175" i="19"/>
  <c r="AI176" i="19"/>
  <c r="AI177" i="19"/>
  <c r="AI178" i="19"/>
  <c r="AI179" i="19"/>
  <c r="AI180" i="19"/>
  <c r="AI181" i="19"/>
  <c r="AI182" i="19"/>
  <c r="AI183" i="19"/>
  <c r="AI184" i="19"/>
  <c r="AI185" i="19"/>
  <c r="AI186" i="19"/>
  <c r="AI187" i="19"/>
  <c r="AI188" i="19"/>
  <c r="AI189" i="19"/>
  <c r="AI190" i="19"/>
  <c r="AI191" i="19"/>
  <c r="AI192" i="19"/>
  <c r="AI193" i="19"/>
  <c r="AI194" i="19"/>
  <c r="AI195" i="19"/>
  <c r="AI196" i="19"/>
  <c r="AI197" i="19"/>
  <c r="AI198" i="19"/>
  <c r="AI199" i="19"/>
  <c r="AI200" i="19"/>
  <c r="AI201" i="19"/>
  <c r="AI202" i="19"/>
  <c r="AI203" i="19"/>
  <c r="AI204" i="19"/>
  <c r="AI205" i="19"/>
  <c r="AI206" i="19"/>
  <c r="AI207" i="19"/>
  <c r="AI208" i="19"/>
  <c r="AI209" i="19"/>
  <c r="AI210" i="19"/>
  <c r="AI211" i="19"/>
  <c r="AI212" i="19"/>
  <c r="AI213" i="19"/>
  <c r="AI214" i="19"/>
  <c r="AI215" i="19"/>
  <c r="AI216" i="19"/>
  <c r="AI217" i="19"/>
  <c r="AI218" i="19"/>
  <c r="AI219" i="19"/>
  <c r="AI220" i="19"/>
  <c r="AI221" i="19"/>
  <c r="AI222" i="19"/>
  <c r="AI223" i="19"/>
  <c r="AI224" i="19"/>
  <c r="AI225" i="19"/>
  <c r="AI226" i="19"/>
  <c r="AI227" i="19"/>
  <c r="AI228" i="19"/>
  <c r="AI229" i="19"/>
  <c r="AI230" i="19"/>
  <c r="AI231" i="19"/>
  <c r="AI232" i="19"/>
  <c r="AI233" i="19"/>
  <c r="AI234" i="19"/>
  <c r="AI235" i="19"/>
  <c r="AI236" i="19"/>
  <c r="AI237" i="19"/>
  <c r="AI238" i="19"/>
  <c r="AI239" i="19"/>
  <c r="AI240" i="19"/>
  <c r="AI241" i="19"/>
  <c r="AI242" i="19"/>
  <c r="AI243" i="19"/>
  <c r="AI244" i="19"/>
  <c r="AI245" i="19"/>
  <c r="AI246" i="19"/>
  <c r="AI247" i="19"/>
  <c r="AI248" i="19"/>
  <c r="AI249" i="19"/>
  <c r="AI250" i="19"/>
  <c r="AI251" i="19"/>
  <c r="AI252" i="19"/>
  <c r="AI253" i="19"/>
  <c r="AI254" i="19"/>
  <c r="AI255" i="19"/>
  <c r="AI256" i="19"/>
  <c r="AI257" i="19"/>
  <c r="AI258" i="19"/>
  <c r="AI259" i="19"/>
  <c r="AI260" i="19"/>
  <c r="AI261" i="19"/>
  <c r="AI262" i="19"/>
  <c r="AI263" i="19"/>
  <c r="AI264" i="19"/>
  <c r="AI265" i="19"/>
  <c r="AI266" i="19"/>
  <c r="AI267" i="19"/>
  <c r="AI268" i="19"/>
  <c r="AI269" i="19"/>
  <c r="AI270" i="19"/>
  <c r="AI271" i="19"/>
  <c r="AI272" i="19"/>
  <c r="AI273" i="19"/>
  <c r="AI274" i="19"/>
  <c r="AI275" i="19"/>
  <c r="AI276" i="19"/>
  <c r="AI277" i="19"/>
  <c r="AI278" i="19"/>
  <c r="AI279" i="19"/>
  <c r="AI280" i="19"/>
  <c r="AI281" i="19"/>
  <c r="AI282" i="19"/>
  <c r="AI283" i="19"/>
  <c r="AI284" i="19"/>
  <c r="AI285" i="19"/>
  <c r="AI286" i="19"/>
  <c r="AI287" i="19"/>
  <c r="AI288" i="19"/>
  <c r="AI289" i="19"/>
  <c r="AI290" i="19"/>
  <c r="AI291" i="19"/>
  <c r="AI292" i="19"/>
  <c r="AI293" i="19"/>
  <c r="AI294" i="19"/>
  <c r="AI295" i="19"/>
  <c r="AI296" i="19"/>
  <c r="AI297" i="19"/>
  <c r="AI298" i="19"/>
  <c r="AI299" i="19"/>
  <c r="AI300" i="19"/>
  <c r="AI301" i="19"/>
  <c r="AI302" i="19"/>
  <c r="AI303" i="19"/>
  <c r="AI304" i="19"/>
  <c r="AI305" i="19"/>
  <c r="AI306" i="19"/>
  <c r="AI307" i="19"/>
  <c r="AI308" i="19"/>
  <c r="AI309" i="19"/>
  <c r="AI310" i="19"/>
  <c r="AI311" i="19"/>
  <c r="AI312" i="19"/>
  <c r="AI313" i="19"/>
  <c r="AI314" i="19"/>
  <c r="AI315" i="19"/>
  <c r="AI316" i="19"/>
  <c r="AI317" i="19"/>
  <c r="AI318" i="19"/>
  <c r="AI319" i="19"/>
  <c r="AI320" i="19"/>
  <c r="AI321" i="19"/>
  <c r="AI322" i="19"/>
  <c r="AI323" i="19"/>
  <c r="AI324" i="19"/>
  <c r="AI325" i="19"/>
  <c r="AI326" i="19"/>
  <c r="AI327" i="19"/>
  <c r="AI328" i="19"/>
  <c r="AI329" i="19"/>
  <c r="AI330" i="19"/>
  <c r="AI331" i="19"/>
  <c r="AI332" i="19"/>
  <c r="AI333" i="19"/>
  <c r="AI334" i="19"/>
  <c r="AI335" i="19"/>
  <c r="AI336" i="19"/>
  <c r="AI337" i="19"/>
  <c r="AI338" i="19"/>
  <c r="AI339" i="19"/>
  <c r="AI340" i="19"/>
  <c r="AI341" i="19"/>
  <c r="AI342" i="19"/>
  <c r="AI343" i="19"/>
  <c r="AI344" i="19"/>
  <c r="AI345" i="19"/>
  <c r="AI346" i="19"/>
  <c r="AI347" i="19"/>
  <c r="AI348" i="19"/>
  <c r="AI349" i="19"/>
  <c r="AI350" i="19"/>
  <c r="AI351" i="19"/>
  <c r="AI352" i="19"/>
  <c r="AI353" i="19"/>
  <c r="AI354" i="19"/>
  <c r="AI355" i="19"/>
  <c r="AI356" i="19"/>
  <c r="AI357" i="19"/>
  <c r="AI358" i="19"/>
  <c r="AI359" i="19"/>
  <c r="AI360" i="19"/>
  <c r="AI361" i="19"/>
  <c r="AI362" i="19"/>
  <c r="AI363" i="19"/>
  <c r="AI364" i="19"/>
  <c r="AI365" i="19"/>
  <c r="AI366" i="19"/>
  <c r="AI367" i="19"/>
  <c r="AI368" i="19"/>
  <c r="AI369" i="19"/>
  <c r="AI370" i="19"/>
  <c r="AI371" i="19"/>
  <c r="AI372" i="19"/>
  <c r="AI373" i="19"/>
  <c r="AI374" i="19"/>
  <c r="AI375" i="19"/>
  <c r="AI376" i="19"/>
  <c r="AI377" i="19"/>
  <c r="AI378" i="19"/>
  <c r="AI379" i="19"/>
  <c r="AI380" i="19"/>
  <c r="AI381" i="19"/>
  <c r="AI382" i="19"/>
  <c r="AI383" i="19"/>
  <c r="AI384" i="19"/>
  <c r="AI385" i="19"/>
  <c r="AI386" i="19"/>
  <c r="AI387" i="19"/>
  <c r="AI388" i="19"/>
  <c r="AI389" i="19"/>
  <c r="AI390" i="19"/>
  <c r="AI391" i="19"/>
  <c r="AI392" i="19"/>
  <c r="AI393" i="19"/>
  <c r="AI394" i="19"/>
  <c r="AI395" i="19"/>
  <c r="AI396" i="19"/>
  <c r="AI397" i="19"/>
  <c r="AI398" i="19"/>
  <c r="AI399" i="19"/>
  <c r="AI400" i="19"/>
  <c r="AI401" i="19"/>
  <c r="AI402" i="19"/>
  <c r="AI403" i="19"/>
  <c r="AI404" i="19"/>
  <c r="AI405" i="19"/>
  <c r="AI406" i="19"/>
  <c r="AI407" i="19"/>
  <c r="AI408" i="19" l="1"/>
  <c r="C7" i="21" s="1"/>
  <c r="C8" i="21" s="1"/>
  <c r="A12" i="22"/>
  <c r="A12" i="21"/>
  <c r="C9" i="21" l="1"/>
  <c r="C9" i="22"/>
  <c r="C10" i="21"/>
  <c r="C10" i="22"/>
  <c r="C11" i="21"/>
  <c r="C11" i="22"/>
  <c r="C8" i="22"/>
  <c r="C12" i="22" l="1"/>
  <c r="D12" i="22"/>
  <c r="D12" i="21"/>
  <c r="C12" i="21"/>
  <c r="AJ2" i="17" l="1"/>
  <c r="AF2" i="17" l="1"/>
  <c r="AE2" i="17"/>
  <c r="AC2" i="17"/>
  <c r="AB2" i="17"/>
  <c r="Z2" i="17"/>
  <c r="Y2" i="17"/>
  <c r="W2" i="17"/>
  <c r="V2" i="17"/>
  <c r="T2" i="17"/>
  <c r="S2" i="17"/>
  <c r="Q2" i="17"/>
  <c r="P2" i="17"/>
  <c r="N2" i="17"/>
  <c r="M2" i="17"/>
  <c r="K2" i="17"/>
  <c r="J2" i="17"/>
  <c r="H2" i="17"/>
  <c r="G2" i="17"/>
  <c r="E2" i="17"/>
  <c r="D2" i="17"/>
  <c r="AG73" i="1" l="1"/>
  <c r="AG72" i="1"/>
  <c r="AG69" i="1"/>
  <c r="AG68" i="1"/>
  <c r="AG65" i="1"/>
  <c r="AG64" i="1"/>
  <c r="AG60" i="1"/>
  <c r="AG57" i="1"/>
  <c r="AG56" i="1"/>
  <c r="AG52" i="1"/>
  <c r="AG49" i="1"/>
  <c r="AG48" i="1"/>
  <c r="AG44" i="1"/>
  <c r="AG41" i="1"/>
  <c r="AG40" i="1"/>
  <c r="AG38" i="1"/>
  <c r="AG37" i="1"/>
  <c r="AG35" i="1"/>
  <c r="AG34" i="1"/>
  <c r="AG32" i="1"/>
  <c r="AG31" i="1"/>
  <c r="AG29" i="1"/>
  <c r="AG28" i="1"/>
  <c r="AG25" i="1"/>
  <c r="AG24" i="1"/>
  <c r="AG22" i="1"/>
  <c r="AG21" i="1"/>
  <c r="AG19" i="1"/>
  <c r="AG18" i="1"/>
  <c r="AG16" i="1"/>
  <c r="AG15" i="1"/>
  <c r="AG13" i="1"/>
  <c r="AG12" i="1"/>
  <c r="AG10" i="1"/>
  <c r="AG9" i="1"/>
  <c r="AG7" i="1"/>
  <c r="AG6" i="1"/>
  <c r="AG4" i="1"/>
  <c r="AG3" i="1"/>
  <c r="AG2" i="1"/>
  <c r="AD72" i="1"/>
  <c r="AD68" i="1"/>
  <c r="AD64" i="1"/>
  <c r="AD60" i="1"/>
  <c r="AD56" i="1"/>
  <c r="AD52" i="1"/>
  <c r="AD48" i="1"/>
  <c r="AD44" i="1"/>
  <c r="AD40" i="1"/>
  <c r="AD37" i="1"/>
  <c r="AD34" i="1"/>
  <c r="AD31" i="1"/>
  <c r="AD28" i="1"/>
  <c r="AD24" i="1"/>
  <c r="AD21" i="1"/>
  <c r="AD18" i="1"/>
  <c r="AD15" i="1"/>
  <c r="AD12" i="1"/>
  <c r="AD9" i="1"/>
  <c r="AD6" i="1"/>
  <c r="AD3" i="1"/>
  <c r="AD2" i="1"/>
  <c r="AA72" i="1"/>
  <c r="AA68" i="1"/>
  <c r="AA64" i="1"/>
  <c r="AA60" i="1"/>
  <c r="AA56" i="1"/>
  <c r="AA52" i="1"/>
  <c r="AA48" i="1"/>
  <c r="AA44" i="1"/>
  <c r="AA40" i="1"/>
  <c r="AA38" i="1"/>
  <c r="AA37" i="1"/>
  <c r="AA34" i="1"/>
  <c r="AA31" i="1"/>
  <c r="AA28" i="1"/>
  <c r="AA24" i="1"/>
  <c r="AA21" i="1"/>
  <c r="AA18" i="1"/>
  <c r="AA15" i="1"/>
  <c r="AA12" i="1"/>
  <c r="AA9" i="1"/>
  <c r="AA6" i="1"/>
  <c r="AA3" i="1"/>
  <c r="AA2" i="1"/>
  <c r="X73" i="1"/>
  <c r="X72" i="1"/>
  <c r="X69" i="1"/>
  <c r="X68" i="1"/>
  <c r="X65" i="1"/>
  <c r="X64" i="1"/>
  <c r="X61" i="1"/>
  <c r="X60" i="1"/>
  <c r="X57" i="1"/>
  <c r="X56" i="1"/>
  <c r="X53" i="1"/>
  <c r="X52" i="1"/>
  <c r="X49" i="1"/>
  <c r="X48" i="1"/>
  <c r="X45" i="1"/>
  <c r="X44" i="1"/>
  <c r="X41" i="1"/>
  <c r="X40" i="1"/>
  <c r="X38" i="1"/>
  <c r="X37" i="1"/>
  <c r="X35" i="1"/>
  <c r="X34" i="1"/>
  <c r="X32" i="1"/>
  <c r="X31" i="1"/>
  <c r="X29" i="1"/>
  <c r="X28" i="1"/>
  <c r="X25" i="1"/>
  <c r="X24" i="1"/>
  <c r="X21" i="1"/>
  <c r="X18" i="1"/>
  <c r="X15" i="1"/>
  <c r="X12" i="1"/>
  <c r="X9" i="1"/>
  <c r="X6" i="1"/>
  <c r="X3" i="1"/>
  <c r="X2" i="1"/>
  <c r="U73" i="1"/>
  <c r="U72" i="1"/>
  <c r="U70" i="1"/>
  <c r="U69" i="1"/>
  <c r="U68" i="1"/>
  <c r="U66" i="1"/>
  <c r="U65" i="1"/>
  <c r="U64" i="1"/>
  <c r="U62" i="1"/>
  <c r="U61" i="1"/>
  <c r="U60" i="1"/>
  <c r="U58" i="1"/>
  <c r="U57" i="1"/>
  <c r="U56" i="1"/>
  <c r="U54" i="1"/>
  <c r="U53" i="1"/>
  <c r="U52" i="1"/>
  <c r="U50" i="1"/>
  <c r="U49" i="1"/>
  <c r="U48" i="1"/>
  <c r="U46" i="1"/>
  <c r="U45" i="1"/>
  <c r="U44" i="1"/>
  <c r="U42" i="1"/>
  <c r="U41" i="1"/>
  <c r="U40" i="1"/>
  <c r="U38" i="1"/>
  <c r="U37" i="1"/>
  <c r="U34" i="1"/>
  <c r="U31" i="1"/>
  <c r="U28" i="1"/>
  <c r="U24" i="1"/>
  <c r="U22" i="1"/>
  <c r="U21" i="1"/>
  <c r="U19" i="1"/>
  <c r="U18" i="1"/>
  <c r="U16" i="1"/>
  <c r="U15" i="1"/>
  <c r="U13" i="1"/>
  <c r="U12" i="1"/>
  <c r="U9" i="1"/>
  <c r="U6" i="1"/>
  <c r="U3" i="1"/>
  <c r="U2" i="1"/>
  <c r="R73" i="1"/>
  <c r="R72" i="1"/>
  <c r="R69" i="1"/>
  <c r="R68" i="1"/>
  <c r="R65" i="1"/>
  <c r="R64" i="1"/>
  <c r="R61" i="1"/>
  <c r="R60" i="1"/>
  <c r="R57" i="1"/>
  <c r="R56" i="1"/>
  <c r="R53" i="1"/>
  <c r="R52" i="1"/>
  <c r="R49" i="1"/>
  <c r="R48" i="1"/>
  <c r="R45" i="1"/>
  <c r="R44" i="1"/>
  <c r="R41" i="1"/>
  <c r="R40" i="1"/>
  <c r="R38" i="1"/>
  <c r="R37" i="1"/>
  <c r="R35" i="1"/>
  <c r="R34" i="1"/>
  <c r="R32" i="1"/>
  <c r="R31" i="1"/>
  <c r="R29" i="1"/>
  <c r="R28" i="1"/>
  <c r="R25" i="1"/>
  <c r="R24" i="1"/>
  <c r="R21" i="1"/>
  <c r="R18" i="1"/>
  <c r="R15" i="1"/>
  <c r="R12" i="1"/>
  <c r="R9" i="1"/>
  <c r="R6" i="1"/>
  <c r="R3" i="1"/>
  <c r="R2" i="1"/>
  <c r="O72" i="1"/>
  <c r="O68" i="1"/>
  <c r="O64" i="1"/>
  <c r="O60" i="1"/>
  <c r="O56" i="1"/>
  <c r="O52" i="1"/>
  <c r="O48" i="1"/>
  <c r="O44" i="1"/>
  <c r="O40" i="1"/>
  <c r="O37" i="1"/>
  <c r="O34" i="1"/>
  <c r="O31" i="1"/>
  <c r="O28" i="1"/>
  <c r="O24" i="1"/>
  <c r="O21" i="1"/>
  <c r="O18" i="1"/>
  <c r="O15" i="1"/>
  <c r="O12" i="1"/>
  <c r="O9" i="1"/>
  <c r="O6" i="1"/>
  <c r="O3" i="1"/>
  <c r="O2" i="1"/>
  <c r="L74" i="1"/>
  <c r="L73" i="1"/>
  <c r="L72" i="1"/>
  <c r="L68" i="1"/>
  <c r="L64" i="1"/>
  <c r="L60" i="1"/>
  <c r="L56" i="1"/>
  <c r="L52" i="1"/>
  <c r="L48" i="1"/>
  <c r="L44" i="1"/>
  <c r="L40" i="1"/>
  <c r="L38" i="1"/>
  <c r="L37" i="1"/>
  <c r="L35" i="1"/>
  <c r="L34" i="1"/>
  <c r="L31" i="1"/>
  <c r="L29" i="1"/>
  <c r="L28" i="1"/>
  <c r="L25" i="1"/>
  <c r="L24" i="1"/>
  <c r="L21" i="1"/>
  <c r="L18" i="1"/>
  <c r="L15" i="1"/>
  <c r="L12" i="1"/>
  <c r="L9" i="1"/>
  <c r="L6" i="1"/>
  <c r="L3" i="1"/>
  <c r="L2" i="1"/>
  <c r="I72" i="1"/>
  <c r="I69" i="1"/>
  <c r="I68" i="1"/>
  <c r="I65" i="1"/>
  <c r="I64" i="1"/>
  <c r="I60" i="1"/>
  <c r="I56" i="1"/>
  <c r="I52" i="1"/>
  <c r="I48" i="1"/>
  <c r="I44" i="1"/>
  <c r="I40" i="1"/>
  <c r="I37" i="1"/>
  <c r="I34" i="1"/>
  <c r="I31" i="1"/>
  <c r="I28" i="1"/>
  <c r="I24" i="1"/>
  <c r="I21" i="1"/>
  <c r="I18" i="1"/>
  <c r="I15" i="1"/>
  <c r="I12" i="1"/>
  <c r="I9" i="1"/>
  <c r="I6" i="1"/>
  <c r="I3" i="1"/>
  <c r="I2" i="1"/>
  <c r="F72" i="1"/>
  <c r="F68" i="1"/>
  <c r="F64" i="1"/>
  <c r="F60" i="1"/>
  <c r="F56" i="1"/>
  <c r="F52" i="1"/>
  <c r="F48" i="1"/>
  <c r="F44" i="1"/>
  <c r="F40" i="1"/>
  <c r="F37" i="1"/>
  <c r="F34" i="1"/>
  <c r="F31" i="1"/>
  <c r="F28" i="1"/>
  <c r="F24" i="1"/>
  <c r="F21" i="1"/>
  <c r="F18" i="1"/>
  <c r="F15" i="1"/>
  <c r="F12" i="1"/>
  <c r="F9" i="1"/>
  <c r="F6" i="1"/>
  <c r="F3" i="1"/>
  <c r="F2" i="1"/>
  <c r="B24" i="1" l="1"/>
  <c r="C24" i="1" s="1"/>
  <c r="AF73" i="1"/>
  <c r="AF72" i="1"/>
  <c r="AF69" i="1"/>
  <c r="AF68" i="1"/>
  <c r="AF65" i="1"/>
  <c r="AF64" i="1"/>
  <c r="AF60" i="1"/>
  <c r="AF57" i="1"/>
  <c r="AF56" i="1"/>
  <c r="AF52" i="1"/>
  <c r="AF49" i="1"/>
  <c r="AF48" i="1"/>
  <c r="AF44" i="1"/>
  <c r="AF41" i="1"/>
  <c r="AF40" i="1"/>
  <c r="AF38" i="1"/>
  <c r="AF37" i="1"/>
  <c r="AF35" i="1"/>
  <c r="AF34" i="1"/>
  <c r="AF32" i="1"/>
  <c r="AF31" i="1"/>
  <c r="AF29" i="1"/>
  <c r="AF28" i="1"/>
  <c r="AF25" i="1"/>
  <c r="AF24" i="1"/>
  <c r="AF22" i="1"/>
  <c r="AF21" i="1"/>
  <c r="AF19" i="1"/>
  <c r="AF18" i="1"/>
  <c r="AF16" i="1"/>
  <c r="AF15" i="1"/>
  <c r="AF13" i="1"/>
  <c r="AF12" i="1"/>
  <c r="AF10" i="1"/>
  <c r="AF9" i="1"/>
  <c r="AF7" i="1"/>
  <c r="AF6" i="1"/>
  <c r="AF4" i="1"/>
  <c r="AF3" i="1"/>
  <c r="AC72" i="1"/>
  <c r="AC68" i="1"/>
  <c r="AC64" i="1"/>
  <c r="AC60" i="1"/>
  <c r="AC56" i="1"/>
  <c r="AC52" i="1"/>
  <c r="AC48" i="1"/>
  <c r="AC44" i="1"/>
  <c r="AC40" i="1"/>
  <c r="AC37" i="1"/>
  <c r="AC34" i="1"/>
  <c r="AC31" i="1"/>
  <c r="AC28" i="1"/>
  <c r="AC24" i="1"/>
  <c r="AC21" i="1"/>
  <c r="AC18" i="1"/>
  <c r="AC15" i="1"/>
  <c r="AC12" i="1"/>
  <c r="AC9" i="1"/>
  <c r="AC6" i="1"/>
  <c r="AC3" i="1"/>
  <c r="Z72" i="1"/>
  <c r="Z68" i="1"/>
  <c r="Z64" i="1"/>
  <c r="Z60" i="1"/>
  <c r="Z56" i="1"/>
  <c r="Z52" i="1"/>
  <c r="Z48" i="1"/>
  <c r="Z44" i="1"/>
  <c r="Z40" i="1"/>
  <c r="Z38" i="1"/>
  <c r="Z37" i="1"/>
  <c r="Z34" i="1"/>
  <c r="Z31" i="1"/>
  <c r="Z28" i="1"/>
  <c r="Z24" i="1"/>
  <c r="Z21" i="1"/>
  <c r="Z18" i="1"/>
  <c r="Z15" i="1"/>
  <c r="Z12" i="1"/>
  <c r="Z9" i="1"/>
  <c r="Z6" i="1"/>
  <c r="Z3" i="1"/>
  <c r="AF2" i="1"/>
  <c r="Z2" i="1"/>
  <c r="W73" i="1"/>
  <c r="W72" i="1"/>
  <c r="W69" i="1"/>
  <c r="W68" i="1"/>
  <c r="W65" i="1"/>
  <c r="W64" i="1"/>
  <c r="W61" i="1"/>
  <c r="W60" i="1"/>
  <c r="W57" i="1"/>
  <c r="W56" i="1"/>
  <c r="W53" i="1"/>
  <c r="W52" i="1"/>
  <c r="W49" i="1"/>
  <c r="W48" i="1"/>
  <c r="W45" i="1"/>
  <c r="W44" i="1"/>
  <c r="W41" i="1"/>
  <c r="W40" i="1"/>
  <c r="W38" i="1"/>
  <c r="W37" i="1"/>
  <c r="W35" i="1"/>
  <c r="W34" i="1"/>
  <c r="W32" i="1"/>
  <c r="W31" i="1"/>
  <c r="W29" i="1"/>
  <c r="W28" i="1"/>
  <c r="W25" i="1"/>
  <c r="W24" i="1"/>
  <c r="W21" i="1"/>
  <c r="W18" i="1"/>
  <c r="W15" i="1"/>
  <c r="W12" i="1"/>
  <c r="W9" i="1"/>
  <c r="W6" i="1"/>
  <c r="W3" i="1"/>
  <c r="W2" i="1"/>
  <c r="T73" i="1"/>
  <c r="T72" i="1"/>
  <c r="T70" i="1"/>
  <c r="T69" i="1"/>
  <c r="T68" i="1"/>
  <c r="T66" i="1"/>
  <c r="T65" i="1"/>
  <c r="T64" i="1"/>
  <c r="T62" i="1"/>
  <c r="T61" i="1"/>
  <c r="T60" i="1"/>
  <c r="T58" i="1"/>
  <c r="T57" i="1"/>
  <c r="T56" i="1"/>
  <c r="T54" i="1"/>
  <c r="T53" i="1"/>
  <c r="T52" i="1"/>
  <c r="T50" i="1"/>
  <c r="T49" i="1"/>
  <c r="T48" i="1"/>
  <c r="T46" i="1"/>
  <c r="T45" i="1"/>
  <c r="T44" i="1"/>
  <c r="T42" i="1"/>
  <c r="T41" i="1"/>
  <c r="T40" i="1"/>
  <c r="T38" i="1"/>
  <c r="T37" i="1"/>
  <c r="T34" i="1"/>
  <c r="T31" i="1"/>
  <c r="T28" i="1"/>
  <c r="T24" i="1"/>
  <c r="T22" i="1"/>
  <c r="T21" i="1"/>
  <c r="T19" i="1"/>
  <c r="T18" i="1"/>
  <c r="T16" i="1"/>
  <c r="T15" i="1"/>
  <c r="T13" i="1"/>
  <c r="T12" i="1"/>
  <c r="T9" i="1"/>
  <c r="T6" i="1"/>
  <c r="T3" i="1"/>
  <c r="T2" i="1"/>
  <c r="Q73" i="1"/>
  <c r="Q72" i="1"/>
  <c r="Q69" i="1"/>
  <c r="Q68" i="1"/>
  <c r="Q65" i="1"/>
  <c r="Q64" i="1"/>
  <c r="Q61" i="1"/>
  <c r="Q60" i="1"/>
  <c r="Q57" i="1"/>
  <c r="Q56" i="1"/>
  <c r="Q53" i="1"/>
  <c r="Q52" i="1"/>
  <c r="Q49" i="1"/>
  <c r="Q48" i="1"/>
  <c r="Q45" i="1"/>
  <c r="Q44" i="1"/>
  <c r="Q41" i="1"/>
  <c r="Q40" i="1"/>
  <c r="Q38" i="1"/>
  <c r="Q37" i="1"/>
  <c r="Q35" i="1"/>
  <c r="Q34" i="1"/>
  <c r="Q32" i="1"/>
  <c r="Q31" i="1"/>
  <c r="Q29" i="1"/>
  <c r="Q28" i="1"/>
  <c r="Q25" i="1"/>
  <c r="Q24" i="1"/>
  <c r="Q18" i="1"/>
  <c r="Q15" i="1"/>
  <c r="Q12" i="1"/>
  <c r="Q9" i="1"/>
  <c r="Q6" i="1"/>
  <c r="Q3" i="1"/>
  <c r="Q2" i="1"/>
  <c r="N72" i="1"/>
  <c r="N68" i="1"/>
  <c r="N64" i="1"/>
  <c r="N60" i="1"/>
  <c r="N56" i="1"/>
  <c r="N52" i="1"/>
  <c r="N48" i="1"/>
  <c r="N44" i="1"/>
  <c r="N40" i="1"/>
  <c r="N37" i="1"/>
  <c r="N34" i="1"/>
  <c r="N31" i="1"/>
  <c r="N28" i="1"/>
  <c r="N24" i="1"/>
  <c r="N21" i="1"/>
  <c r="N18" i="1"/>
  <c r="N15" i="1"/>
  <c r="N12" i="1"/>
  <c r="N9" i="1"/>
  <c r="N6" i="1"/>
  <c r="N3" i="1"/>
  <c r="N2" i="1"/>
  <c r="K74" i="1"/>
  <c r="K73" i="1"/>
  <c r="K72" i="1"/>
  <c r="K68" i="1"/>
  <c r="K64" i="1"/>
  <c r="K60" i="1"/>
  <c r="K56" i="1"/>
  <c r="K52" i="1"/>
  <c r="K48" i="1"/>
  <c r="K44" i="1"/>
  <c r="K40" i="1"/>
  <c r="K38" i="1"/>
  <c r="K37" i="1"/>
  <c r="K35" i="1"/>
  <c r="K34" i="1"/>
  <c r="K31" i="1"/>
  <c r="K29" i="1"/>
  <c r="K28" i="1"/>
  <c r="K25" i="1"/>
  <c r="K24" i="1"/>
  <c r="K21" i="1"/>
  <c r="K18" i="1"/>
  <c r="K15" i="1"/>
  <c r="K12" i="1"/>
  <c r="K9" i="1"/>
  <c r="K6" i="1"/>
  <c r="K3" i="1"/>
  <c r="K2" i="1"/>
  <c r="H72" i="1"/>
  <c r="H69" i="1"/>
  <c r="H68" i="1"/>
  <c r="H65" i="1"/>
  <c r="H64" i="1"/>
  <c r="H60" i="1"/>
  <c r="H56" i="1"/>
  <c r="H52" i="1"/>
  <c r="H48" i="1"/>
  <c r="H44" i="1"/>
  <c r="H40" i="1"/>
  <c r="H37" i="1"/>
  <c r="H34" i="1"/>
  <c r="H31" i="1"/>
  <c r="H28" i="1"/>
  <c r="H24" i="1"/>
  <c r="H21" i="1"/>
  <c r="H18" i="1"/>
  <c r="H15" i="1"/>
  <c r="H12" i="1"/>
  <c r="H9" i="1"/>
  <c r="H6" i="1"/>
  <c r="H3" i="1"/>
  <c r="H2" i="1"/>
  <c r="E72" i="1"/>
  <c r="E68" i="1"/>
  <c r="E64" i="1"/>
  <c r="E60" i="1"/>
  <c r="E56" i="1"/>
  <c r="E52" i="1"/>
  <c r="E48" i="1"/>
  <c r="E44" i="1"/>
  <c r="E40" i="1"/>
  <c r="E37" i="1"/>
  <c r="E34" i="1"/>
  <c r="E31" i="1"/>
  <c r="E28" i="1"/>
  <c r="E24" i="1"/>
  <c r="E21" i="1"/>
  <c r="E18" i="1"/>
  <c r="E15" i="1"/>
  <c r="E12" i="1"/>
  <c r="E9" i="1"/>
  <c r="E6" i="1"/>
  <c r="E2" i="1"/>
  <c r="E3" i="1"/>
  <c r="AC2" i="1" l="1"/>
  <c r="B34" i="1"/>
  <c r="C34" i="1" s="1"/>
  <c r="B28" i="1"/>
  <c r="C28" i="1" s="1"/>
  <c r="B60" i="1" l="1"/>
  <c r="C60" i="1" s="1"/>
  <c r="B52" i="1"/>
  <c r="C52" i="1" s="1"/>
  <c r="B51" i="1"/>
  <c r="B44" i="1"/>
  <c r="C44" i="1" s="1"/>
  <c r="B43" i="1"/>
  <c r="B47" i="1"/>
  <c r="B48" i="1"/>
  <c r="C48" i="1" s="1"/>
  <c r="B68" i="1" l="1"/>
  <c r="B56" i="1"/>
  <c r="C68" i="1" l="1"/>
  <c r="C56" i="1"/>
  <c r="B3" i="1" l="1"/>
  <c r="B6" i="1" l="1"/>
  <c r="B9" i="1"/>
  <c r="B12" i="1"/>
  <c r="B15" i="1"/>
  <c r="B18" i="1"/>
  <c r="B21" i="1"/>
  <c r="B31" i="1"/>
  <c r="B37" i="1"/>
  <c r="B39" i="1"/>
  <c r="B40" i="1"/>
  <c r="B64" i="1"/>
  <c r="B71" i="1"/>
  <c r="B72" i="1"/>
  <c r="C40" i="1" l="1"/>
  <c r="C12" i="1"/>
  <c r="C3" i="1"/>
  <c r="C6" i="1" l="1"/>
  <c r="C15" i="1"/>
  <c r="C9" i="1"/>
  <c r="C18" i="1"/>
  <c r="C21" i="1"/>
  <c r="C31" i="1"/>
  <c r="C64" i="1"/>
  <c r="C37" i="1"/>
  <c r="C72" i="1"/>
</calcChain>
</file>

<file path=xl/sharedStrings.xml><?xml version="1.0" encoding="utf-8"?>
<sst xmlns="http://schemas.openxmlformats.org/spreadsheetml/2006/main" count="20674" uniqueCount="659">
  <si>
    <t>CAT 3</t>
  </si>
  <si>
    <t>GoCUID
CIUGdC</t>
  </si>
  <si>
    <t># of Digits</t>
  </si>
  <si>
    <t>GOCUID</t>
  </si>
  <si>
    <t>FORMAT</t>
  </si>
  <si>
    <t>WIDTH</t>
  </si>
  <si>
    <t>DEPTH</t>
  </si>
  <si>
    <t>HEIGHT</t>
  </si>
  <si>
    <t>NA</t>
  </si>
  <si>
    <t>3F</t>
  </si>
  <si>
    <t>Vertical</t>
  </si>
  <si>
    <t>VT</t>
  </si>
  <si>
    <t>2 Drawers</t>
  </si>
  <si>
    <t>2D</t>
  </si>
  <si>
    <t>XX</t>
  </si>
  <si>
    <t>X</t>
  </si>
  <si>
    <t>Painted Metal</t>
  </si>
  <si>
    <t>D18</t>
  </si>
  <si>
    <t>3 Drawers</t>
  </si>
  <si>
    <t>3D</t>
  </si>
  <si>
    <t>4 Drawers</t>
  </si>
  <si>
    <t>4D</t>
  </si>
  <si>
    <t>Lateral</t>
  </si>
  <si>
    <t>LT</t>
  </si>
  <si>
    <t>D28</t>
  </si>
  <si>
    <t>5 Drawers</t>
  </si>
  <si>
    <t>5D</t>
  </si>
  <si>
    <t>Pedestals</t>
  </si>
  <si>
    <t>3P</t>
  </si>
  <si>
    <t>Freestanding</t>
  </si>
  <si>
    <t>FS</t>
  </si>
  <si>
    <t>BF</t>
  </si>
  <si>
    <t>D24</t>
  </si>
  <si>
    <t>File/File</t>
  </si>
  <si>
    <t>FF</t>
  </si>
  <si>
    <t>Laminate</t>
  </si>
  <si>
    <t>D30</t>
  </si>
  <si>
    <t>Work Surface Supporting</t>
  </si>
  <si>
    <t>SS</t>
  </si>
  <si>
    <t>MO</t>
  </si>
  <si>
    <t>Personal Storage Towers</t>
  </si>
  <si>
    <t>3T</t>
  </si>
  <si>
    <t>Keyed</t>
  </si>
  <si>
    <t>KD</t>
  </si>
  <si>
    <t>2 Drawers with Wardrobe</t>
  </si>
  <si>
    <t>DW</t>
  </si>
  <si>
    <t>Keyless</t>
  </si>
  <si>
    <t>KS</t>
  </si>
  <si>
    <t>Storage Cabinets</t>
  </si>
  <si>
    <t>3S</t>
  </si>
  <si>
    <t>2 Doors</t>
  </si>
  <si>
    <t>2R</t>
  </si>
  <si>
    <t>Low Height</t>
  </si>
  <si>
    <t>LH</t>
  </si>
  <si>
    <t>24 to 33</t>
  </si>
  <si>
    <t>Open</t>
  </si>
  <si>
    <t>OP</t>
  </si>
  <si>
    <t>Medium Height</t>
  </si>
  <si>
    <t>MH</t>
  </si>
  <si>
    <t>D20</t>
  </si>
  <si>
    <t>34 to 43</t>
  </si>
  <si>
    <t>High Height</t>
  </si>
  <si>
    <t>HH</t>
  </si>
  <si>
    <t>44 to 54</t>
  </si>
  <si>
    <t>Wardrobes</t>
  </si>
  <si>
    <t>3W</t>
  </si>
  <si>
    <t>2 Hinged Doors</t>
  </si>
  <si>
    <t>HD</t>
  </si>
  <si>
    <t>2 Sliding Doors</t>
  </si>
  <si>
    <t>SD</t>
  </si>
  <si>
    <t>3L</t>
  </si>
  <si>
    <t>One High</t>
  </si>
  <si>
    <t>1H</t>
  </si>
  <si>
    <t>Two High</t>
  </si>
  <si>
    <t>2H</t>
  </si>
  <si>
    <t>Three High</t>
  </si>
  <si>
    <t>3H</t>
  </si>
  <si>
    <t>`</t>
  </si>
  <si>
    <t>Box/File</t>
  </si>
  <si>
    <t>Yes</t>
  </si>
  <si>
    <t>No</t>
  </si>
  <si>
    <t>Y</t>
  </si>
  <si>
    <t>N</t>
  </si>
  <si>
    <t>LOCKS</t>
  </si>
  <si>
    <t>BB</t>
  </si>
  <si>
    <t>K</t>
  </si>
  <si>
    <t>S</t>
  </si>
  <si>
    <t>Box/Box/File</t>
  </si>
  <si>
    <t>PRODUIT</t>
  </si>
  <si>
    <t>TYPE DE PRODUIT</t>
  </si>
  <si>
    <t>Classeur</t>
  </si>
  <si>
    <t>2 tiroirs</t>
  </si>
  <si>
    <t>Métal peint</t>
  </si>
  <si>
    <t>Caissons</t>
  </si>
  <si>
    <t>Latéral</t>
  </si>
  <si>
    <t>3 tiroirs</t>
  </si>
  <si>
    <t>Stratifié</t>
  </si>
  <si>
    <t>Tours de rangement personnel</t>
  </si>
  <si>
    <t>Autostable</t>
  </si>
  <si>
    <t>4 tiroirs</t>
  </si>
  <si>
    <t>Armoires de rangement</t>
  </si>
  <si>
    <t>Support de surface de travail</t>
  </si>
  <si>
    <t>5 tiroirs</t>
  </si>
  <si>
    <t>Armoires-penderies</t>
  </si>
  <si>
    <t>Verrouillable</t>
  </si>
  <si>
    <t>2 tiroirs classeurs</t>
  </si>
  <si>
    <t>2 tiroirs avec armoire-penderie</t>
  </si>
  <si>
    <t>2 portes</t>
  </si>
  <si>
    <t>Basse</t>
  </si>
  <si>
    <t>Ouvert</t>
  </si>
  <si>
    <t>Moyenne</t>
  </si>
  <si>
    <t>2 portes à charnières</t>
  </si>
  <si>
    <t>Grande</t>
  </si>
  <si>
    <t>2 portes coulissantes</t>
  </si>
  <si>
    <t>Un de haut</t>
  </si>
  <si>
    <t>Deux de haut</t>
  </si>
  <si>
    <t>Trois de haut</t>
  </si>
  <si>
    <t>Filing Cabinet</t>
  </si>
  <si>
    <t>PRODUCT</t>
  </si>
  <si>
    <t>TYPE OF PRODUCT</t>
  </si>
  <si>
    <t>LO</t>
  </si>
  <si>
    <t>ME</t>
  </si>
  <si>
    <t>HI</t>
  </si>
  <si>
    <t>PM</t>
  </si>
  <si>
    <t>LM</t>
  </si>
  <si>
    <t>Tiroir ordinaire/tiroir ordinaire/tiroir classeur</t>
  </si>
  <si>
    <t>Tiroir ordinaire/tiroir classeur</t>
  </si>
  <si>
    <t>Oui</t>
  </si>
  <si>
    <t>Non</t>
  </si>
  <si>
    <t>Avec clef</t>
  </si>
  <si>
    <t>Sans clef</t>
  </si>
  <si>
    <t>FINI</t>
  </si>
  <si>
    <t>S.O.</t>
  </si>
  <si>
    <t>PROFONDEUR</t>
  </si>
  <si>
    <t>HAUTEUR</t>
  </si>
  <si>
    <t>SIÈGES REMBOURRÉS</t>
  </si>
  <si>
    <t>2 Drawers with Wardrobe and Storage</t>
  </si>
  <si>
    <t>2 tiroirs avec armoire et rangement</t>
  </si>
  <si>
    <t>Open Storage</t>
  </si>
  <si>
    <t>OS</t>
  </si>
  <si>
    <t>Closed Storage</t>
  </si>
  <si>
    <t>CS</t>
  </si>
  <si>
    <t>Rangement ouvert</t>
  </si>
  <si>
    <t>Rangement fermé</t>
  </si>
  <si>
    <t>Storage Locker</t>
  </si>
  <si>
    <t>SL</t>
  </si>
  <si>
    <t>Armoire de rangement</t>
  </si>
  <si>
    <t>FINISHES</t>
  </si>
  <si>
    <t>SERRURES</t>
  </si>
  <si>
    <t>UPHOLSTERED CUSHION SEATS</t>
  </si>
  <si>
    <t>CLASSEURS ET ARMOIRES DE RANGEMENT</t>
  </si>
  <si>
    <t>FILLING AND STORAGE CABINETS</t>
  </si>
  <si>
    <t>Data Validation</t>
  </si>
  <si>
    <t>LARGEUR</t>
  </si>
  <si>
    <t>Storage Lockers</t>
  </si>
  <si>
    <t>Casiers de rangement</t>
  </si>
  <si>
    <t>Mobile</t>
  </si>
  <si>
    <t>Sans clé</t>
  </si>
  <si>
    <t>48 to 54</t>
  </si>
  <si>
    <t>XH</t>
  </si>
  <si>
    <t>24 à 33</t>
  </si>
  <si>
    <t>34 à 43</t>
  </si>
  <si>
    <t>44 à 54</t>
  </si>
  <si>
    <t>48 à 54</t>
  </si>
  <si>
    <t>MANUFACTURER</t>
  </si>
  <si>
    <t>FABRICANT</t>
  </si>
  <si>
    <t>CEILING 
PRICE</t>
  </si>
  <si>
    <t>PRIX PLAFOND</t>
  </si>
  <si>
    <t>CANADIAN CONTENT</t>
  </si>
  <si>
    <t>CONTENU
CANADIEN</t>
  </si>
  <si>
    <t xml:space="preserve">NA </t>
  </si>
  <si>
    <t xml:space="preserve">S.O. </t>
  </si>
  <si>
    <t>Cat 3
Ver
C.03</t>
  </si>
  <si>
    <t>Please select stream</t>
  </si>
  <si>
    <t>General Instructions - Product Catalogue and Pricing Template</t>
  </si>
  <si>
    <t>Veuillez sélectionnez un volet</t>
  </si>
  <si>
    <t>Instructions générales – Catalogue de produits et modèle d’établissement des prix</t>
  </si>
  <si>
    <t>General</t>
  </si>
  <si>
    <t>PSAB</t>
  </si>
  <si>
    <t>Général</t>
  </si>
  <si>
    <t>SAEA</t>
  </si>
  <si>
    <t>3FVT2DXXPM15D28XXXK</t>
  </si>
  <si>
    <t>3FVT2DXXPM15D28XXXS</t>
  </si>
  <si>
    <t>3FVT3DXXPM15D28XXXK</t>
  </si>
  <si>
    <t>3FVT3DXXPM15D28XXXS</t>
  </si>
  <si>
    <t>3FVT4DXXPM15D28XXXK</t>
  </si>
  <si>
    <t>3FVT4DXXPM15D28XXXS</t>
  </si>
  <si>
    <t>3FLT2DXXPM30D18XXXK</t>
  </si>
  <si>
    <t>3FLT2DXXPM30D18XXXS</t>
  </si>
  <si>
    <t>3FLT2DXXPM36D18XXXK</t>
  </si>
  <si>
    <t>3FLT2DXXPM36D18XXXS</t>
  </si>
  <si>
    <t>3FLT3DXXPM30D18XXXK</t>
  </si>
  <si>
    <t>3FLT3DXXPM30D18XXXS</t>
  </si>
  <si>
    <t>3FLT3DXXPM36D18XXXK</t>
  </si>
  <si>
    <t>3FLT3DXXPM36D18XXXS</t>
  </si>
  <si>
    <t>3FLT4DXXPM30D18XXXK</t>
  </si>
  <si>
    <t>3FLT4DXXPM30D18XXXS</t>
  </si>
  <si>
    <t>3FLT4DXXPM36D18XXXK</t>
  </si>
  <si>
    <t>3FLT4DXXPM36D18XXXS</t>
  </si>
  <si>
    <t>3FLT5DXXPM30D18XXXK</t>
  </si>
  <si>
    <t>3FLT5DXXPM30D18XXXS</t>
  </si>
  <si>
    <t>3FLT5DXXPM36D18XXXK</t>
  </si>
  <si>
    <t>3FLT5DXXPM36D18XXXS</t>
  </si>
  <si>
    <t>3PFSFFXXPM15D24XXXK</t>
  </si>
  <si>
    <t>3PFSFFXXPM15D24XXXS</t>
  </si>
  <si>
    <t>3PFSFFXXPM15D30XXXK</t>
  </si>
  <si>
    <t>3PFSFFXXPM15D30XXXS</t>
  </si>
  <si>
    <t>3PFSFFXXLM15D24XXXK</t>
  </si>
  <si>
    <t>3PFSFFXXLM15D24XXXS</t>
  </si>
  <si>
    <t>3PFSFFXXLM15D30XXXK</t>
  </si>
  <si>
    <t>3PFSFFXXLM15D30XXXS</t>
  </si>
  <si>
    <t>3PFSBBXXPM15D24XXXK</t>
  </si>
  <si>
    <t>3PFSBBXXPM15D24XXXS</t>
  </si>
  <si>
    <t>3PFSBBXXPM15D30XXXK</t>
  </si>
  <si>
    <t>3PFSBBXXPM15D30XXXS</t>
  </si>
  <si>
    <t>3PFSBBXXLM15D24XXXK</t>
  </si>
  <si>
    <t>3PFSBBXXLM15D24XXXS</t>
  </si>
  <si>
    <t>3PFSBBXXLM15D30XXXK</t>
  </si>
  <si>
    <t>3PFSBBXXLM15D30XXXS</t>
  </si>
  <si>
    <t>3PSSFFXXPM15D24XXXK</t>
  </si>
  <si>
    <t>3PSSFFXXPM15D24XXXS</t>
  </si>
  <si>
    <t>3PSSFFXXPM15D30XXXK</t>
  </si>
  <si>
    <t>3PSSFFXXPM15D30XXXS</t>
  </si>
  <si>
    <t>3PSSFFXXLM15D24XXXK</t>
  </si>
  <si>
    <t>3PSSFFXXLM15D24XXXS</t>
  </si>
  <si>
    <t>3PSSFFXXLM15D30XXXK</t>
  </si>
  <si>
    <t>3PSSFFXXLM15D30XXXS</t>
  </si>
  <si>
    <t>3PSSBBXXPM15D24XXXK</t>
  </si>
  <si>
    <t>3PSSBBXXPM15D24XXXS</t>
  </si>
  <si>
    <t>3PSSBBXXPM15D30XXXK</t>
  </si>
  <si>
    <t>3PSSBBXXPM15D30XXXS</t>
  </si>
  <si>
    <t>3PSSBBXXLM15D24XXXK</t>
  </si>
  <si>
    <t>3PSSBBXXLM15D24XXXS</t>
  </si>
  <si>
    <t>3PSSBBXXLM15D30XXXK</t>
  </si>
  <si>
    <t>3PSSBBXXLM15D30XXXS</t>
  </si>
  <si>
    <t>3PMOBFXXPM15D18XXYK</t>
  </si>
  <si>
    <t>3PMOBFXXPM15D18XXYS</t>
  </si>
  <si>
    <t>3PMOBFXXPM15D24XXYK</t>
  </si>
  <si>
    <t>3PMOBFXXPM15D24XXYS</t>
  </si>
  <si>
    <t>3PMOBFXXLM15D18XXYK</t>
  </si>
  <si>
    <t>3PMOBFXXLM15D18XXYS</t>
  </si>
  <si>
    <t>3PMOBFXXLM15D24XXYK</t>
  </si>
  <si>
    <t>3PMOBFXXLM15D24XXYS</t>
  </si>
  <si>
    <t>3PMOFFXXPM15D18XXXK</t>
  </si>
  <si>
    <t>3PMOFFXXPM15D18XXXS</t>
  </si>
  <si>
    <t>3PMOFFXXPM15D24XXXK</t>
  </si>
  <si>
    <t>3PMOFFXXPM15D24XXXS</t>
  </si>
  <si>
    <t>3PMOFFXXLM15D18XXXK</t>
  </si>
  <si>
    <t>3PMOFFXXLM15D18XXXS</t>
  </si>
  <si>
    <t>3PMOFFXXLM15D24XXXK</t>
  </si>
  <si>
    <t>3PMOFFXXLM15D24XXXS</t>
  </si>
  <si>
    <t>3PMOBBXXPM15D18XXXK</t>
  </si>
  <si>
    <t>3PMOBBXXPM15D18XXXS</t>
  </si>
  <si>
    <t>3PMOBBXXPM15D24XXXK</t>
  </si>
  <si>
    <t>3PMOBBXXPM15D24XXXS</t>
  </si>
  <si>
    <t>3PMOBBXXLM15D18XXXK</t>
  </si>
  <si>
    <t>3PMOBBXXLM15D18XXXS</t>
  </si>
  <si>
    <t>3PMOBBXXLM15D24XXXK</t>
  </si>
  <si>
    <t>3PMOBBXXLM15D24XXXS</t>
  </si>
  <si>
    <t>3TDWOSXXPM24D2454XK</t>
  </si>
  <si>
    <t>3TDWOSXXPM24D2454XS</t>
  </si>
  <si>
    <t>3TDWOSXXPM24D2456XK</t>
  </si>
  <si>
    <t>3TDWOSXXPM24D2456XS</t>
  </si>
  <si>
    <t>3TDWOSXXPM24D3054XK</t>
  </si>
  <si>
    <t>3TDWOSXXPM24D3054XS</t>
  </si>
  <si>
    <t>3TDWOSXXPM24D3056XK</t>
  </si>
  <si>
    <t>3TDWOSXXPM24D3056XS</t>
  </si>
  <si>
    <t>3TDWOSXXPM30D2454XK</t>
  </si>
  <si>
    <t>3TDWOSXXPM30D2454XS</t>
  </si>
  <si>
    <t>3TDWOSXXPM30D2456XK</t>
  </si>
  <si>
    <t>3TDWOSXXPM30D2456XS</t>
  </si>
  <si>
    <t>3TDWOSXXPM30D3054XK</t>
  </si>
  <si>
    <t>3TDWOSXXPM30D3054XS</t>
  </si>
  <si>
    <t>3TDWOSXXPM30D3056XK</t>
  </si>
  <si>
    <t>3TDWOSXXPM30D3056XS</t>
  </si>
  <si>
    <t>3TDWOSXXLM24D2454XK</t>
  </si>
  <si>
    <t>3TDWOSXXLM24D2454XS</t>
  </si>
  <si>
    <t>3TDWOSXXLM24D2456XK</t>
  </si>
  <si>
    <t>3TDWOSXXLM24D2456XS</t>
  </si>
  <si>
    <t>3TDWOSXXLM24D3054XK</t>
  </si>
  <si>
    <t>3TDWOSXXLM24D3054XS</t>
  </si>
  <si>
    <t>3TDWOSXXLM24D3056XK</t>
  </si>
  <si>
    <t>3TDWOSXXLM24D3056XS</t>
  </si>
  <si>
    <t>3TDWOSXXLM30D2454XK</t>
  </si>
  <si>
    <t>3TDWOSXXLM30D2454XS</t>
  </si>
  <si>
    <t>3TDWOSXXLM30D2456XK</t>
  </si>
  <si>
    <t>3TDWOSXXLM30D2456XS</t>
  </si>
  <si>
    <t>3TDWOSXXLM30D3054XK</t>
  </si>
  <si>
    <t>3TDWOSXXLM30D3054XS</t>
  </si>
  <si>
    <t>3TDWOSXXLM30D3056XK</t>
  </si>
  <si>
    <t>3TDWOSXXLM30D3056XS</t>
  </si>
  <si>
    <t>3TDWCSXXPM24D2454XK</t>
  </si>
  <si>
    <t>3TDWCSXXPM24D2454XS</t>
  </si>
  <si>
    <t>3TDWCSXXPM24D2456XK</t>
  </si>
  <si>
    <t>3TDWCSXXPM24D2456XS</t>
  </si>
  <si>
    <t>3TDWCSXXPM24D3054XK</t>
  </si>
  <si>
    <t>3TDWCSXXPM24D3054XS</t>
  </si>
  <si>
    <t>3TDWCSXXPM24D3056XK</t>
  </si>
  <si>
    <t>3TDWCSXXPM24D3056XS</t>
  </si>
  <si>
    <t>3TDWCSXXPM30D2454XK</t>
  </si>
  <si>
    <t>3TDWCSXXPM30D2454XS</t>
  </si>
  <si>
    <t>3TDWCSXXPM30D2456XK</t>
  </si>
  <si>
    <t>3TDWCSXXPM30D2456XS</t>
  </si>
  <si>
    <t>3TDWCSXXPM30D3054XK</t>
  </si>
  <si>
    <t>3TDWCSXXPM30D3054XS</t>
  </si>
  <si>
    <t>3TDWCSXXPM30D3056XK</t>
  </si>
  <si>
    <t>3TDWCSXXPM30D3056XS</t>
  </si>
  <si>
    <t>3TDWCSXXLM24D2454XK</t>
  </si>
  <si>
    <t>3TDWCSXXLM24D2454XS</t>
  </si>
  <si>
    <t>3TDWCSXXLM24D2456XK</t>
  </si>
  <si>
    <t>3TDWCSXXLM24D2456XS</t>
  </si>
  <si>
    <t>3TDWCSXXLM24D3054XK</t>
  </si>
  <si>
    <t>3TDWCSXXLM24D3054XS</t>
  </si>
  <si>
    <t>3TDWCSXXLM24D3056XK</t>
  </si>
  <si>
    <t>3TDWCSXXLM24D3056XS</t>
  </si>
  <si>
    <t>3TDWCSXXLM30D2454XK</t>
  </si>
  <si>
    <t>3TDWCSXXLM30D2454XS</t>
  </si>
  <si>
    <t>3TDWCSXXLM30D2456XK</t>
  </si>
  <si>
    <t>3TDWCSXXLM30D2456XS</t>
  </si>
  <si>
    <t>3TDWCSXXLM30D3054XK</t>
  </si>
  <si>
    <t>3TDWCSXXLM30D3054XS</t>
  </si>
  <si>
    <t>3TDWCSXXLM30D3056XK</t>
  </si>
  <si>
    <t>3TDWCSXXLM30D3056XS</t>
  </si>
  <si>
    <t>3S2RLHXXPM30D18LOXK</t>
  </si>
  <si>
    <t>3S2RLHXXPM30D18LOXS</t>
  </si>
  <si>
    <t>3S2RLHXXPM30D20LOXK</t>
  </si>
  <si>
    <t>3S2RLHXXPM30D20LOXS</t>
  </si>
  <si>
    <t>3S2RLHXXPM36D18LOXK</t>
  </si>
  <si>
    <t>3S2RLHXXPM36D18LOXS</t>
  </si>
  <si>
    <t>3S2RLHXXPM36D20LOXK</t>
  </si>
  <si>
    <t>3S2RLHXXPM36D20LOXS</t>
  </si>
  <si>
    <t>3S2RLHXXPM48D18LOXK</t>
  </si>
  <si>
    <t>3S2RLHXXPM48D18LOXS</t>
  </si>
  <si>
    <t>3S2RLHXXPM48D20LOXK</t>
  </si>
  <si>
    <t>3S2RLHXXPM48D20LOXS</t>
  </si>
  <si>
    <t>3S2RLHXXLM30D18LOXK</t>
  </si>
  <si>
    <t>3S2RLHXXLM30D18LOXS</t>
  </si>
  <si>
    <t>3S2RLHXXLM30D20LOXK</t>
  </si>
  <si>
    <t>3S2RLHXXLM30D20LOXS</t>
  </si>
  <si>
    <t>3S2RLHXXLM36D18LOXK</t>
  </si>
  <si>
    <t>3S2RLHXXLM36D18LOXS</t>
  </si>
  <si>
    <t>3S2RLHXXLM36D20LOXK</t>
  </si>
  <si>
    <t>3S2RLHXXLM36D20LOXS</t>
  </si>
  <si>
    <t>3S2RLHXXLM48D18LOXK</t>
  </si>
  <si>
    <t>3S2RLHXXLM48D18LOXS</t>
  </si>
  <si>
    <t>3S2RLHXXLM48D20LOXK</t>
  </si>
  <si>
    <t>3S2RLHXXLM48D20LOXS</t>
  </si>
  <si>
    <t>3SOPLHXXPM30D18LOXX</t>
  </si>
  <si>
    <t>3SOPLHXXPM30D20LOXX</t>
  </si>
  <si>
    <t>3SOPLHXXPM36D18LOXX</t>
  </si>
  <si>
    <t>3SOPLHXXPM36D20LOXX</t>
  </si>
  <si>
    <t>3SOPLHXXPM48D18LOXX</t>
  </si>
  <si>
    <t>3SOPLHXXPM48D20LOXX</t>
  </si>
  <si>
    <t>3SOPLHXXLM30D18LOXX</t>
  </si>
  <si>
    <t>3SOPLHXXLM30D20LOXX</t>
  </si>
  <si>
    <t>3SOPLHXXLM36D18LOXX</t>
  </si>
  <si>
    <t>3SOPLHXXLM36D20LOXX</t>
  </si>
  <si>
    <t>3SOPLHXXLM48D18LOXX</t>
  </si>
  <si>
    <t>3SOPLHXXLM48D20LOXX</t>
  </si>
  <si>
    <t>3S2RMHXXPM30D18MEXK</t>
  </si>
  <si>
    <t>3S2RMHXXPM30D18MEXS</t>
  </si>
  <si>
    <t>3S2RMHXXPM30D20MEXK</t>
  </si>
  <si>
    <t>3S2RMHXXPM30D20MEXS</t>
  </si>
  <si>
    <t>3S2RMHXXPM36D18MEXK</t>
  </si>
  <si>
    <t>3S2RMHXXPM36D18MEXS</t>
  </si>
  <si>
    <t>3S2RMHXXPM36D20MEXK</t>
  </si>
  <si>
    <t>3S2RMHXXPM36D20MEXS</t>
  </si>
  <si>
    <t>3S2RMHXXPM48D18MEXK</t>
  </si>
  <si>
    <t>3S2RMHXXPM48D18MEXS</t>
  </si>
  <si>
    <t>3S2RMHXXPM48D20MEXK</t>
  </si>
  <si>
    <t>3S2RMHXXPM48D20MEXS</t>
  </si>
  <si>
    <t>3S2RMHXXLM30D18MEXK</t>
  </si>
  <si>
    <t>3S2RMHXXLM30D18MEXS</t>
  </si>
  <si>
    <t>3S2RMHXXLM30D20MEXK</t>
  </si>
  <si>
    <t>3S2RMHXXLM30D20MEXS</t>
  </si>
  <si>
    <t>3S2RMHXXLM36D18MEXK</t>
  </si>
  <si>
    <t>3S2RMHXXLM36D18MEXS</t>
  </si>
  <si>
    <t>3S2RMHXXLM36D20MEXK</t>
  </si>
  <si>
    <t>3S2RMHXXLM36D20MEXS</t>
  </si>
  <si>
    <t>3S2RMHXXLM48D18MEXK</t>
  </si>
  <si>
    <t>3S2RMHXXLM48D18MEXS</t>
  </si>
  <si>
    <t>3S2RMHXXLM48D20MEXK</t>
  </si>
  <si>
    <t>3S2RMHXXLM48D20MEXS</t>
  </si>
  <si>
    <t>3SOPMHXXPM30D18MEXX</t>
  </si>
  <si>
    <t>3SOPMHXXPM30D20MEXX</t>
  </si>
  <si>
    <t>3SOPMHXXPM36D18MEXX</t>
  </si>
  <si>
    <t>3SOPMHXXPM36D20MEXX</t>
  </si>
  <si>
    <t>3SOPMHXXPM48D18MEXX</t>
  </si>
  <si>
    <t>3SOPMHXXPM48D20MEXX</t>
  </si>
  <si>
    <t>3SOPMHXXLM30D18MEXX</t>
  </si>
  <si>
    <t>3SOPMHXXLM30D20MEXX</t>
  </si>
  <si>
    <t>3SOPMHXXLM36D18MEXX</t>
  </si>
  <si>
    <t>3SOPMHXXLM36D20MEXX</t>
  </si>
  <si>
    <t>3SOPMHXXLM48D18MEXX</t>
  </si>
  <si>
    <t>3SOPMHXXLM48D20MEXX</t>
  </si>
  <si>
    <t>3S2RHHXXPM30D18HIXK</t>
  </si>
  <si>
    <t>3S2RHHXXPM30D18HIXS</t>
  </si>
  <si>
    <t>3S2RHHXXPM30D20HIXK</t>
  </si>
  <si>
    <t>3S2RHHXXPM30D20HIXS</t>
  </si>
  <si>
    <t>3S2RHHXXPM36D18HIXK</t>
  </si>
  <si>
    <t>3S2RHHXXPM36D18HIXS</t>
  </si>
  <si>
    <t>3S2RHHXXPM36D20HIXK</t>
  </si>
  <si>
    <t>3S2RHHXXPM36D20HIXS</t>
  </si>
  <si>
    <t>3S2RHHXXPM48D18HIXK</t>
  </si>
  <si>
    <t>3S2RHHXXPM48D18HIXS</t>
  </si>
  <si>
    <t>3S2RHHXXPM48D20HIXK</t>
  </si>
  <si>
    <t>3S2RHHXXPM48D20HIXS</t>
  </si>
  <si>
    <t>3S2RHHXXLM30D18HIXK</t>
  </si>
  <si>
    <t>3S2RHHXXLM30D18HIXS</t>
  </si>
  <si>
    <t>3S2RHHXXLM30D20HIXK</t>
  </si>
  <si>
    <t>3S2RHHXXLM30D20HIXS</t>
  </si>
  <si>
    <t>3S2RHHXXLM36D18HIXK</t>
  </si>
  <si>
    <t>3S2RHHXXLM36D18HIXS</t>
  </si>
  <si>
    <t>3S2RHHXXLM36D20HIXK</t>
  </si>
  <si>
    <t>3S2RHHXXLM36D20HIXS</t>
  </si>
  <si>
    <t>3S2RHHXXLM48D18HIXK</t>
  </si>
  <si>
    <t>3S2RHHXXLM48D18HIXS</t>
  </si>
  <si>
    <t>3S2RHHXXLM48D20HIXK</t>
  </si>
  <si>
    <t>3S2RHHXXLM48D20HIXS</t>
  </si>
  <si>
    <t>3SOPHHXXPM30D18HIXX</t>
  </si>
  <si>
    <t>3SOPHHXXPM30D20HIXX</t>
  </si>
  <si>
    <t>3SOPHHXXPM36D18HIXX</t>
  </si>
  <si>
    <t>3SOPHHXXPM36D20HIXX</t>
  </si>
  <si>
    <t>3SOPHHXXPM48D18HIXX</t>
  </si>
  <si>
    <t>3SOPHHXXPM48D20HIXX</t>
  </si>
  <si>
    <t>3SOPHHXXLM30D18HIXX</t>
  </si>
  <si>
    <t>3SOPHHXXLM30D20HIXX</t>
  </si>
  <si>
    <t>3SOPHHXXLM36D18HIXX</t>
  </si>
  <si>
    <t>3SOPHHXXLM36D20HIXX</t>
  </si>
  <si>
    <t>3SOPHHXXLM48D18HIXX</t>
  </si>
  <si>
    <t>3SOPHHXXLM48D20HIXX</t>
  </si>
  <si>
    <t>3WHDMHXXPM30D18MEXK</t>
  </si>
  <si>
    <t>3WHDMHXXPM30D18MEXS</t>
  </si>
  <si>
    <t>3WHDMHXXPM30D24MEXK</t>
  </si>
  <si>
    <t>3WHDMHXXPM30D24MEXS</t>
  </si>
  <si>
    <t>3WHDMHXXPM36D18MEXK</t>
  </si>
  <si>
    <t>3WHDMHXXPM36D18MEXS</t>
  </si>
  <si>
    <t>3WHDMHXXPM36D24MEXK</t>
  </si>
  <si>
    <t>3WHDMHXXPM36D24MEXS</t>
  </si>
  <si>
    <t>3WHDMHXXPM48D18MEXK</t>
  </si>
  <si>
    <t>3WHDMHXXPM48D18MEXS</t>
  </si>
  <si>
    <t>3WHDMHXXPM48D24MEXK</t>
  </si>
  <si>
    <t>3WHDMHXXPM48D24MEXS</t>
  </si>
  <si>
    <t>3WHDMHXXLM30D18MEXK</t>
  </si>
  <si>
    <t>3WHDMHXXLM30D18MEXS</t>
  </si>
  <si>
    <t>3WHDMHXXLM30D24MEXK</t>
  </si>
  <si>
    <t>3WHDMHXXLM30D24MEXS</t>
  </si>
  <si>
    <t>3WHDMHXXLM36D18MEXK</t>
  </si>
  <si>
    <t>3WHDMHXXLM36D18MEXS</t>
  </si>
  <si>
    <t>3WHDMHXXLM36D24MEXK</t>
  </si>
  <si>
    <t>3WHDMHXXLM36D24MEXS</t>
  </si>
  <si>
    <t>3WHDMHXXLM48D18MEXK</t>
  </si>
  <si>
    <t>3WHDMHXXLM48D18MEXS</t>
  </si>
  <si>
    <t>3WHDMHXXLM48D24MEXK</t>
  </si>
  <si>
    <t>3WHDMHXXLM48D24MEXS</t>
  </si>
  <si>
    <t>3WSDMHXXPM30D18MEXK</t>
  </si>
  <si>
    <t>3WSDMHXXPM30D18MEXS</t>
  </si>
  <si>
    <t>3WSDMHXXPM30D24MEXK</t>
  </si>
  <si>
    <t>3WSDMHXXPM30D24MEXS</t>
  </si>
  <si>
    <t>3WSDMHXXPM36D18MEXK</t>
  </si>
  <si>
    <t>3WSDMHXXPM36D18MEXS</t>
  </si>
  <si>
    <t>3WSDMHXXPM36D24MEXK</t>
  </si>
  <si>
    <t>3WSDMHXXPM36D24MEXS</t>
  </si>
  <si>
    <t>3WSDMHXXPM48D18MEXK</t>
  </si>
  <si>
    <t>3WSDMHXXPM48D18MEXS</t>
  </si>
  <si>
    <t>3WSDMHXXPM48D24MEXK</t>
  </si>
  <si>
    <t>3WSDMHXXPM48D24MEXS</t>
  </si>
  <si>
    <t>3WSDMHXXLM30D18MEXK</t>
  </si>
  <si>
    <t>3WSDMHXXLM30D18MEXS</t>
  </si>
  <si>
    <t>3WSDMHXXLM30D24MEXK</t>
  </si>
  <si>
    <t>3WSDMHXXLM30D24MEXS</t>
  </si>
  <si>
    <t>3WSDMHXXLM36D18MEXK</t>
  </si>
  <si>
    <t>3WSDMHXXLM36D18MEXS</t>
  </si>
  <si>
    <t>3WSDMHXXLM36D24MEXK</t>
  </si>
  <si>
    <t>3WSDMHXXLM36D24MEXS</t>
  </si>
  <si>
    <t>3WSDMHXXLM48D18MEXK</t>
  </si>
  <si>
    <t>3WSDMHXXLM48D18MEXS</t>
  </si>
  <si>
    <t>3WSDMHXXLM48D24MEXK</t>
  </si>
  <si>
    <t>3WSDMHXXLM48D24MEXS</t>
  </si>
  <si>
    <t>3WHDHHXXPM30D18HIXK</t>
  </si>
  <si>
    <t>3WHDHHXXPM30D18HIXS</t>
  </si>
  <si>
    <t>3WHDHHXXPM30D24HIXK</t>
  </si>
  <si>
    <t>3WHDHHXXPM30D24HIXS</t>
  </si>
  <si>
    <t>3WHDHHXXPM36D18HIXK</t>
  </si>
  <si>
    <t>3WHDHHXXPM36D18HIXS</t>
  </si>
  <si>
    <t>3WHDHHXXPM36D24HIXK</t>
  </si>
  <si>
    <t>3WHDHHXXPM36D24HIXS</t>
  </si>
  <si>
    <t>3WHDHHXXPM48D18HIXK</t>
  </si>
  <si>
    <t>3WHDHHXXPM48D18HIXS</t>
  </si>
  <si>
    <t>3WHDHHXXPM48D24HIXK</t>
  </si>
  <si>
    <t>3WHDHHXXPM48D24HIXS</t>
  </si>
  <si>
    <t>3WHDHHXXLM30D18HIXK</t>
  </si>
  <si>
    <t>3WHDHHXXLM30D18HIXS</t>
  </si>
  <si>
    <t>3WHDHHXXLM30D24HIXK</t>
  </si>
  <si>
    <t>3WHDHHXXLM30D24HIXS</t>
  </si>
  <si>
    <t>3WHDHHXXLM36D18HIXK</t>
  </si>
  <si>
    <t>3WHDHHXXLM36D18HIXS</t>
  </si>
  <si>
    <t>3WHDHHXXLM36D24HIXK</t>
  </si>
  <si>
    <t>3WHDHHXXLM36D24HIXS</t>
  </si>
  <si>
    <t>3WHDHHXXLM48D18HIXK</t>
  </si>
  <si>
    <t>3WHDHHXXLM48D18HIXS</t>
  </si>
  <si>
    <t>3WHDHHXXLM48D24HIXK</t>
  </si>
  <si>
    <t>3WHDHHXXLM48D24HIXS</t>
  </si>
  <si>
    <t>3WSDHHXXPM30D18HIXK</t>
  </si>
  <si>
    <t>3WSDHHXXPM30D18HIXS</t>
  </si>
  <si>
    <t>3WSDHHXXPM30D24HIXK</t>
  </si>
  <si>
    <t>3WSDHHXXPM30D24HIXS</t>
  </si>
  <si>
    <t>3WSDHHXXPM36D18HIXK</t>
  </si>
  <si>
    <t>3WSDHHXXPM36D18HIXS</t>
  </si>
  <si>
    <t>3WSDHHXXPM36D24HIXK</t>
  </si>
  <si>
    <t>3WSDHHXXPM36D24HIXS</t>
  </si>
  <si>
    <t>3WSDHHXXPM48D18HIXK</t>
  </si>
  <si>
    <t>3WSDHHXXPM48D18HIXS</t>
  </si>
  <si>
    <t>3WSDHHXXPM48D24HIXK</t>
  </si>
  <si>
    <t>3WSDHHXXPM48D24HIXS</t>
  </si>
  <si>
    <t>3WSDHHXXLM30D18HIXK</t>
  </si>
  <si>
    <t>3WSDHHXXLM30D18HIXS</t>
  </si>
  <si>
    <t>3WSDHHXXLM30D24HIXK</t>
  </si>
  <si>
    <t>3WSDHHXXLM30D24HIXS</t>
  </si>
  <si>
    <t>3WSDHHXXLM36D18HIXK</t>
  </si>
  <si>
    <t>3WSDHHXXLM36D18HIXS</t>
  </si>
  <si>
    <t>3WSDHHXXLM36D24HIXK</t>
  </si>
  <si>
    <t>3WSDHHXXLM36D24HIXS</t>
  </si>
  <si>
    <t>3WSDHHXXLM48D18HIXK</t>
  </si>
  <si>
    <t>3WSDHHXXLM48D18HIXS</t>
  </si>
  <si>
    <t>3WSDHHXXLM48D24HIXK</t>
  </si>
  <si>
    <t>3WSDHHXXLM48D24HIXS</t>
  </si>
  <si>
    <t>3LSL1HXXPM12D18XHXK</t>
  </si>
  <si>
    <t>3LSL1HXXPM12D18XHXS</t>
  </si>
  <si>
    <t>3LSL1HXXPM12D20XHXK</t>
  </si>
  <si>
    <t>3LSL1HXXPM12D20XHXS</t>
  </si>
  <si>
    <t>3LSL1HXXPM18D18XHXK</t>
  </si>
  <si>
    <t>3LSL1HXXPM18D18XHXS</t>
  </si>
  <si>
    <t>3LSL1HXXPM18D20XHXK</t>
  </si>
  <si>
    <t>3LSL1HXXPM18D20XHXS</t>
  </si>
  <si>
    <t>3LSL1HXXLM12D18XHXK</t>
  </si>
  <si>
    <t>3LSL1HXXLM12D18XHXS</t>
  </si>
  <si>
    <t>3LSL1HXXLM12D20XHXK</t>
  </si>
  <si>
    <t>3LSL1HXXLM12D20XHXS</t>
  </si>
  <si>
    <t>3LSL1HXXLM18D18XHXK</t>
  </si>
  <si>
    <t>3LSL1HXXLM18D18XHXS</t>
  </si>
  <si>
    <t>3LSL1HXXLM18D20XHXK</t>
  </si>
  <si>
    <t>3LSL1HXXLM18D20XHXS</t>
  </si>
  <si>
    <t>3LSL2HXXPM12D18XHXK</t>
  </si>
  <si>
    <t>3LSL2HXXPM12D18XHXS</t>
  </si>
  <si>
    <t>3LSL2HXXPM12D20XHXK</t>
  </si>
  <si>
    <t>3LSL2HXXPM12D20XHXS</t>
  </si>
  <si>
    <t>3LSL2HXXPM18D18XHXK</t>
  </si>
  <si>
    <t>3LSL2HXXPM18D18XHXS</t>
  </si>
  <si>
    <t>3LSL2HXXPM18D20XHXK</t>
  </si>
  <si>
    <t>3LSL2HXXPM18D20XHXS</t>
  </si>
  <si>
    <t>3LSL2HXXLM12D18XHXK</t>
  </si>
  <si>
    <t>3LSL2HXXLM12D18XHXS</t>
  </si>
  <si>
    <t>3LSL2HXXLM12D20XHXK</t>
  </si>
  <si>
    <t>3LSL2HXXLM12D20XHXS</t>
  </si>
  <si>
    <t>3LSL2HXXLM18D18XHXK</t>
  </si>
  <si>
    <t>3LSL2HXXLM18D18XHXS</t>
  </si>
  <si>
    <t>3LSL2HXXLM18D20XHXK</t>
  </si>
  <si>
    <t>3LSL2HXXLM18D20XHXS</t>
  </si>
  <si>
    <t>3LSL3HXXPM12D18XHXK</t>
  </si>
  <si>
    <t>3LSL3HXXPM12D18XHXS</t>
  </si>
  <si>
    <t>3LSL3HXXPM12D20XHXK</t>
  </si>
  <si>
    <t>3LSL3HXXPM12D20XHXS</t>
  </si>
  <si>
    <t>3LSL3HXXPM18D18XHXK</t>
  </si>
  <si>
    <t>3LSL3HXXPM18D18XHXS</t>
  </si>
  <si>
    <t>3LSL3HXXPM18D20XHXK</t>
  </si>
  <si>
    <t>3LSL3HXXPM18D20XHXS</t>
  </si>
  <si>
    <t>3LSL3HXXLM12D18XHXK</t>
  </si>
  <si>
    <t>3LSL3HXXLM12D18XHXS</t>
  </si>
  <si>
    <t>3LSL3HXXLM12D20XHXK</t>
  </si>
  <si>
    <t>3LSL3HXXLM12D20XHXS</t>
  </si>
  <si>
    <t>3LSL3HXXLM18D18XHXK</t>
  </si>
  <si>
    <t>3LSL3HXXLM18D18XHXS</t>
  </si>
  <si>
    <t>3LSL3HXXLM18D20XHXK</t>
  </si>
  <si>
    <t>3LSL3HXXLM18D20XHXS</t>
  </si>
  <si>
    <t>Métal peinturé</t>
  </si>
  <si>
    <r>
      <rPr>
        <b/>
        <u/>
        <sz val="12"/>
        <color theme="1"/>
        <rFont val="Calibri"/>
        <family val="2"/>
        <scheme val="minor"/>
      </rPr>
      <t>Step 1</t>
    </r>
    <r>
      <rPr>
        <sz val="12"/>
        <color theme="1"/>
        <rFont val="Calibri"/>
        <family val="2"/>
        <scheme val="minor"/>
      </rPr>
      <t>:  Getting ready to search the Catalogue</t>
    </r>
  </si>
  <si>
    <t xml:space="preserve">                a. Find the appropriate tab by product type</t>
  </si>
  <si>
    <t xml:space="preserve">                b. Ensure there are no filters set in the catalogue</t>
  </si>
  <si>
    <t xml:space="preserve">                c. Scroll the catalogue to the left to start from the beginning of the search tool</t>
  </si>
  <si>
    <r>
      <rPr>
        <b/>
        <u/>
        <sz val="12"/>
        <color theme="1"/>
        <rFont val="Calibri"/>
        <family val="2"/>
        <scheme val="minor"/>
      </rPr>
      <t>Step 2</t>
    </r>
    <r>
      <rPr>
        <sz val="12"/>
        <color theme="1"/>
        <rFont val="Calibri"/>
        <family val="2"/>
        <scheme val="minor"/>
      </rPr>
      <t>:  Beginning your search, there are 2 approaches:</t>
    </r>
  </si>
  <si>
    <t xml:space="preserve">                a. Begin in a column on the left, working from left to right start filtering the criteria of your requirement.</t>
  </si>
  <si>
    <t xml:space="preserve">                b. or if the product required has any essential features, it is recommended to start with those columns first.</t>
  </si>
  <si>
    <r>
      <rPr>
        <b/>
        <u/>
        <sz val="12"/>
        <color theme="1"/>
        <rFont val="Calibri"/>
        <family val="2"/>
        <scheme val="minor"/>
      </rPr>
      <t>Step 3</t>
    </r>
    <r>
      <rPr>
        <sz val="12"/>
        <color theme="1"/>
        <rFont val="Calibri"/>
        <family val="2"/>
        <scheme val="minor"/>
      </rPr>
      <t>:  Insert the quantity required once you have found the product GOCUID and press enter.</t>
    </r>
  </si>
  <si>
    <r>
      <rPr>
        <b/>
        <u/>
        <sz val="12"/>
        <color theme="1"/>
        <rFont val="Calibri"/>
        <family val="2"/>
        <scheme val="minor"/>
      </rPr>
      <t>Step 4</t>
    </r>
    <r>
      <rPr>
        <sz val="12"/>
        <color theme="1"/>
        <rFont val="Calibri"/>
        <family val="2"/>
        <scheme val="minor"/>
      </rPr>
      <t>:  Reset all the filters in the column headers of the  catalogue</t>
    </r>
  </si>
  <si>
    <r>
      <rPr>
        <b/>
        <u/>
        <sz val="12"/>
        <color theme="1"/>
        <rFont val="Calibri"/>
        <family val="2"/>
        <scheme val="minor"/>
      </rPr>
      <t>Step 5</t>
    </r>
    <r>
      <rPr>
        <sz val="12"/>
        <color theme="1"/>
        <rFont val="Calibri"/>
        <family val="2"/>
        <scheme val="minor"/>
      </rPr>
      <t>:  Repeat steps 1 to 3 for each product required</t>
    </r>
  </si>
  <si>
    <r>
      <rPr>
        <b/>
        <u/>
        <sz val="12"/>
        <color theme="1"/>
        <rFont val="Calibri"/>
        <family val="2"/>
        <scheme val="minor"/>
      </rPr>
      <t>Step 6</t>
    </r>
    <r>
      <rPr>
        <sz val="12"/>
        <color theme="1"/>
        <rFont val="Calibri"/>
        <family val="2"/>
        <scheme val="minor"/>
      </rPr>
      <t>:  To view a listing of all the products selected in this search:</t>
    </r>
  </si>
  <si>
    <t xml:space="preserve">                a.  Go to the drop down filter of the quantity column and deselect “Blanks” </t>
  </si>
  <si>
    <r>
      <rPr>
        <b/>
        <u/>
        <sz val="12"/>
        <color theme="1"/>
        <rFont val="Calibri"/>
        <family val="2"/>
        <scheme val="minor"/>
      </rPr>
      <t>Step 7</t>
    </r>
    <r>
      <rPr>
        <sz val="12"/>
        <color theme="1"/>
        <rFont val="Calibri"/>
        <family val="2"/>
        <scheme val="minor"/>
      </rPr>
      <t>:  Go to the results tab for an estimated value of your requirement to determine which Tier you must follow.</t>
    </r>
  </si>
  <si>
    <t xml:space="preserve">                a. Delivery Estimate: select "yes or no" if delivery is required, this is only an estimate.</t>
  </si>
  <si>
    <t xml:space="preserve">                b. Installation Estimate: select "yes or no" if installation is required, this is only an estimate.</t>
  </si>
  <si>
    <r>
      <rPr>
        <b/>
        <u/>
        <sz val="11"/>
        <color theme="1"/>
        <rFont val="Calibri"/>
        <family val="2"/>
        <scheme val="minor"/>
      </rPr>
      <t xml:space="preserve">Dimensions: </t>
    </r>
    <r>
      <rPr>
        <sz val="11"/>
        <color theme="1"/>
        <rFont val="Calibri"/>
        <family val="2"/>
        <scheme val="minor"/>
      </rPr>
      <t xml:space="preserve">The supply arrangement has products that include the use of tolerances, ranges and generic terminology, </t>
    </r>
  </si>
  <si>
    <t xml:space="preserve">                           there are products that require further defining prior to issuing a solicitation. Refer to Annex A of the</t>
  </si>
  <si>
    <t xml:space="preserve">                          Supply Arrangement of determine is added product details are required to further define products (i.e. adding </t>
  </si>
  <si>
    <t xml:space="preserve">                          dimensions to further define products required, such as an acceptable range of a sofe to meet a small space).                 </t>
  </si>
  <si>
    <r>
      <t xml:space="preserve">                </t>
    </r>
    <r>
      <rPr>
        <b/>
        <sz val="12"/>
        <color theme="1"/>
        <rFont val="Calibri"/>
        <family val="2"/>
        <scheme val="minor"/>
      </rPr>
      <t>Important</t>
    </r>
    <r>
      <rPr>
        <sz val="12"/>
        <color theme="1"/>
        <rFont val="Calibri"/>
        <family val="2"/>
        <scheme val="minor"/>
      </rPr>
      <t xml:space="preserve">: The results tab calculates a discount based on previous data, prices in the CST are estimates used to </t>
    </r>
  </si>
  <si>
    <t xml:space="preserve">                                     establish a budget Only.  Delivery and installation rates are not to be interpreted as maximum rates.</t>
  </si>
  <si>
    <r>
      <rPr>
        <b/>
        <u/>
        <sz val="12"/>
        <color theme="1"/>
        <rFont val="Calibri"/>
        <family val="2"/>
        <scheme val="minor"/>
      </rPr>
      <t>Étape 1</t>
    </r>
    <r>
      <rPr>
        <b/>
        <sz val="12"/>
        <color theme="1"/>
        <rFont val="Calibri"/>
        <family val="2"/>
        <scheme val="minor"/>
      </rPr>
      <t> :</t>
    </r>
    <r>
      <rPr>
        <sz val="12"/>
        <color theme="1"/>
        <rFont val="Calibri"/>
        <family val="2"/>
        <scheme val="minor"/>
      </rPr>
      <t xml:space="preserve"> Se préparer à faire une recherche dans le catalogue </t>
    </r>
  </si>
  <si>
    <t xml:space="preserve">                a) Trouver l’onglet approprié selon le type de produit. </t>
  </si>
  <si>
    <t xml:space="preserve">                b) S’assurer qu’aucun filtre n’est réglé dans le catalogue.</t>
  </si>
  <si>
    <t xml:space="preserve">                c) Faire défiler le catalogue vers la gauche pour commencer à partir du début de l’outil de recherche.</t>
  </si>
  <si>
    <r>
      <t>Étape 2</t>
    </r>
    <r>
      <rPr>
        <b/>
        <sz val="12"/>
        <color rgb="FF000000"/>
        <rFont val="Calibri"/>
        <family val="2"/>
        <scheme val="minor"/>
      </rPr>
      <t xml:space="preserve"> </t>
    </r>
    <r>
      <rPr>
        <sz val="12"/>
        <color rgb="FF000000"/>
        <rFont val="Calibri"/>
        <family val="2"/>
        <scheme val="minor"/>
      </rPr>
      <t xml:space="preserve">: Commencer la recherche. Deux approches sont possibles : </t>
    </r>
  </si>
  <si>
    <t xml:space="preserve">           a) Commencer dans une colonne à la gauche. En allant de gauche à droite, commencer à régler</t>
  </si>
  <si>
    <t xml:space="preserve">            les critères de sélection se rapportant au besoin. </t>
  </si>
  <si>
    <r>
      <t>Étape 3</t>
    </r>
    <r>
      <rPr>
        <b/>
        <sz val="12"/>
        <color rgb="FF000000"/>
        <rFont val="Calibri"/>
        <family val="2"/>
        <scheme val="minor"/>
      </rPr>
      <t xml:space="preserve"> </t>
    </r>
    <r>
      <rPr>
        <sz val="12"/>
        <color rgb="FF000000"/>
        <rFont val="Calibri"/>
        <family val="2"/>
        <scheme val="minor"/>
      </rPr>
      <t>: Insérer la quantité après avoir trouvé le code CIUGdC  du produit, puis appuyer sur Entrée.</t>
    </r>
  </si>
  <si>
    <r>
      <t>Étape 4</t>
    </r>
    <r>
      <rPr>
        <b/>
        <sz val="12"/>
        <color rgb="FF000000"/>
        <rFont val="Calibri"/>
        <family val="2"/>
        <scheme val="minor"/>
      </rPr>
      <t xml:space="preserve"> </t>
    </r>
    <r>
      <rPr>
        <sz val="12"/>
        <color rgb="FF000000"/>
        <rFont val="Calibri"/>
        <family val="2"/>
        <scheme val="minor"/>
      </rPr>
      <t xml:space="preserve">: Effacer tous les filtres dans les titres de colonnes du catalogue. </t>
    </r>
  </si>
  <si>
    <r>
      <t>Étape 5</t>
    </r>
    <r>
      <rPr>
        <b/>
        <sz val="12"/>
        <color rgb="FF000000"/>
        <rFont val="Calibri"/>
        <family val="2"/>
        <scheme val="minor"/>
      </rPr>
      <t xml:space="preserve"> </t>
    </r>
    <r>
      <rPr>
        <sz val="12"/>
        <color rgb="FF000000"/>
        <rFont val="Calibri"/>
        <family val="2"/>
        <scheme val="minor"/>
      </rPr>
      <t>: Répéter les étapes 1 à 3 pour chaque produit requis.</t>
    </r>
  </si>
  <si>
    <r>
      <t>Étape 6</t>
    </r>
    <r>
      <rPr>
        <b/>
        <sz val="12"/>
        <color rgb="FF000000"/>
        <rFont val="Calibri"/>
        <family val="2"/>
        <scheme val="minor"/>
      </rPr>
      <t xml:space="preserve"> </t>
    </r>
    <r>
      <rPr>
        <sz val="12"/>
        <color rgb="FF000000"/>
        <rFont val="Calibri"/>
        <family val="2"/>
        <scheme val="minor"/>
      </rPr>
      <t>: Aller dans la colonne de quantité et retirer les champs vides.</t>
    </r>
  </si>
  <si>
    <t xml:space="preserve">               a) Une liste des produits pour lesquels une quantité a été saisie sera créée.</t>
  </si>
  <si>
    <r>
      <t>Étape 7</t>
    </r>
    <r>
      <rPr>
        <b/>
        <sz val="12"/>
        <color rgb="FF000000"/>
        <rFont val="Calibri"/>
        <family val="2"/>
        <scheme val="minor"/>
      </rPr>
      <t xml:space="preserve"> </t>
    </r>
    <r>
      <rPr>
        <sz val="12"/>
        <color rgb="FF000000"/>
        <rFont val="Calibri"/>
        <family val="2"/>
        <scheme val="minor"/>
      </rPr>
      <t>: Se rendre à l’onglet Résultats pour obtenir une estimation du besoin et savoir quel palier suivre.</t>
    </r>
  </si>
  <si>
    <t xml:space="preserve">              a) Ajouter une estimation des frais de livraison et d’installation </t>
  </si>
  <si>
    <t xml:space="preserve">              b) Ajouter une estimation des frais d’installation </t>
  </si>
  <si>
    <r>
      <rPr>
        <b/>
        <u/>
        <sz val="11"/>
        <rFont val="Calibri"/>
        <family val="2"/>
        <scheme val="minor"/>
      </rPr>
      <t>Dimensions:</t>
    </r>
    <r>
      <rPr>
        <sz val="11"/>
        <rFont val="Calibri"/>
        <family val="2"/>
        <scheme val="minor"/>
      </rPr>
      <t xml:space="preserve"> l’AMA comporte des produits qui incluent l’utilisation de tolerances, plages et de terminologie générique. </t>
    </r>
  </si>
  <si>
    <t xml:space="preserve">                          Il existe des produits qui nécessitent une définition plus précise avant l’émission de l’invitation à soumissionner. </t>
  </si>
  <si>
    <t xml:space="preserve">                         Voir les spécifications à l'annexe A de l'arrangement en matière d'approvisionnement pour déterminer s'il est </t>
  </si>
  <si>
    <t xml:space="preserve">                         nécessaire d'ajouter des détails sur le produit pour mieux définir les produits (c.-à-d. l'ajout de dimensions pour </t>
  </si>
  <si>
    <t xml:space="preserve">                        définir plus précisément les produits requis, telles qu'une plage acceptable d'un sofa pour répondre à un petit espace).</t>
  </si>
  <si>
    <r>
      <t xml:space="preserve">Important </t>
    </r>
    <r>
      <rPr>
        <sz val="11"/>
        <color rgb="FF000000"/>
        <rFont val="Calibri"/>
        <family val="2"/>
        <scheme val="minor"/>
      </rPr>
      <t>: L’onglet Résultats calcule un rabais  en fonction des données saisies précédemment; les prix dans l’ORC sont</t>
    </r>
  </si>
  <si>
    <t xml:space="preserve">                        des estimations qui servent uniquement à établir un budget. </t>
  </si>
  <si>
    <t>YES / OUI</t>
  </si>
  <si>
    <t>c1</t>
  </si>
  <si>
    <t>c2</t>
  </si>
  <si>
    <t>ct</t>
  </si>
  <si>
    <t>NO / NON</t>
  </si>
  <si>
    <t>General Stream</t>
  </si>
  <si>
    <t>Tier 1: Estimated Median Value $0.01 to $24,999.99
Palier 1 : valeur moyenne estimative comprise entre 0,01 $ et 24 999,99 $;</t>
  </si>
  <si>
    <t>Tier 2: Estimated Median Value $25,000.00 to $399,999.99 
Palier 2 : valeur moyenne estimative comprise entre 25 000 $ et 399 999,99 $</t>
  </si>
  <si>
    <t>Add 3% for Delivery charges, if applicable
ajouter les frais de livraison (3 %), s’il y a lieu</t>
  </si>
  <si>
    <t xml:space="preserve">Tier 3: Estimated Median Value $400,000.00 to upper PWGSC, Acquisitions Program limits
Palier 3 : valeur moyenne estimative comprise entre 400 000 $ et la valeur maximale établie dans le Programme d’approvisionnement de TPSGC. </t>
  </si>
  <si>
    <t>Add 7%for Installation charges, if applicable
ajouter les frais d’installation (7 %), s’il y a lieu</t>
  </si>
  <si>
    <t>Add 3% for Hardware
ajouter le coût du matériel (3 %)</t>
  </si>
  <si>
    <t xml:space="preserve">Add Applicable Taxes
ajouter les taxes applicables. </t>
  </si>
  <si>
    <t>Important: The results tab captures a total of the average prices for products that have been identified with a quantity on the product listing tab.  This estimate is based on ceiling prices and clients can often obtain firm pricing with significant discounts of upto 20 to 50% during the solicitation.</t>
  </si>
  <si>
    <t>Important: L'onglet Résultats contient le prix moyen des produits identifiés avec une quantité dans l'onglet Liste des produits. Cette estimation est basée sur des prix plafonds et les clients peuvent souvent obtenir des prix fermes avec des rabais significatifs allant de 20 à 50% lors d'un processus d’invitation à soumissionner</t>
  </si>
  <si>
    <t>PSAB Stream:</t>
  </si>
  <si>
    <t>Tier 1: Estimated Value $0.01 to $24,999.99
Palier 1 : valeur moyenne estimative comprise entre 0,01 $ et 24 999,99 $;</t>
  </si>
  <si>
    <t>Tier 2: Estimated  Value $25,000.00 to $399,999.99 
Palier 2 : valeur moyenne estimative comprise entre 25 000 $ et 399 999,99 $</t>
  </si>
  <si>
    <t xml:space="preserve">Tier 3: Estimated Value $400,000.00 to upper PWGSC, Acquisitions Program limits
Palier 3 : valeur moyenne estimative comprise entre 400 000 $ et la valeur maximale établie dans le Programme d’approvisionnement de TPSGC. </t>
  </si>
  <si>
    <t>Quantity Required
Quantité requise</t>
  </si>
  <si>
    <t xml:space="preserve"> Average unit price</t>
  </si>
  <si>
    <t xml:space="preserve"> Average extended price per product line </t>
  </si>
  <si>
    <t>Count(hide)</t>
  </si>
  <si>
    <t>Count(Hide)</t>
  </si>
  <si>
    <t>Total</t>
  </si>
  <si>
    <t>CAT3-Gen-CST-ORC_v19.04</t>
  </si>
  <si>
    <t>CAT3-Gen-CST-ORC_v19.03</t>
  </si>
  <si>
    <t>Cat 3 ()</t>
  </si>
  <si>
    <t>YES</t>
  </si>
  <si>
    <t>NO</t>
  </si>
  <si>
    <t>Cat 3 Ver C.05</t>
  </si>
  <si>
    <t>Item #</t>
  </si>
  <si>
    <r>
      <rPr>
        <b/>
        <u/>
        <sz val="9"/>
        <color theme="1"/>
        <rFont val="Calibri"/>
        <family val="2"/>
        <scheme val="minor"/>
      </rPr>
      <t>Specifications and the CST:</t>
    </r>
    <r>
      <rPr>
        <sz val="9"/>
        <color theme="1"/>
        <rFont val="Calibri"/>
        <family val="2"/>
        <scheme val="minor"/>
      </rPr>
      <t xml:space="preserve">  </t>
    </r>
    <r>
      <rPr>
        <sz val="9"/>
        <rFont val="Calibri"/>
        <family val="2"/>
        <scheme val="minor"/>
      </rPr>
      <t xml:space="preserve">When defining a requirement, the Identified Users (IU) MUST refer to Annex A-1 Specifications for Workspaces of the Supply Arrangement to fully understand </t>
    </r>
  </si>
  <si>
    <t xml:space="preserve">                                               the pre-qualified products and specifications.</t>
  </si>
  <si>
    <r>
      <rPr>
        <u/>
        <sz val="9"/>
        <color theme="4" tint="-0.249977111117893"/>
        <rFont val="Calibri"/>
        <family val="2"/>
        <scheme val="minor"/>
      </rPr>
      <t xml:space="preserve">The Specifications (Annex A-1): </t>
    </r>
    <r>
      <rPr>
        <sz val="9"/>
        <color theme="1"/>
        <rFont val="Calibri"/>
        <family val="2"/>
        <scheme val="minor"/>
      </rPr>
      <t xml:space="preserve"> Define the minimum requirements that products meet or exceed.  The Client Search Tool (CST) allows the Identified Users (IU) to generate a product GOCUID based </t>
    </r>
  </si>
  <si>
    <t xml:space="preserve">                                                     on filter criteria (not to the full extent of the specifications) and it provides an estimated requirement value.</t>
  </si>
  <si>
    <t>When completing the Annex A of the RFB, the IUs must specify the GOCUID and also include Additional Product Details when required.</t>
  </si>
  <si>
    <r>
      <t>·</t>
    </r>
    <r>
      <rPr>
        <sz val="9"/>
        <color theme="1"/>
        <rFont val="Times New Roman"/>
        <family val="1"/>
      </rPr>
      <t xml:space="preserve">     </t>
    </r>
    <r>
      <rPr>
        <sz val="9"/>
        <color theme="1"/>
        <rFont val="Calibri"/>
        <family val="2"/>
        <scheme val="minor"/>
      </rPr>
      <t>Multiple GOCUIDs may be specified when more than one product attribute is acceptable for the requirement.</t>
    </r>
  </si>
  <si>
    <r>
      <t>·</t>
    </r>
    <r>
      <rPr>
        <sz val="9"/>
        <color theme="1"/>
        <rFont val="Times New Roman"/>
        <family val="1"/>
      </rPr>
      <t xml:space="preserve">     </t>
    </r>
    <r>
      <rPr>
        <sz val="9"/>
        <color theme="1"/>
        <rFont val="Calibri"/>
        <family val="2"/>
        <scheme val="minor"/>
      </rPr>
      <t>The additional product details are intended to further define the product within the scope of the Specification (can be criteria that were not included in CST and does not contradict the specification).</t>
    </r>
  </si>
  <si>
    <t xml:space="preserve"> ·    Criteria defined by a range in the CST may be further defined to meet the clients specific needs. Refer to 6B. 4.1 of the SA and CST instruction tab for further details.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</si>
</sst>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6"/>
      <color rgb="FFFF0000"/>
      <name val="Calibri"/>
      <family val="2"/>
      <scheme val="minor"/>
    </font>
    <font>
      <b/>
      <sz val="14"/>
      <color theme="1"/>
      <name val="Calibri"/>
      <family val="2"/>
      <scheme val="minor"/>
    </font>
    <font>
      <b/>
      <sz val="11"/>
      <name val="Calibri"/>
      <family val="2"/>
    </font>
    <font>
      <sz val="11"/>
      <color theme="1"/>
      <name val="Courier New"/>
      <family val="3"/>
    </font>
    <font>
      <b/>
      <sz val="11"/>
      <color rgb="FFFF0000"/>
      <name val="Calibri"/>
      <family val="2"/>
    </font>
    <font>
      <sz val="11"/>
      <name val="Calibri"/>
      <family val="2"/>
    </font>
    <font>
      <b/>
      <sz val="11"/>
      <color theme="1"/>
      <name val="Calibri"/>
      <family val="2"/>
    </font>
    <font>
      <sz val="11"/>
      <color theme="1"/>
      <name val="Calibri"/>
      <family val="2"/>
    </font>
    <font>
      <sz val="10"/>
      <name val="Calibri"/>
      <family val="2"/>
    </font>
    <font>
      <b/>
      <sz val="12"/>
      <color theme="1"/>
      <name val="Calibri"/>
      <family val="2"/>
      <scheme val="minor"/>
    </font>
    <font>
      <b/>
      <u/>
      <sz val="12"/>
      <color theme="1"/>
      <name val="Calibri"/>
      <family val="2"/>
      <scheme val="minor"/>
    </font>
    <font>
      <sz val="11"/>
      <name val="Calibri"/>
      <family val="2"/>
      <scheme val="minor"/>
    </font>
    <font>
      <sz val="12"/>
      <color theme="1"/>
      <name val="Calibri"/>
      <family val="2"/>
      <scheme val="minor"/>
    </font>
    <font>
      <b/>
      <u/>
      <sz val="12"/>
      <color theme="1"/>
      <name val="Arial"/>
      <family val="2"/>
    </font>
    <font>
      <b/>
      <sz val="12"/>
      <color theme="1"/>
      <name val="Arial"/>
      <family val="2"/>
    </font>
    <font>
      <b/>
      <i/>
      <sz val="12"/>
      <color theme="3" tint="0.59999389629810485"/>
      <name val="Calibri"/>
      <family val="2"/>
      <scheme val="minor"/>
    </font>
    <font>
      <b/>
      <u/>
      <sz val="11"/>
      <color theme="1"/>
      <name val="Calibri"/>
      <family val="2"/>
      <scheme val="minor"/>
    </font>
    <font>
      <sz val="12"/>
      <color rgb="FF000000"/>
      <name val="Calibri"/>
      <family val="2"/>
      <scheme val="minor"/>
    </font>
    <font>
      <b/>
      <u/>
      <sz val="12"/>
      <color rgb="FF000000"/>
      <name val="Calibri"/>
      <family val="2"/>
      <scheme val="minor"/>
    </font>
    <font>
      <b/>
      <sz val="12"/>
      <color rgb="FF000000"/>
      <name val="Calibri"/>
      <family val="2"/>
      <scheme val="minor"/>
    </font>
    <font>
      <b/>
      <u/>
      <sz val="1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u/>
      <sz val="9"/>
      <color theme="1"/>
      <name val="Calibri"/>
      <family val="2"/>
      <scheme val="minor"/>
    </font>
    <font>
      <sz val="9"/>
      <name val="Calibri"/>
      <family val="2"/>
      <scheme val="minor"/>
    </font>
    <font>
      <u/>
      <sz val="11"/>
      <color theme="10"/>
      <name val="Calibri"/>
      <family val="2"/>
      <scheme val="minor"/>
    </font>
    <font>
      <u/>
      <sz val="9"/>
      <color theme="4" tint="-0.249977111117893"/>
      <name val="Calibri"/>
      <family val="2"/>
      <scheme val="minor"/>
    </font>
    <font>
      <sz val="9"/>
      <color theme="1"/>
      <name val="Times New Roman"/>
      <family val="1"/>
    </font>
  </fonts>
  <fills count="19">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000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34" fillId="0" borderId="0" applyNumberFormat="0" applyFill="0" applyBorder="0" applyAlignment="0" applyProtection="0"/>
  </cellStyleXfs>
  <cellXfs count="216">
    <xf numFmtId="0" fontId="0" fillId="0" borderId="0" xfId="0"/>
    <xf numFmtId="0" fontId="4" fillId="3"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4" borderId="4" xfId="0" applyFont="1" applyFill="1" applyBorder="1" applyAlignment="1" applyProtection="1">
      <alignment horizontal="center" vertical="center" readingOrder="1"/>
    </xf>
    <xf numFmtId="44" fontId="2" fillId="0" borderId="0" xfId="1" applyNumberFormat="1" applyFont="1" applyFill="1" applyBorder="1" applyAlignment="1" applyProtection="1">
      <alignment horizontal="center" wrapText="1"/>
    </xf>
    <xf numFmtId="44" fontId="2" fillId="0" borderId="0" xfId="1"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8"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0" fillId="0" borderId="0" xfId="0" applyFont="1"/>
    <xf numFmtId="0" fontId="0" fillId="0" borderId="4" xfId="0" applyFont="1" applyFill="1" applyBorder="1" applyAlignment="1">
      <alignment horizontal="center"/>
    </xf>
    <xf numFmtId="0" fontId="2" fillId="4" borderId="4" xfId="0" applyFont="1" applyFill="1" applyBorder="1" applyAlignment="1">
      <alignment horizontal="center"/>
    </xf>
    <xf numFmtId="0" fontId="0" fillId="0" borderId="4" xfId="0" applyFont="1" applyBorder="1" applyAlignment="1">
      <alignment horizontal="center"/>
    </xf>
    <xf numFmtId="0" fontId="0" fillId="0" borderId="4" xfId="0" applyFill="1" applyBorder="1" applyAlignment="1">
      <alignment horizontal="center"/>
    </xf>
    <xf numFmtId="0" fontId="5"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readingOrder="1"/>
    </xf>
    <xf numFmtId="0" fontId="3" fillId="0" borderId="0" xfId="0" applyFont="1" applyAlignment="1"/>
    <xf numFmtId="0" fontId="0" fillId="0" borderId="4" xfId="0" applyBorder="1"/>
    <xf numFmtId="0" fontId="5" fillId="5" borderId="4"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5" borderId="4" xfId="0" applyFont="1" applyFill="1" applyBorder="1" applyAlignment="1" applyProtection="1">
      <alignment horizontal="center" vertical="center" readingOrder="1"/>
    </xf>
    <xf numFmtId="0" fontId="5" fillId="5" borderId="4"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textRotation="255"/>
    </xf>
    <xf numFmtId="0" fontId="8" fillId="5" borderId="4" xfId="0" applyFont="1" applyFill="1" applyBorder="1" applyAlignment="1" applyProtection="1">
      <alignment horizontal="center" vertical="center" wrapText="1"/>
    </xf>
    <xf numFmtId="0" fontId="2" fillId="5" borderId="4" xfId="0" applyFont="1" applyFill="1" applyBorder="1" applyAlignment="1">
      <alignment horizontal="center"/>
    </xf>
    <xf numFmtId="0" fontId="0" fillId="0" borderId="0" xfId="0" applyFill="1"/>
    <xf numFmtId="0" fontId="6" fillId="0" borderId="0" xfId="0" applyFont="1" applyFill="1"/>
    <xf numFmtId="0" fontId="5" fillId="0" borderId="4" xfId="0" applyFont="1" applyFill="1" applyBorder="1" applyAlignment="1" applyProtection="1">
      <alignment horizontal="center" vertical="center" readingOrder="1"/>
    </xf>
    <xf numFmtId="0" fontId="5" fillId="0" borderId="4"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readingOrder="1"/>
    </xf>
    <xf numFmtId="0" fontId="9" fillId="3"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0" fontId="8" fillId="5" borderId="4" xfId="0" applyFont="1" applyFill="1" applyBorder="1" applyAlignment="1" applyProtection="1">
      <alignment horizontal="center" vertical="center" textRotation="255"/>
    </xf>
    <xf numFmtId="0" fontId="8" fillId="5" borderId="4" xfId="0" applyFont="1" applyFill="1" applyBorder="1" applyAlignment="1" applyProtection="1">
      <alignment horizontal="center" vertical="center" readingOrder="1"/>
    </xf>
    <xf numFmtId="0" fontId="4" fillId="0" borderId="1" xfId="0" applyFont="1" applyFill="1" applyBorder="1" applyAlignment="1"/>
    <xf numFmtId="0" fontId="3" fillId="0" borderId="2" xfId="0" applyFont="1" applyFill="1" applyBorder="1" applyAlignment="1"/>
    <xf numFmtId="0" fontId="3" fillId="0" borderId="3" xfId="0" applyFont="1" applyFill="1" applyBorder="1" applyAlignment="1"/>
    <xf numFmtId="0" fontId="0" fillId="0" borderId="0" xfId="0" applyAlignment="1"/>
    <xf numFmtId="0" fontId="5" fillId="4" borderId="5" xfId="0" applyFont="1" applyFill="1" applyBorder="1" applyAlignment="1" applyProtection="1">
      <alignment horizontal="center" vertical="center" readingOrder="1"/>
    </xf>
    <xf numFmtId="0" fontId="4" fillId="2" borderId="1" xfId="0" applyFont="1" applyFill="1" applyBorder="1" applyAlignment="1"/>
    <xf numFmtId="0" fontId="2" fillId="0" borderId="0" xfId="0" applyFont="1" applyAlignment="1"/>
    <xf numFmtId="0" fontId="10" fillId="0" borderId="4"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5" borderId="4"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0" fillId="0" borderId="4" xfId="0" applyFont="1" applyBorder="1" applyAlignment="1">
      <alignment horizontal="left"/>
    </xf>
    <xf numFmtId="0" fontId="0" fillId="5" borderId="0" xfId="0" applyFont="1" applyFill="1" applyAlignment="1">
      <alignment horizontal="left"/>
    </xf>
    <xf numFmtId="0" fontId="8" fillId="0" borderId="4" xfId="0" applyFont="1" applyFill="1" applyBorder="1" applyAlignment="1" applyProtection="1">
      <alignment horizontal="left" vertical="center" wrapText="1"/>
    </xf>
    <xf numFmtId="0" fontId="8" fillId="5" borderId="4" xfId="0" applyFont="1" applyFill="1" applyBorder="1" applyAlignment="1" applyProtection="1">
      <alignment horizontal="left" vertical="center" wrapText="1"/>
    </xf>
    <xf numFmtId="0" fontId="0" fillId="0" borderId="0" xfId="0" applyFont="1" applyFill="1" applyAlignment="1">
      <alignment horizontal="left"/>
    </xf>
    <xf numFmtId="0" fontId="8" fillId="0" borderId="0" xfId="0" applyFont="1" applyFill="1" applyBorder="1" applyAlignment="1" applyProtection="1">
      <alignment horizontal="left" vertical="center" wrapText="1"/>
    </xf>
    <xf numFmtId="0" fontId="8" fillId="5" borderId="4" xfId="0" applyFont="1" applyFill="1" applyBorder="1" applyAlignment="1" applyProtection="1">
      <alignment horizontal="left" vertical="center"/>
    </xf>
    <xf numFmtId="0" fontId="0" fillId="0" borderId="4" xfId="0" applyFill="1" applyBorder="1" applyAlignment="1">
      <alignment horizontal="left"/>
    </xf>
    <xf numFmtId="0" fontId="0" fillId="5" borderId="4" xfId="0" applyFill="1" applyBorder="1" applyAlignment="1">
      <alignment horizontal="left"/>
    </xf>
    <xf numFmtId="0" fontId="0" fillId="0" borderId="0" xfId="0" applyAlignment="1">
      <alignment horizontal="left"/>
    </xf>
    <xf numFmtId="0" fontId="8" fillId="0" borderId="5" xfId="0" applyFont="1" applyFill="1" applyBorder="1" applyAlignment="1" applyProtection="1">
      <alignment horizontal="left" vertical="center"/>
    </xf>
    <xf numFmtId="0" fontId="5" fillId="0" borderId="4" xfId="0" applyFont="1" applyFill="1" applyBorder="1" applyAlignment="1" applyProtection="1">
      <alignment horizontal="left" vertical="center" wrapText="1"/>
    </xf>
    <xf numFmtId="0" fontId="5" fillId="5" borderId="4" xfId="0" applyFont="1" applyFill="1" applyBorder="1" applyAlignment="1" applyProtection="1">
      <alignment horizontal="left" vertical="center" wrapText="1"/>
    </xf>
    <xf numFmtId="0" fontId="12" fillId="6" borderId="4"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0" borderId="1" xfId="0" applyFont="1" applyFill="1" applyBorder="1" applyAlignment="1"/>
    <xf numFmtId="0" fontId="12" fillId="0" borderId="4" xfId="0" applyFont="1" applyFill="1" applyBorder="1" applyAlignment="1"/>
    <xf numFmtId="0" fontId="0" fillId="7" borderId="0" xfId="0" applyFill="1"/>
    <xf numFmtId="0" fontId="0" fillId="0" borderId="4" xfId="0" applyFill="1" applyBorder="1"/>
    <xf numFmtId="0" fontId="14" fillId="0" borderId="6" xfId="0" applyFont="1" applyBorder="1" applyAlignment="1" applyProtection="1"/>
    <xf numFmtId="0" fontId="14" fillId="0" borderId="5" xfId="0" applyFont="1" applyBorder="1" applyAlignment="1" applyProtection="1"/>
    <xf numFmtId="0" fontId="14" fillId="0" borderId="11" xfId="0" applyFont="1" applyBorder="1" applyAlignment="1" applyProtection="1"/>
    <xf numFmtId="0" fontId="0" fillId="7" borderId="0" xfId="0" applyFont="1" applyFill="1"/>
    <xf numFmtId="0" fontId="4" fillId="0" borderId="13" xfId="0" applyFont="1" applyFill="1" applyBorder="1" applyAlignment="1"/>
    <xf numFmtId="0" fontId="3" fillId="0" borderId="12" xfId="0" applyFont="1" applyFill="1" applyBorder="1" applyAlignment="1"/>
    <xf numFmtId="0" fontId="12" fillId="0" borderId="13" xfId="0" applyFont="1" applyFill="1" applyBorder="1" applyAlignment="1"/>
    <xf numFmtId="0" fontId="12" fillId="0" borderId="6" xfId="0" applyFont="1" applyFill="1" applyBorder="1" applyAlignment="1"/>
    <xf numFmtId="0" fontId="12" fillId="3" borderId="1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xf>
    <xf numFmtId="0" fontId="5" fillId="3" borderId="16"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xf>
    <xf numFmtId="0" fontId="12" fillId="6" borderId="16" xfId="0" applyFont="1" applyFill="1" applyBorder="1" applyAlignment="1" applyProtection="1">
      <alignment horizontal="center" vertical="center" wrapText="1"/>
    </xf>
    <xf numFmtId="0" fontId="12" fillId="6" borderId="17" xfId="0" applyFont="1" applyFill="1" applyBorder="1" applyAlignment="1" applyProtection="1">
      <alignment horizontal="center" vertical="center" wrapText="1"/>
    </xf>
    <xf numFmtId="0" fontId="0" fillId="0" borderId="14" xfId="0" applyFont="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6" fillId="0" borderId="4" xfId="0" applyFont="1" applyBorder="1" applyAlignment="1">
      <alignment horizontal="left"/>
    </xf>
    <xf numFmtId="0" fontId="6" fillId="0" borderId="20" xfId="0" applyFont="1" applyBorder="1" applyAlignment="1">
      <alignment horizontal="left"/>
    </xf>
    <xf numFmtId="0" fontId="0" fillId="8" borderId="4" xfId="0" applyFont="1" applyFill="1" applyBorder="1" applyAlignment="1">
      <alignment horizontal="left"/>
    </xf>
    <xf numFmtId="0" fontId="0" fillId="8" borderId="20" xfId="0" applyFont="1" applyFill="1" applyBorder="1" applyAlignment="1">
      <alignment horizontal="left"/>
    </xf>
    <xf numFmtId="0" fontId="2" fillId="9" borderId="4" xfId="0" applyFont="1" applyFill="1" applyBorder="1" applyAlignment="1">
      <alignment horizontal="center"/>
    </xf>
    <xf numFmtId="0" fontId="2" fillId="9" borderId="20" xfId="0" applyFont="1" applyFill="1" applyBorder="1" applyAlignment="1">
      <alignment horizontal="center"/>
    </xf>
    <xf numFmtId="0" fontId="2" fillId="10" borderId="4" xfId="0" applyFont="1" applyFill="1" applyBorder="1" applyAlignment="1">
      <alignment horizontal="center"/>
    </xf>
    <xf numFmtId="0" fontId="2" fillId="10" borderId="20" xfId="0" applyFont="1" applyFill="1" applyBorder="1" applyAlignment="1">
      <alignment horizontal="center"/>
    </xf>
    <xf numFmtId="0" fontId="0" fillId="11" borderId="4" xfId="0" applyFill="1" applyBorder="1" applyProtection="1">
      <protection locked="0"/>
    </xf>
    <xf numFmtId="0" fontId="0" fillId="11" borderId="18" xfId="0" applyFill="1" applyBorder="1" applyProtection="1">
      <protection locked="0"/>
    </xf>
    <xf numFmtId="0" fontId="0" fillId="11" borderId="20" xfId="0" applyFill="1" applyBorder="1" applyProtection="1">
      <protection locked="0"/>
    </xf>
    <xf numFmtId="0" fontId="0" fillId="11" borderId="21" xfId="0" applyFill="1" applyBorder="1" applyProtection="1">
      <protection locked="0"/>
    </xf>
    <xf numFmtId="44" fontId="2" fillId="11" borderId="4" xfId="1" applyFont="1" applyFill="1" applyBorder="1" applyAlignment="1" applyProtection="1">
      <alignment horizontal="center"/>
      <protection locked="0"/>
    </xf>
    <xf numFmtId="44" fontId="0" fillId="11" borderId="4" xfId="1" applyFont="1" applyFill="1" applyBorder="1" applyProtection="1">
      <protection locked="0"/>
    </xf>
    <xf numFmtId="44" fontId="2" fillId="11" borderId="20" xfId="1" applyFont="1" applyFill="1" applyBorder="1" applyAlignment="1" applyProtection="1">
      <alignment horizontal="center"/>
      <protection locked="0"/>
    </xf>
    <xf numFmtId="44" fontId="0" fillId="11" borderId="20" xfId="1" applyFont="1" applyFill="1" applyBorder="1" applyProtection="1">
      <protection locked="0"/>
    </xf>
    <xf numFmtId="0" fontId="16" fillId="0" borderId="0" xfId="0" applyFont="1" applyFill="1" applyAlignment="1" applyProtection="1">
      <alignment horizontal="left" vertical="center"/>
    </xf>
    <xf numFmtId="0" fontId="15" fillId="0" borderId="0" xfId="0" applyFont="1" applyFill="1" applyAlignment="1" applyProtection="1"/>
    <xf numFmtId="0" fontId="15" fillId="0" borderId="0" xfId="0" applyFont="1"/>
    <xf numFmtId="0" fontId="17" fillId="0" borderId="0" xfId="0" applyFont="1" applyFill="1" applyAlignment="1" applyProtection="1">
      <alignment horizontal="left" vertical="center"/>
    </xf>
    <xf numFmtId="0" fontId="15" fillId="0" borderId="0" xfId="0" applyFont="1" applyFill="1" applyAlignment="1" applyProtection="1">
      <alignment horizontal="left"/>
    </xf>
    <xf numFmtId="0" fontId="15" fillId="0" borderId="0" xfId="0" applyFont="1" applyFill="1" applyAlignment="1" applyProtection="1">
      <alignment horizontal="centerContinuous"/>
    </xf>
    <xf numFmtId="0" fontId="15" fillId="0" borderId="0" xfId="0" applyFont="1" applyFill="1" applyProtection="1"/>
    <xf numFmtId="0" fontId="18" fillId="0" borderId="0" xfId="0" applyFont="1" applyFill="1" applyBorder="1" applyAlignment="1" applyProtection="1"/>
    <xf numFmtId="0" fontId="15" fillId="12" borderId="0" xfId="0" applyFont="1" applyFill="1" applyAlignment="1" applyProtection="1">
      <alignment horizontal="left"/>
    </xf>
    <xf numFmtId="0" fontId="15" fillId="12" borderId="0" xfId="0" applyFont="1" applyFill="1" applyAlignment="1" applyProtection="1"/>
    <xf numFmtId="0" fontId="17" fillId="0" borderId="0" xfId="0" applyFont="1" applyFill="1" applyAlignment="1" applyProtection="1">
      <alignment vertical="center"/>
    </xf>
    <xf numFmtId="0" fontId="0" fillId="12" borderId="0" xfId="0" applyFill="1" applyAlignment="1">
      <alignment vertical="center"/>
    </xf>
    <xf numFmtId="0" fontId="15" fillId="12" borderId="0" xfId="0" applyFont="1" applyFill="1" applyAlignment="1" applyProtection="1">
      <alignment horizontal="centerContinuous"/>
    </xf>
    <xf numFmtId="0" fontId="15" fillId="13" borderId="22" xfId="0" applyFont="1" applyFill="1" applyBorder="1" applyAlignment="1" applyProtection="1">
      <alignment horizontal="left"/>
    </xf>
    <xf numFmtId="0" fontId="15" fillId="13" borderId="23" xfId="0" applyFont="1" applyFill="1" applyBorder="1" applyAlignment="1" applyProtection="1"/>
    <xf numFmtId="0" fontId="15" fillId="13" borderId="24" xfId="0" applyFont="1" applyFill="1" applyBorder="1" applyAlignment="1" applyProtection="1"/>
    <xf numFmtId="0" fontId="20" fillId="0" borderId="0" xfId="0" applyFont="1"/>
    <xf numFmtId="0" fontId="21" fillId="0" borderId="0" xfId="0" applyFont="1"/>
    <xf numFmtId="0" fontId="12" fillId="0" borderId="0" xfId="0" applyFont="1" applyFill="1" applyAlignment="1" applyProtection="1">
      <alignment horizontal="left"/>
    </xf>
    <xf numFmtId="0" fontId="14" fillId="12" borderId="0" xfId="0" applyFont="1" applyFill="1"/>
    <xf numFmtId="0" fontId="14" fillId="12" borderId="0" xfId="0" applyFont="1" applyFill="1" applyAlignment="1">
      <alignment vertical="center"/>
    </xf>
    <xf numFmtId="0" fontId="15" fillId="12" borderId="0" xfId="0" applyFont="1" applyFill="1"/>
    <xf numFmtId="0" fontId="24" fillId="12" borderId="0" xfId="0" applyFont="1" applyFill="1"/>
    <xf numFmtId="0" fontId="25" fillId="0" borderId="0" xfId="0" applyFont="1"/>
    <xf numFmtId="0" fontId="26" fillId="0" borderId="0" xfId="0" applyFont="1" applyAlignment="1" applyProtection="1">
      <alignment vertical="center"/>
    </xf>
    <xf numFmtId="0" fontId="27" fillId="0" borderId="4" xfId="0" applyFont="1" applyFill="1" applyBorder="1" applyAlignment="1" applyProtection="1">
      <alignment vertical="center"/>
    </xf>
    <xf numFmtId="0" fontId="28" fillId="0" borderId="25" xfId="0" applyFont="1" applyBorder="1" applyAlignment="1" applyProtection="1">
      <alignment vertical="center"/>
    </xf>
    <xf numFmtId="0" fontId="26" fillId="0" borderId="0" xfId="0" applyFont="1" applyBorder="1" applyAlignment="1" applyProtection="1">
      <alignment vertical="center"/>
    </xf>
    <xf numFmtId="44" fontId="26" fillId="0" borderId="0" xfId="0" applyNumberFormat="1" applyFont="1" applyBorder="1" applyAlignment="1" applyProtection="1">
      <alignment vertical="center"/>
    </xf>
    <xf numFmtId="0" fontId="26" fillId="0" borderId="0" xfId="0" applyFont="1" applyFill="1" applyBorder="1" applyAlignment="1" applyProtection="1">
      <alignment vertical="center"/>
    </xf>
    <xf numFmtId="44" fontId="26" fillId="0" borderId="0" xfId="1" applyFont="1" applyAlignment="1" applyProtection="1">
      <alignment vertical="center" wrapText="1"/>
    </xf>
    <xf numFmtId="0" fontId="27" fillId="12" borderId="26" xfId="0" applyFont="1" applyFill="1" applyBorder="1" applyAlignment="1" applyProtection="1">
      <alignment horizontal="center" vertical="center" wrapText="1"/>
    </xf>
    <xf numFmtId="44" fontId="27" fillId="0" borderId="27" xfId="1" applyFont="1" applyBorder="1" applyAlignment="1" applyProtection="1">
      <alignment vertical="center"/>
    </xf>
    <xf numFmtId="0" fontId="27" fillId="0" borderId="27" xfId="0" applyFont="1" applyBorder="1" applyAlignment="1" applyProtection="1">
      <alignment vertical="center"/>
    </xf>
    <xf numFmtId="0" fontId="27" fillId="12" borderId="28" xfId="0" applyFont="1" applyFill="1" applyBorder="1" applyAlignment="1" applyProtection="1">
      <alignment horizontal="center" vertical="center" wrapText="1"/>
    </xf>
    <xf numFmtId="0" fontId="27" fillId="0" borderId="25" xfId="0" applyFont="1" applyBorder="1" applyAlignment="1" applyProtection="1">
      <alignment vertical="center"/>
      <protection locked="0"/>
    </xf>
    <xf numFmtId="44" fontId="27" fillId="0" borderId="0" xfId="1" applyFont="1" applyBorder="1" applyAlignment="1" applyProtection="1">
      <alignment vertical="center"/>
    </xf>
    <xf numFmtId="0" fontId="27" fillId="0" borderId="25" xfId="0" applyFont="1" applyBorder="1" applyAlignment="1" applyProtection="1">
      <alignment vertical="center"/>
    </xf>
    <xf numFmtId="22" fontId="26" fillId="0" borderId="0" xfId="0" applyNumberFormat="1" applyFont="1" applyAlignment="1" applyProtection="1">
      <alignment vertical="center"/>
    </xf>
    <xf numFmtId="0" fontId="27" fillId="0" borderId="30" xfId="0" applyFont="1" applyBorder="1" applyAlignment="1" applyProtection="1">
      <alignment vertical="center"/>
    </xf>
    <xf numFmtId="44" fontId="27" fillId="0" borderId="31" xfId="0" applyNumberFormat="1" applyFont="1" applyBorder="1" applyAlignment="1" applyProtection="1">
      <alignment vertical="center"/>
    </xf>
    <xf numFmtId="0" fontId="27" fillId="0" borderId="31" xfId="0" applyFont="1" applyBorder="1" applyAlignment="1" applyProtection="1">
      <alignment vertical="center"/>
    </xf>
    <xf numFmtId="0" fontId="27" fillId="0" borderId="32" xfId="0" applyFont="1" applyBorder="1" applyAlignment="1" applyProtection="1">
      <alignment vertical="center"/>
    </xf>
    <xf numFmtId="44" fontId="26" fillId="0" borderId="0" xfId="0" applyNumberFormat="1" applyFont="1" applyAlignment="1" applyProtection="1">
      <alignment vertical="center"/>
    </xf>
    <xf numFmtId="0" fontId="26" fillId="0" borderId="0" xfId="0" applyFont="1" applyProtection="1"/>
    <xf numFmtId="0" fontId="27" fillId="0" borderId="0" xfId="0" applyFont="1"/>
    <xf numFmtId="0" fontId="26" fillId="0" borderId="0" xfId="0" applyFont="1"/>
    <xf numFmtId="0" fontId="27" fillId="0" borderId="4" xfId="0" applyFont="1" applyFill="1" applyBorder="1" applyProtection="1"/>
    <xf numFmtId="0" fontId="28" fillId="0" borderId="25" xfId="0" applyFont="1" applyBorder="1" applyProtection="1"/>
    <xf numFmtId="0" fontId="26" fillId="0" borderId="0" xfId="0" applyFont="1" applyBorder="1" applyProtection="1"/>
    <xf numFmtId="44" fontId="26" fillId="0" borderId="0" xfId="0" applyNumberFormat="1" applyFont="1" applyBorder="1" applyProtection="1"/>
    <xf numFmtId="0" fontId="26" fillId="0" borderId="0" xfId="0" applyFont="1" applyFill="1" applyBorder="1" applyProtection="1"/>
    <xf numFmtId="0" fontId="27" fillId="12" borderId="25" xfId="0" applyFont="1" applyFill="1" applyBorder="1" applyAlignment="1" applyProtection="1">
      <alignment horizontal="center" vertical="center"/>
    </xf>
    <xf numFmtId="0" fontId="27" fillId="0" borderId="0" xfId="0" applyFont="1" applyBorder="1" applyAlignment="1" applyProtection="1">
      <alignment vertical="center"/>
    </xf>
    <xf numFmtId="0" fontId="27" fillId="12" borderId="29" xfId="0" applyFont="1" applyFill="1" applyBorder="1" applyAlignment="1" applyProtection="1">
      <alignment horizontal="center" vertical="center"/>
    </xf>
    <xf numFmtId="44" fontId="26" fillId="0" borderId="0" xfId="0" applyNumberFormat="1" applyFont="1" applyProtection="1"/>
    <xf numFmtId="44" fontId="0" fillId="0" borderId="4" xfId="1" applyFont="1" applyBorder="1" applyProtection="1"/>
    <xf numFmtId="0" fontId="0" fillId="14" borderId="23" xfId="0" applyFill="1" applyBorder="1" applyAlignment="1">
      <alignment horizontal="centerContinuous"/>
    </xf>
    <xf numFmtId="0" fontId="0" fillId="14" borderId="24" xfId="0" applyFill="1" applyBorder="1" applyAlignment="1">
      <alignment horizontal="centerContinuous"/>
    </xf>
    <xf numFmtId="44" fontId="30" fillId="17" borderId="16" xfId="1" applyFont="1" applyFill="1" applyBorder="1" applyAlignment="1" applyProtection="1">
      <alignment horizontal="center" vertical="center" wrapText="1"/>
    </xf>
    <xf numFmtId="0" fontId="30" fillId="17" borderId="16" xfId="0" applyFont="1" applyFill="1" applyBorder="1" applyAlignment="1" applyProtection="1">
      <alignment horizontal="center" vertical="center" wrapText="1"/>
    </xf>
    <xf numFmtId="0" fontId="30" fillId="17" borderId="17" xfId="0" applyFont="1" applyFill="1" applyBorder="1" applyAlignment="1" applyProtection="1">
      <alignment horizontal="center" vertical="center" wrapText="1"/>
    </xf>
    <xf numFmtId="44" fontId="0" fillId="18" borderId="22" xfId="1" applyFont="1" applyFill="1" applyBorder="1" applyAlignment="1" applyProtection="1">
      <alignment horizontal="centerContinuous"/>
    </xf>
    <xf numFmtId="44" fontId="0" fillId="3" borderId="23" xfId="1" applyFont="1" applyFill="1" applyBorder="1" applyAlignment="1" applyProtection="1">
      <alignment horizontal="centerContinuous"/>
    </xf>
    <xf numFmtId="0" fontId="0" fillId="3" borderId="23" xfId="0" applyFill="1" applyBorder="1" applyAlignment="1">
      <alignment horizontal="centerContinuous"/>
    </xf>
    <xf numFmtId="0" fontId="0" fillId="3" borderId="24" xfId="0" applyFill="1" applyBorder="1" applyAlignment="1">
      <alignment horizontal="centerContinuous"/>
    </xf>
    <xf numFmtId="0" fontId="0" fillId="0" borderId="4" xfId="0" applyBorder="1" applyProtection="1"/>
    <xf numFmtId="44" fontId="0" fillId="0" borderId="4" xfId="1" applyFont="1" applyBorder="1"/>
    <xf numFmtId="44" fontId="0" fillId="0" borderId="0" xfId="0" applyNumberFormat="1"/>
    <xf numFmtId="0" fontId="4" fillId="0" borderId="12" xfId="0" applyFont="1" applyFill="1" applyBorder="1" applyAlignment="1" applyProtection="1">
      <protection locked="0"/>
    </xf>
    <xf numFmtId="0" fontId="0" fillId="0" borderId="3"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0" xfId="0" applyProtection="1">
      <protection locked="0"/>
    </xf>
    <xf numFmtId="0" fontId="27" fillId="0" borderId="0" xfId="0" applyFont="1" applyAlignment="1" applyProtection="1">
      <alignment vertical="center"/>
    </xf>
    <xf numFmtId="0" fontId="3" fillId="0" borderId="0" xfId="0" applyFont="1" applyAlignment="1" applyProtection="1">
      <protection locked="0"/>
    </xf>
    <xf numFmtId="0" fontId="0" fillId="0" borderId="0" xfId="0" applyAlignment="1" applyProtection="1">
      <protection locked="0"/>
    </xf>
    <xf numFmtId="0" fontId="27" fillId="14" borderId="8" xfId="0" applyFont="1" applyFill="1" applyBorder="1" applyAlignment="1" applyProtection="1">
      <alignment vertical="center" wrapText="1"/>
    </xf>
    <xf numFmtId="0" fontId="0" fillId="0" borderId="9" xfId="0" applyBorder="1" applyAlignment="1" applyProtection="1">
      <alignment vertical="center"/>
    </xf>
    <xf numFmtId="0" fontId="0" fillId="0" borderId="10" xfId="0" applyBorder="1" applyAlignment="1" applyProtection="1">
      <alignment vertical="center"/>
    </xf>
    <xf numFmtId="0" fontId="29" fillId="14" borderId="22" xfId="0" applyFont="1" applyFill="1" applyBorder="1" applyAlignment="1" applyProtection="1">
      <alignment horizontal="center" vertical="center"/>
    </xf>
    <xf numFmtId="0" fontId="0" fillId="0" borderId="23" xfId="0" applyBorder="1" applyAlignment="1" applyProtection="1">
      <alignment vertical="center"/>
    </xf>
    <xf numFmtId="0" fontId="0" fillId="0" borderId="24" xfId="0" applyBorder="1" applyAlignment="1" applyProtection="1">
      <alignment vertical="center"/>
    </xf>
    <xf numFmtId="0" fontId="27" fillId="0" borderId="0"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14" borderId="7" xfId="0" applyFont="1" applyFill="1" applyBorder="1" applyAlignment="1" applyProtection="1">
      <alignment vertical="center" wrapText="1"/>
    </xf>
    <xf numFmtId="0" fontId="0" fillId="0" borderId="33" xfId="0" applyBorder="1" applyAlignment="1" applyProtection="1">
      <alignment vertical="center"/>
    </xf>
    <xf numFmtId="0" fontId="0" fillId="0" borderId="34" xfId="0" applyBorder="1" applyAlignment="1" applyProtection="1">
      <alignment vertical="center"/>
    </xf>
    <xf numFmtId="0" fontId="27" fillId="15" borderId="8" xfId="0" applyFont="1" applyFill="1" applyBorder="1" applyAlignment="1" applyProtection="1">
      <alignment vertical="center" wrapText="1"/>
    </xf>
    <xf numFmtId="0" fontId="27" fillId="15" borderId="9" xfId="0" applyFont="1" applyFill="1" applyBorder="1" applyAlignment="1">
      <alignment vertical="center" wrapText="1"/>
    </xf>
    <xf numFmtId="0" fontId="0" fillId="15" borderId="10" xfId="0" applyFill="1" applyBorder="1" applyAlignment="1">
      <alignment wrapText="1"/>
    </xf>
    <xf numFmtId="0" fontId="29" fillId="15" borderId="22" xfId="0" applyFont="1" applyFill="1" applyBorder="1" applyAlignment="1" applyProtection="1">
      <alignment horizontal="center" vertical="center"/>
    </xf>
    <xf numFmtId="0" fontId="0" fillId="15" borderId="23" xfId="0" applyFill="1" applyBorder="1" applyAlignment="1">
      <alignment vertical="center"/>
    </xf>
    <xf numFmtId="0" fontId="0" fillId="15" borderId="24" xfId="0" applyFill="1" applyBorder="1" applyAlignment="1">
      <alignment vertical="center"/>
    </xf>
    <xf numFmtId="0" fontId="27" fillId="15" borderId="7" xfId="0" applyFont="1" applyFill="1" applyBorder="1" applyAlignment="1" applyProtection="1">
      <alignment vertical="center" wrapText="1"/>
    </xf>
    <xf numFmtId="0" fontId="27" fillId="15" borderId="33" xfId="0" applyFont="1" applyFill="1" applyBorder="1" applyAlignment="1">
      <alignment vertical="center" wrapText="1"/>
    </xf>
    <xf numFmtId="0" fontId="0" fillId="15" borderId="34" xfId="0" applyFill="1" applyBorder="1" applyAlignment="1">
      <alignment wrapText="1"/>
    </xf>
    <xf numFmtId="0" fontId="4" fillId="0" borderId="13" xfId="0" applyFont="1" applyFill="1" applyBorder="1" applyAlignment="1">
      <alignment wrapText="1"/>
    </xf>
    <xf numFmtId="0" fontId="2" fillId="0" borderId="0" xfId="0" applyFont="1"/>
    <xf numFmtId="0" fontId="2" fillId="16" borderId="16" xfId="0" applyFont="1" applyFill="1" applyBorder="1" applyAlignment="1" applyProtection="1">
      <alignment horizontal="center" vertical="center" wrapText="1"/>
      <protection locked="0"/>
    </xf>
    <xf numFmtId="0" fontId="0" fillId="0" borderId="0" xfId="0" applyAlignment="1">
      <alignment horizontal="center"/>
    </xf>
    <xf numFmtId="0" fontId="2" fillId="0" borderId="0" xfId="0" applyFont="1" applyAlignment="1">
      <alignment wrapText="1"/>
    </xf>
    <xf numFmtId="0" fontId="31" fillId="0" borderId="0" xfId="0" applyFont="1"/>
    <xf numFmtId="0" fontId="30" fillId="0" borderId="0" xfId="0" applyFont="1" applyAlignment="1">
      <alignment wrapText="1"/>
    </xf>
    <xf numFmtId="0" fontId="30" fillId="0" borderId="0" xfId="0" applyFont="1" applyAlignment="1"/>
    <xf numFmtId="0" fontId="31" fillId="0" borderId="0" xfId="0" applyFont="1" applyAlignment="1"/>
    <xf numFmtId="0" fontId="31" fillId="0" borderId="0" xfId="0" applyFont="1" applyAlignment="1">
      <alignment horizontal="center"/>
    </xf>
    <xf numFmtId="0" fontId="33" fillId="0" borderId="0" xfId="2" applyFont="1" applyAlignment="1">
      <alignment vertical="center"/>
    </xf>
    <xf numFmtId="0" fontId="31" fillId="0" borderId="0" xfId="0" applyFont="1" applyAlignment="1">
      <alignment vertical="center"/>
    </xf>
    <xf numFmtId="0" fontId="30" fillId="0" borderId="0" xfId="0" applyFont="1" applyAlignment="1">
      <alignment vertical="center"/>
    </xf>
  </cellXfs>
  <cellStyles count="3">
    <cellStyle name="Currency" xfId="1" builtinId="4"/>
    <cellStyle name="Hyperlink" xfId="2" builtinId="8"/>
    <cellStyle name="Normal" xfId="0" builtinId="0"/>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cpedia.gc.ca/gcwiki/images/f/f0/E60PQ-140003-Technical_Specs-ENG.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396"/>
  <sheetViews>
    <sheetView workbookViewId="0"/>
  </sheetViews>
  <sheetFormatPr defaultRowHeight="15" x14ac:dyDescent="0.25"/>
  <cols>
    <col min="1" max="1" width="10.42578125" bestFit="1" customWidth="1"/>
    <col min="2" max="2" width="26.28515625" bestFit="1" customWidth="1"/>
    <col min="3" max="3" width="33.5703125" hidden="1" customWidth="1"/>
    <col min="4" max="4" width="43.28515625" customWidth="1"/>
    <col min="5" max="5" width="12.85546875" hidden="1" customWidth="1"/>
    <col min="6" max="6" width="35.140625" hidden="1" customWidth="1"/>
    <col min="7" max="7" width="32.7109375" customWidth="1"/>
    <col min="8" max="8" width="12.85546875" hidden="1" customWidth="1"/>
    <col min="9" max="9" width="14.85546875" hidden="1" customWidth="1"/>
    <col min="10" max="10" width="42.140625" customWidth="1"/>
    <col min="11" max="11" width="12.85546875" hidden="1" customWidth="1"/>
    <col min="12" max="12" width="8.7109375" hidden="1" customWidth="1"/>
    <col min="13" max="13" width="9.5703125" hidden="1" customWidth="1"/>
    <col min="14" max="14" width="12.85546875" hidden="1" customWidth="1"/>
    <col min="15" max="15" width="13.5703125" hidden="1" customWidth="1"/>
    <col min="16" max="16" width="14.42578125" customWidth="1"/>
    <col min="17" max="17" width="12.85546875" hidden="1" customWidth="1"/>
    <col min="18" max="18" width="11.7109375" hidden="1" customWidth="1"/>
    <col min="19" max="19" width="13.85546875" customWidth="1"/>
    <col min="20" max="20" width="12.85546875" hidden="1" customWidth="1"/>
    <col min="21" max="21" width="11.28515625" hidden="1" customWidth="1"/>
    <col min="22" max="22" width="18.140625" customWidth="1"/>
    <col min="23" max="23" width="12.85546875" hidden="1" customWidth="1"/>
    <col min="24" max="24" width="12.140625" hidden="1" customWidth="1"/>
    <col min="25" max="25" width="14.140625" customWidth="1"/>
    <col min="26" max="26" width="12.85546875" hidden="1" customWidth="1"/>
    <col min="27" max="27" width="19.7109375" hidden="1" customWidth="1"/>
    <col min="28" max="28" width="18" customWidth="1"/>
    <col min="29" max="29" width="12.85546875" hidden="1" customWidth="1"/>
    <col min="30" max="30" width="11.140625" hidden="1" customWidth="1"/>
    <col min="31" max="31" width="14.42578125" customWidth="1"/>
    <col min="32" max="32" width="12.85546875" hidden="1" customWidth="1"/>
    <col min="33" max="33" width="22.140625" hidden="1" customWidth="1"/>
    <col min="34" max="34" width="16.42578125" customWidth="1"/>
    <col min="35" max="35" width="13" hidden="1" customWidth="1"/>
    <col min="36" max="36" width="14.85546875" customWidth="1"/>
    <col min="37" max="37" width="16.140625" hidden="1" customWidth="1"/>
    <col min="38" max="38" width="15.85546875" customWidth="1"/>
  </cols>
  <sheetData>
    <row r="1" spans="1:38" s="22" customFormat="1" ht="21.75" thickBot="1" x14ac:dyDescent="0.4">
      <c r="A1" s="76"/>
      <c r="B1" s="77"/>
      <c r="C1" s="78" t="s">
        <v>151</v>
      </c>
      <c r="D1" s="79" t="s">
        <v>150</v>
      </c>
    </row>
    <row r="2" spans="1:38" s="44" customFormat="1" ht="47.25" x14ac:dyDescent="0.25">
      <c r="A2" s="80" t="s">
        <v>172</v>
      </c>
      <c r="B2" s="81" t="s">
        <v>1</v>
      </c>
      <c r="C2" s="82" t="s">
        <v>118</v>
      </c>
      <c r="D2" s="82" t="str">
        <f>VLOOKUP(C2,lookD,2,FALSE)</f>
        <v>PRODUIT</v>
      </c>
      <c r="E2" s="83" t="str">
        <f>VLOOKUP(C2,lookD,3,FALSE)</f>
        <v>GOCUID</v>
      </c>
      <c r="F2" s="84" t="s">
        <v>119</v>
      </c>
      <c r="G2" s="84" t="str">
        <f>VLOOKUP(F2,lookG,2,FALSE)</f>
        <v>TYPE DE PRODUIT</v>
      </c>
      <c r="H2" s="83" t="str">
        <f>VLOOKUP(F2,lookG,3,FALSE)</f>
        <v>GOCUID</v>
      </c>
      <c r="I2" s="85" t="s">
        <v>4</v>
      </c>
      <c r="J2" s="85" t="str">
        <f>VLOOKUP(I2,lookJ,2,FALSE)</f>
        <v>FORMAT</v>
      </c>
      <c r="K2" s="83" t="str">
        <f>VLOOKUP(I2,lookJ,3,FALSE)</f>
        <v>GOCUID</v>
      </c>
      <c r="L2" s="85" t="s">
        <v>170</v>
      </c>
      <c r="M2" s="85" t="str">
        <f>VLOOKUP(L2,lookM,2,FALSE)</f>
        <v xml:space="preserve">S.O. </v>
      </c>
      <c r="N2" s="83" t="str">
        <f>VLOOKUP(L2,lookM,3,FALSE)</f>
        <v>GOCUID</v>
      </c>
      <c r="O2" s="84" t="s">
        <v>147</v>
      </c>
      <c r="P2" s="85" t="str">
        <f>VLOOKUP(O2,lookP,2,FALSE)</f>
        <v>FINI</v>
      </c>
      <c r="Q2" s="83" t="str">
        <f>VLOOKUP(O2,lookP,3,FALSE)</f>
        <v>GOCUID</v>
      </c>
      <c r="R2" s="84" t="s">
        <v>5</v>
      </c>
      <c r="S2" s="85" t="str">
        <f>VLOOKUP(R2,lookS,2,FALSE)</f>
        <v>LARGEUR</v>
      </c>
      <c r="T2" s="83" t="str">
        <f>VLOOKUP(R2,lookS,3,FALSE)</f>
        <v>GOCUID</v>
      </c>
      <c r="U2" s="84" t="s">
        <v>6</v>
      </c>
      <c r="V2" s="85" t="str">
        <f>VLOOKUP(U2,lookV,2,FALSE)</f>
        <v>PROFONDEUR</v>
      </c>
      <c r="W2" s="83" t="str">
        <f>VLOOKUP(U2,lookV,3,FALSE)</f>
        <v>GOCUID</v>
      </c>
      <c r="X2" s="84" t="s">
        <v>7</v>
      </c>
      <c r="Y2" s="85" t="str">
        <f>VLOOKUP(X2,lookY,2,FALSE)</f>
        <v>HAUTEUR</v>
      </c>
      <c r="Z2" s="83" t="str">
        <f>VLOOKUP(X2,lookY,3,FALSE)</f>
        <v>GOCUID</v>
      </c>
      <c r="AA2" s="84" t="s">
        <v>149</v>
      </c>
      <c r="AB2" s="84" t="str">
        <f>VLOOKUP(AA2,lookAB,2,FALSE)</f>
        <v>SIÈGES REMBOURRÉS</v>
      </c>
      <c r="AC2" s="83" t="str">
        <f>VLOOKUP(AA2,lookAB,3,FALSE)</f>
        <v>GOCUID</v>
      </c>
      <c r="AD2" s="84" t="s">
        <v>83</v>
      </c>
      <c r="AE2" s="85" t="str">
        <f>VLOOKUP(AD2,lookAE,2,FALSE)</f>
        <v>SERRURES</v>
      </c>
      <c r="AF2" s="83" t="str">
        <f>VLOOKUP(AD2,lookAE,3,FALSE)</f>
        <v>GOCUID</v>
      </c>
      <c r="AG2" s="86" t="s">
        <v>164</v>
      </c>
      <c r="AH2" s="86" t="s">
        <v>165</v>
      </c>
      <c r="AI2" s="86" t="s">
        <v>166</v>
      </c>
      <c r="AJ2" s="86" t="str">
        <f>"Prix Plafond
("&amp;
COUNTIF(AJ3:AJ396,"&gt;0")&amp;"/"&amp;COUNTA(A3:A396)&amp;")"</f>
        <v>Prix Plafond
(0/394)</v>
      </c>
      <c r="AK2" s="86" t="s">
        <v>168</v>
      </c>
      <c r="AL2" s="87" t="s">
        <v>169</v>
      </c>
    </row>
    <row r="3" spans="1:38" x14ac:dyDescent="0.25">
      <c r="A3" s="88">
        <v>1</v>
      </c>
      <c r="B3" s="91" t="s">
        <v>181</v>
      </c>
      <c r="C3" s="53" t="s">
        <v>117</v>
      </c>
      <c r="D3" s="53" t="s">
        <v>90</v>
      </c>
      <c r="E3" s="97" t="s">
        <v>9</v>
      </c>
      <c r="F3" s="53" t="s">
        <v>10</v>
      </c>
      <c r="G3" s="53" t="s">
        <v>10</v>
      </c>
      <c r="H3" s="97" t="s">
        <v>11</v>
      </c>
      <c r="I3" s="93" t="s">
        <v>12</v>
      </c>
      <c r="J3" s="93" t="s">
        <v>91</v>
      </c>
      <c r="K3" s="97" t="s">
        <v>13</v>
      </c>
      <c r="L3" s="93" t="s">
        <v>8</v>
      </c>
      <c r="M3" s="93" t="s">
        <v>132</v>
      </c>
      <c r="N3" s="97" t="s">
        <v>14</v>
      </c>
      <c r="O3" s="93" t="s">
        <v>16</v>
      </c>
      <c r="P3" s="93" t="s">
        <v>575</v>
      </c>
      <c r="Q3" s="97" t="s">
        <v>123</v>
      </c>
      <c r="R3" s="95">
        <v>15</v>
      </c>
      <c r="S3" s="95">
        <v>15</v>
      </c>
      <c r="T3" s="97">
        <v>15</v>
      </c>
      <c r="U3" s="95">
        <v>28</v>
      </c>
      <c r="V3" s="95">
        <v>28</v>
      </c>
      <c r="W3" s="97" t="s">
        <v>24</v>
      </c>
      <c r="X3" s="95" t="s">
        <v>8</v>
      </c>
      <c r="Y3" s="95" t="s">
        <v>132</v>
      </c>
      <c r="Z3" s="97" t="s">
        <v>14</v>
      </c>
      <c r="AA3" s="93" t="s">
        <v>8</v>
      </c>
      <c r="AB3" s="93" t="s">
        <v>132</v>
      </c>
      <c r="AC3" s="97" t="s">
        <v>15</v>
      </c>
      <c r="AD3" s="93" t="s">
        <v>42</v>
      </c>
      <c r="AE3" s="93" t="s">
        <v>129</v>
      </c>
      <c r="AF3" s="97" t="s">
        <v>85</v>
      </c>
      <c r="AG3" s="99"/>
      <c r="AH3" s="99"/>
      <c r="AI3" s="103"/>
      <c r="AJ3" s="104"/>
      <c r="AK3" s="99"/>
      <c r="AL3" s="100"/>
    </row>
    <row r="4" spans="1:38" x14ac:dyDescent="0.25">
      <c r="A4" s="88">
        <v>2</v>
      </c>
      <c r="B4" s="91" t="s">
        <v>182</v>
      </c>
      <c r="C4" s="53" t="s">
        <v>117</v>
      </c>
      <c r="D4" s="53" t="s">
        <v>90</v>
      </c>
      <c r="E4" s="97" t="s">
        <v>9</v>
      </c>
      <c r="F4" s="53" t="s">
        <v>10</v>
      </c>
      <c r="G4" s="53" t="s">
        <v>10</v>
      </c>
      <c r="H4" s="97" t="s">
        <v>11</v>
      </c>
      <c r="I4" s="93" t="s">
        <v>12</v>
      </c>
      <c r="J4" s="93" t="s">
        <v>91</v>
      </c>
      <c r="K4" s="97" t="s">
        <v>13</v>
      </c>
      <c r="L4" s="93" t="s">
        <v>8</v>
      </c>
      <c r="M4" s="93" t="s">
        <v>132</v>
      </c>
      <c r="N4" s="97" t="s">
        <v>14</v>
      </c>
      <c r="O4" s="93" t="s">
        <v>16</v>
      </c>
      <c r="P4" s="93" t="s">
        <v>575</v>
      </c>
      <c r="Q4" s="97" t="s">
        <v>123</v>
      </c>
      <c r="R4" s="95">
        <v>15</v>
      </c>
      <c r="S4" s="95">
        <v>15</v>
      </c>
      <c r="T4" s="97">
        <v>15</v>
      </c>
      <c r="U4" s="95">
        <v>28</v>
      </c>
      <c r="V4" s="95">
        <v>28</v>
      </c>
      <c r="W4" s="97" t="s">
        <v>24</v>
      </c>
      <c r="X4" s="95" t="s">
        <v>8</v>
      </c>
      <c r="Y4" s="95" t="s">
        <v>132</v>
      </c>
      <c r="Z4" s="97" t="s">
        <v>14</v>
      </c>
      <c r="AA4" s="93" t="s">
        <v>8</v>
      </c>
      <c r="AB4" s="93" t="s">
        <v>132</v>
      </c>
      <c r="AC4" s="97" t="s">
        <v>15</v>
      </c>
      <c r="AD4" s="93" t="s">
        <v>46</v>
      </c>
      <c r="AE4" s="93" t="s">
        <v>129</v>
      </c>
      <c r="AF4" s="97" t="s">
        <v>86</v>
      </c>
      <c r="AG4" s="99"/>
      <c r="AH4" s="99"/>
      <c r="AI4" s="103"/>
      <c r="AJ4" s="104"/>
      <c r="AK4" s="99"/>
      <c r="AL4" s="100"/>
    </row>
    <row r="5" spans="1:38" x14ac:dyDescent="0.25">
      <c r="A5" s="88">
        <v>3</v>
      </c>
      <c r="B5" s="91" t="s">
        <v>183</v>
      </c>
      <c r="C5" s="53" t="s">
        <v>117</v>
      </c>
      <c r="D5" s="53" t="s">
        <v>90</v>
      </c>
      <c r="E5" s="97" t="s">
        <v>9</v>
      </c>
      <c r="F5" s="53" t="s">
        <v>10</v>
      </c>
      <c r="G5" s="53" t="s">
        <v>10</v>
      </c>
      <c r="H5" s="97" t="s">
        <v>11</v>
      </c>
      <c r="I5" s="93" t="s">
        <v>18</v>
      </c>
      <c r="J5" s="93" t="s">
        <v>95</v>
      </c>
      <c r="K5" s="97" t="s">
        <v>19</v>
      </c>
      <c r="L5" s="93" t="s">
        <v>8</v>
      </c>
      <c r="M5" s="93" t="s">
        <v>132</v>
      </c>
      <c r="N5" s="97" t="s">
        <v>14</v>
      </c>
      <c r="O5" s="93" t="s">
        <v>16</v>
      </c>
      <c r="P5" s="93" t="s">
        <v>575</v>
      </c>
      <c r="Q5" s="97" t="s">
        <v>123</v>
      </c>
      <c r="R5" s="95">
        <v>15</v>
      </c>
      <c r="S5" s="95">
        <v>15</v>
      </c>
      <c r="T5" s="97">
        <v>15</v>
      </c>
      <c r="U5" s="95">
        <v>28</v>
      </c>
      <c r="V5" s="95">
        <v>28</v>
      </c>
      <c r="W5" s="97" t="s">
        <v>24</v>
      </c>
      <c r="X5" s="95" t="s">
        <v>8</v>
      </c>
      <c r="Y5" s="95" t="s">
        <v>132</v>
      </c>
      <c r="Z5" s="97" t="s">
        <v>14</v>
      </c>
      <c r="AA5" s="93" t="s">
        <v>8</v>
      </c>
      <c r="AB5" s="93" t="s">
        <v>132</v>
      </c>
      <c r="AC5" s="97" t="s">
        <v>15</v>
      </c>
      <c r="AD5" s="93" t="s">
        <v>42</v>
      </c>
      <c r="AE5" s="93" t="s">
        <v>129</v>
      </c>
      <c r="AF5" s="97" t="s">
        <v>85</v>
      </c>
      <c r="AG5" s="99"/>
      <c r="AH5" s="99"/>
      <c r="AI5" s="103"/>
      <c r="AJ5" s="104"/>
      <c r="AK5" s="99"/>
      <c r="AL5" s="100"/>
    </row>
    <row r="6" spans="1:38" x14ac:dyDescent="0.25">
      <c r="A6" s="88">
        <v>4</v>
      </c>
      <c r="B6" s="91" t="s">
        <v>184</v>
      </c>
      <c r="C6" s="53" t="s">
        <v>117</v>
      </c>
      <c r="D6" s="53" t="s">
        <v>90</v>
      </c>
      <c r="E6" s="97" t="s">
        <v>9</v>
      </c>
      <c r="F6" s="53" t="s">
        <v>10</v>
      </c>
      <c r="G6" s="53" t="s">
        <v>10</v>
      </c>
      <c r="H6" s="97" t="s">
        <v>11</v>
      </c>
      <c r="I6" s="93" t="s">
        <v>18</v>
      </c>
      <c r="J6" s="93" t="s">
        <v>95</v>
      </c>
      <c r="K6" s="97" t="s">
        <v>19</v>
      </c>
      <c r="L6" s="93" t="s">
        <v>8</v>
      </c>
      <c r="M6" s="93" t="s">
        <v>132</v>
      </c>
      <c r="N6" s="97" t="s">
        <v>14</v>
      </c>
      <c r="O6" s="93" t="s">
        <v>16</v>
      </c>
      <c r="P6" s="93" t="s">
        <v>575</v>
      </c>
      <c r="Q6" s="97" t="s">
        <v>123</v>
      </c>
      <c r="R6" s="95">
        <v>15</v>
      </c>
      <c r="S6" s="95">
        <v>15</v>
      </c>
      <c r="T6" s="97">
        <v>15</v>
      </c>
      <c r="U6" s="95">
        <v>28</v>
      </c>
      <c r="V6" s="95">
        <v>28</v>
      </c>
      <c r="W6" s="97" t="s">
        <v>24</v>
      </c>
      <c r="X6" s="95" t="s">
        <v>8</v>
      </c>
      <c r="Y6" s="95" t="s">
        <v>132</v>
      </c>
      <c r="Z6" s="97" t="s">
        <v>14</v>
      </c>
      <c r="AA6" s="93" t="s">
        <v>8</v>
      </c>
      <c r="AB6" s="93" t="s">
        <v>132</v>
      </c>
      <c r="AC6" s="97" t="s">
        <v>15</v>
      </c>
      <c r="AD6" s="93" t="s">
        <v>46</v>
      </c>
      <c r="AE6" s="93" t="s">
        <v>129</v>
      </c>
      <c r="AF6" s="97" t="s">
        <v>86</v>
      </c>
      <c r="AG6" s="99"/>
      <c r="AH6" s="99"/>
      <c r="AI6" s="103"/>
      <c r="AJ6" s="104"/>
      <c r="AK6" s="99"/>
      <c r="AL6" s="100"/>
    </row>
    <row r="7" spans="1:38" x14ac:dyDescent="0.25">
      <c r="A7" s="88">
        <v>5</v>
      </c>
      <c r="B7" s="91" t="s">
        <v>185</v>
      </c>
      <c r="C7" s="53" t="s">
        <v>117</v>
      </c>
      <c r="D7" s="53" t="s">
        <v>90</v>
      </c>
      <c r="E7" s="97" t="s">
        <v>9</v>
      </c>
      <c r="F7" s="53" t="s">
        <v>10</v>
      </c>
      <c r="G7" s="53" t="s">
        <v>10</v>
      </c>
      <c r="H7" s="97" t="s">
        <v>11</v>
      </c>
      <c r="I7" s="93" t="s">
        <v>20</v>
      </c>
      <c r="J7" s="93" t="s">
        <v>99</v>
      </c>
      <c r="K7" s="97" t="s">
        <v>21</v>
      </c>
      <c r="L7" s="93" t="s">
        <v>8</v>
      </c>
      <c r="M7" s="93" t="s">
        <v>132</v>
      </c>
      <c r="N7" s="97" t="s">
        <v>14</v>
      </c>
      <c r="O7" s="93" t="s">
        <v>16</v>
      </c>
      <c r="P7" s="93" t="s">
        <v>575</v>
      </c>
      <c r="Q7" s="97" t="s">
        <v>123</v>
      </c>
      <c r="R7" s="95">
        <v>15</v>
      </c>
      <c r="S7" s="95">
        <v>15</v>
      </c>
      <c r="T7" s="97">
        <v>15</v>
      </c>
      <c r="U7" s="95">
        <v>28</v>
      </c>
      <c r="V7" s="95">
        <v>28</v>
      </c>
      <c r="W7" s="97" t="s">
        <v>24</v>
      </c>
      <c r="X7" s="95" t="s">
        <v>8</v>
      </c>
      <c r="Y7" s="95" t="s">
        <v>132</v>
      </c>
      <c r="Z7" s="97" t="s">
        <v>14</v>
      </c>
      <c r="AA7" s="93" t="s">
        <v>8</v>
      </c>
      <c r="AB7" s="93" t="s">
        <v>132</v>
      </c>
      <c r="AC7" s="97" t="s">
        <v>15</v>
      </c>
      <c r="AD7" s="93" t="s">
        <v>42</v>
      </c>
      <c r="AE7" s="93" t="s">
        <v>129</v>
      </c>
      <c r="AF7" s="97" t="s">
        <v>85</v>
      </c>
      <c r="AG7" s="99"/>
      <c r="AH7" s="99"/>
      <c r="AI7" s="103"/>
      <c r="AJ7" s="104"/>
      <c r="AK7" s="99"/>
      <c r="AL7" s="100"/>
    </row>
    <row r="8" spans="1:38" x14ac:dyDescent="0.25">
      <c r="A8" s="88">
        <v>6</v>
      </c>
      <c r="B8" s="91" t="s">
        <v>186</v>
      </c>
      <c r="C8" s="53" t="s">
        <v>117</v>
      </c>
      <c r="D8" s="53" t="s">
        <v>90</v>
      </c>
      <c r="E8" s="97" t="s">
        <v>9</v>
      </c>
      <c r="F8" s="53" t="s">
        <v>10</v>
      </c>
      <c r="G8" s="53" t="s">
        <v>10</v>
      </c>
      <c r="H8" s="97" t="s">
        <v>11</v>
      </c>
      <c r="I8" s="93" t="s">
        <v>20</v>
      </c>
      <c r="J8" s="93" t="s">
        <v>99</v>
      </c>
      <c r="K8" s="97" t="s">
        <v>21</v>
      </c>
      <c r="L8" s="93" t="s">
        <v>8</v>
      </c>
      <c r="M8" s="93" t="s">
        <v>132</v>
      </c>
      <c r="N8" s="97" t="s">
        <v>14</v>
      </c>
      <c r="O8" s="93" t="s">
        <v>16</v>
      </c>
      <c r="P8" s="93" t="s">
        <v>575</v>
      </c>
      <c r="Q8" s="97" t="s">
        <v>123</v>
      </c>
      <c r="R8" s="95">
        <v>15</v>
      </c>
      <c r="S8" s="95">
        <v>15</v>
      </c>
      <c r="T8" s="97">
        <v>15</v>
      </c>
      <c r="U8" s="95">
        <v>28</v>
      </c>
      <c r="V8" s="95">
        <v>28</v>
      </c>
      <c r="W8" s="97" t="s">
        <v>24</v>
      </c>
      <c r="X8" s="95" t="s">
        <v>8</v>
      </c>
      <c r="Y8" s="95" t="s">
        <v>132</v>
      </c>
      <c r="Z8" s="97" t="s">
        <v>14</v>
      </c>
      <c r="AA8" s="93" t="s">
        <v>8</v>
      </c>
      <c r="AB8" s="93" t="s">
        <v>132</v>
      </c>
      <c r="AC8" s="97" t="s">
        <v>15</v>
      </c>
      <c r="AD8" s="93" t="s">
        <v>46</v>
      </c>
      <c r="AE8" s="93" t="s">
        <v>129</v>
      </c>
      <c r="AF8" s="97" t="s">
        <v>86</v>
      </c>
      <c r="AG8" s="99"/>
      <c r="AH8" s="99"/>
      <c r="AI8" s="103"/>
      <c r="AJ8" s="104"/>
      <c r="AK8" s="99"/>
      <c r="AL8" s="100"/>
    </row>
    <row r="9" spans="1:38" x14ac:dyDescent="0.25">
      <c r="A9" s="88">
        <v>7</v>
      </c>
      <c r="B9" s="91" t="s">
        <v>187</v>
      </c>
      <c r="C9" s="53" t="s">
        <v>117</v>
      </c>
      <c r="D9" s="53" t="s">
        <v>90</v>
      </c>
      <c r="E9" s="97" t="s">
        <v>9</v>
      </c>
      <c r="F9" s="53" t="s">
        <v>22</v>
      </c>
      <c r="G9" s="53" t="s">
        <v>94</v>
      </c>
      <c r="H9" s="97" t="s">
        <v>23</v>
      </c>
      <c r="I9" s="93" t="s">
        <v>12</v>
      </c>
      <c r="J9" s="93" t="s">
        <v>91</v>
      </c>
      <c r="K9" s="97" t="s">
        <v>13</v>
      </c>
      <c r="L9" s="93" t="s">
        <v>8</v>
      </c>
      <c r="M9" s="93" t="s">
        <v>132</v>
      </c>
      <c r="N9" s="97" t="s">
        <v>14</v>
      </c>
      <c r="O9" s="93" t="s">
        <v>16</v>
      </c>
      <c r="P9" s="93" t="s">
        <v>575</v>
      </c>
      <c r="Q9" s="97" t="s">
        <v>123</v>
      </c>
      <c r="R9" s="95">
        <v>30</v>
      </c>
      <c r="S9" s="95">
        <v>30</v>
      </c>
      <c r="T9" s="97">
        <v>30</v>
      </c>
      <c r="U9" s="95">
        <v>18</v>
      </c>
      <c r="V9" s="95">
        <v>18</v>
      </c>
      <c r="W9" s="97" t="s">
        <v>17</v>
      </c>
      <c r="X9" s="95" t="s">
        <v>8</v>
      </c>
      <c r="Y9" s="95" t="s">
        <v>132</v>
      </c>
      <c r="Z9" s="97" t="s">
        <v>14</v>
      </c>
      <c r="AA9" s="93" t="s">
        <v>8</v>
      </c>
      <c r="AB9" s="93" t="s">
        <v>132</v>
      </c>
      <c r="AC9" s="97" t="s">
        <v>15</v>
      </c>
      <c r="AD9" s="93" t="s">
        <v>42</v>
      </c>
      <c r="AE9" s="93" t="s">
        <v>129</v>
      </c>
      <c r="AF9" s="97" t="s">
        <v>85</v>
      </c>
      <c r="AG9" s="99"/>
      <c r="AH9" s="99"/>
      <c r="AI9" s="103"/>
      <c r="AJ9" s="104"/>
      <c r="AK9" s="99"/>
      <c r="AL9" s="100"/>
    </row>
    <row r="10" spans="1:38" x14ac:dyDescent="0.25">
      <c r="A10" s="88">
        <v>8</v>
      </c>
      <c r="B10" s="91" t="s">
        <v>188</v>
      </c>
      <c r="C10" s="53" t="s">
        <v>117</v>
      </c>
      <c r="D10" s="53" t="s">
        <v>90</v>
      </c>
      <c r="E10" s="97" t="s">
        <v>9</v>
      </c>
      <c r="F10" s="53" t="s">
        <v>22</v>
      </c>
      <c r="G10" s="53" t="s">
        <v>94</v>
      </c>
      <c r="H10" s="97" t="s">
        <v>23</v>
      </c>
      <c r="I10" s="93" t="s">
        <v>12</v>
      </c>
      <c r="J10" s="93" t="s">
        <v>91</v>
      </c>
      <c r="K10" s="97" t="s">
        <v>13</v>
      </c>
      <c r="L10" s="93" t="s">
        <v>8</v>
      </c>
      <c r="M10" s="93" t="s">
        <v>132</v>
      </c>
      <c r="N10" s="97" t="s">
        <v>14</v>
      </c>
      <c r="O10" s="93" t="s">
        <v>16</v>
      </c>
      <c r="P10" s="93" t="s">
        <v>575</v>
      </c>
      <c r="Q10" s="97" t="s">
        <v>123</v>
      </c>
      <c r="R10" s="95">
        <v>30</v>
      </c>
      <c r="S10" s="95">
        <v>30</v>
      </c>
      <c r="T10" s="97">
        <v>30</v>
      </c>
      <c r="U10" s="95">
        <v>18</v>
      </c>
      <c r="V10" s="95">
        <v>18</v>
      </c>
      <c r="W10" s="97" t="s">
        <v>17</v>
      </c>
      <c r="X10" s="95" t="s">
        <v>8</v>
      </c>
      <c r="Y10" s="95" t="s">
        <v>132</v>
      </c>
      <c r="Z10" s="97" t="s">
        <v>14</v>
      </c>
      <c r="AA10" s="93" t="s">
        <v>8</v>
      </c>
      <c r="AB10" s="93" t="s">
        <v>132</v>
      </c>
      <c r="AC10" s="97" t="s">
        <v>15</v>
      </c>
      <c r="AD10" s="93" t="s">
        <v>46</v>
      </c>
      <c r="AE10" s="93" t="s">
        <v>129</v>
      </c>
      <c r="AF10" s="97" t="s">
        <v>86</v>
      </c>
      <c r="AG10" s="99"/>
      <c r="AH10" s="99"/>
      <c r="AI10" s="103"/>
      <c r="AJ10" s="104"/>
      <c r="AK10" s="99"/>
      <c r="AL10" s="100"/>
    </row>
    <row r="11" spans="1:38" x14ac:dyDescent="0.25">
      <c r="A11" s="88">
        <v>9</v>
      </c>
      <c r="B11" s="91" t="s">
        <v>189</v>
      </c>
      <c r="C11" s="53" t="s">
        <v>117</v>
      </c>
      <c r="D11" s="53" t="s">
        <v>90</v>
      </c>
      <c r="E11" s="97" t="s">
        <v>9</v>
      </c>
      <c r="F11" s="53" t="s">
        <v>22</v>
      </c>
      <c r="G11" s="53" t="s">
        <v>94</v>
      </c>
      <c r="H11" s="97" t="s">
        <v>23</v>
      </c>
      <c r="I11" s="93" t="s">
        <v>12</v>
      </c>
      <c r="J11" s="93" t="s">
        <v>91</v>
      </c>
      <c r="K11" s="97" t="s">
        <v>13</v>
      </c>
      <c r="L11" s="93" t="s">
        <v>8</v>
      </c>
      <c r="M11" s="93" t="s">
        <v>132</v>
      </c>
      <c r="N11" s="97" t="s">
        <v>14</v>
      </c>
      <c r="O11" s="93" t="s">
        <v>16</v>
      </c>
      <c r="P11" s="93" t="s">
        <v>575</v>
      </c>
      <c r="Q11" s="97" t="s">
        <v>123</v>
      </c>
      <c r="R11" s="95">
        <v>36</v>
      </c>
      <c r="S11" s="95">
        <v>36</v>
      </c>
      <c r="T11" s="97">
        <v>36</v>
      </c>
      <c r="U11" s="95">
        <v>18</v>
      </c>
      <c r="V11" s="95">
        <v>18</v>
      </c>
      <c r="W11" s="97" t="s">
        <v>17</v>
      </c>
      <c r="X11" s="95" t="s">
        <v>8</v>
      </c>
      <c r="Y11" s="95" t="s">
        <v>132</v>
      </c>
      <c r="Z11" s="97" t="s">
        <v>14</v>
      </c>
      <c r="AA11" s="93" t="s">
        <v>8</v>
      </c>
      <c r="AB11" s="93" t="s">
        <v>132</v>
      </c>
      <c r="AC11" s="97" t="s">
        <v>15</v>
      </c>
      <c r="AD11" s="93" t="s">
        <v>42</v>
      </c>
      <c r="AE11" s="93" t="s">
        <v>129</v>
      </c>
      <c r="AF11" s="97" t="s">
        <v>85</v>
      </c>
      <c r="AG11" s="99"/>
      <c r="AH11" s="99"/>
      <c r="AI11" s="103"/>
      <c r="AJ11" s="104"/>
      <c r="AK11" s="99"/>
      <c r="AL11" s="100"/>
    </row>
    <row r="12" spans="1:38" x14ac:dyDescent="0.25">
      <c r="A12" s="88">
        <v>10</v>
      </c>
      <c r="B12" s="91" t="s">
        <v>190</v>
      </c>
      <c r="C12" s="53" t="s">
        <v>117</v>
      </c>
      <c r="D12" s="53" t="s">
        <v>90</v>
      </c>
      <c r="E12" s="97" t="s">
        <v>9</v>
      </c>
      <c r="F12" s="53" t="s">
        <v>22</v>
      </c>
      <c r="G12" s="53" t="s">
        <v>94</v>
      </c>
      <c r="H12" s="97" t="s">
        <v>23</v>
      </c>
      <c r="I12" s="93" t="s">
        <v>12</v>
      </c>
      <c r="J12" s="93" t="s">
        <v>91</v>
      </c>
      <c r="K12" s="97" t="s">
        <v>13</v>
      </c>
      <c r="L12" s="93" t="s">
        <v>8</v>
      </c>
      <c r="M12" s="93" t="s">
        <v>132</v>
      </c>
      <c r="N12" s="97" t="s">
        <v>14</v>
      </c>
      <c r="O12" s="93" t="s">
        <v>16</v>
      </c>
      <c r="P12" s="93" t="s">
        <v>575</v>
      </c>
      <c r="Q12" s="97" t="s">
        <v>123</v>
      </c>
      <c r="R12" s="95">
        <v>36</v>
      </c>
      <c r="S12" s="95">
        <v>36</v>
      </c>
      <c r="T12" s="97">
        <v>36</v>
      </c>
      <c r="U12" s="95">
        <v>18</v>
      </c>
      <c r="V12" s="95">
        <v>18</v>
      </c>
      <c r="W12" s="97" t="s">
        <v>17</v>
      </c>
      <c r="X12" s="95" t="s">
        <v>8</v>
      </c>
      <c r="Y12" s="95" t="s">
        <v>132</v>
      </c>
      <c r="Z12" s="97" t="s">
        <v>14</v>
      </c>
      <c r="AA12" s="93" t="s">
        <v>8</v>
      </c>
      <c r="AB12" s="93" t="s">
        <v>132</v>
      </c>
      <c r="AC12" s="97" t="s">
        <v>15</v>
      </c>
      <c r="AD12" s="93" t="s">
        <v>46</v>
      </c>
      <c r="AE12" s="93" t="s">
        <v>129</v>
      </c>
      <c r="AF12" s="97" t="s">
        <v>86</v>
      </c>
      <c r="AG12" s="99"/>
      <c r="AH12" s="99"/>
      <c r="AI12" s="103"/>
      <c r="AJ12" s="104"/>
      <c r="AK12" s="99"/>
      <c r="AL12" s="100"/>
    </row>
    <row r="13" spans="1:38" x14ac:dyDescent="0.25">
      <c r="A13" s="88">
        <v>11</v>
      </c>
      <c r="B13" s="91" t="s">
        <v>191</v>
      </c>
      <c r="C13" s="53" t="s">
        <v>117</v>
      </c>
      <c r="D13" s="53" t="s">
        <v>90</v>
      </c>
      <c r="E13" s="97" t="s">
        <v>9</v>
      </c>
      <c r="F13" s="53" t="s">
        <v>22</v>
      </c>
      <c r="G13" s="53" t="s">
        <v>94</v>
      </c>
      <c r="H13" s="97" t="s">
        <v>23</v>
      </c>
      <c r="I13" s="93" t="s">
        <v>18</v>
      </c>
      <c r="J13" s="93" t="s">
        <v>95</v>
      </c>
      <c r="K13" s="97" t="s">
        <v>19</v>
      </c>
      <c r="L13" s="93" t="s">
        <v>8</v>
      </c>
      <c r="M13" s="93" t="s">
        <v>132</v>
      </c>
      <c r="N13" s="97" t="s">
        <v>14</v>
      </c>
      <c r="O13" s="93" t="s">
        <v>16</v>
      </c>
      <c r="P13" s="93" t="s">
        <v>575</v>
      </c>
      <c r="Q13" s="97" t="s">
        <v>123</v>
      </c>
      <c r="R13" s="95">
        <v>30</v>
      </c>
      <c r="S13" s="95">
        <v>30</v>
      </c>
      <c r="T13" s="97">
        <v>30</v>
      </c>
      <c r="U13" s="95">
        <v>18</v>
      </c>
      <c r="V13" s="95">
        <v>18</v>
      </c>
      <c r="W13" s="97" t="s">
        <v>17</v>
      </c>
      <c r="X13" s="95" t="s">
        <v>8</v>
      </c>
      <c r="Y13" s="95" t="s">
        <v>132</v>
      </c>
      <c r="Z13" s="97" t="s">
        <v>14</v>
      </c>
      <c r="AA13" s="93" t="s">
        <v>8</v>
      </c>
      <c r="AB13" s="93" t="s">
        <v>132</v>
      </c>
      <c r="AC13" s="97" t="s">
        <v>15</v>
      </c>
      <c r="AD13" s="93" t="s">
        <v>42</v>
      </c>
      <c r="AE13" s="93" t="s">
        <v>129</v>
      </c>
      <c r="AF13" s="97" t="s">
        <v>85</v>
      </c>
      <c r="AG13" s="99"/>
      <c r="AH13" s="99"/>
      <c r="AI13" s="103"/>
      <c r="AJ13" s="104"/>
      <c r="AK13" s="99"/>
      <c r="AL13" s="100"/>
    </row>
    <row r="14" spans="1:38" x14ac:dyDescent="0.25">
      <c r="A14" s="88">
        <v>12</v>
      </c>
      <c r="B14" s="91" t="s">
        <v>192</v>
      </c>
      <c r="C14" s="53" t="s">
        <v>117</v>
      </c>
      <c r="D14" s="53" t="s">
        <v>90</v>
      </c>
      <c r="E14" s="97" t="s">
        <v>9</v>
      </c>
      <c r="F14" s="53" t="s">
        <v>22</v>
      </c>
      <c r="G14" s="53" t="s">
        <v>94</v>
      </c>
      <c r="H14" s="97" t="s">
        <v>23</v>
      </c>
      <c r="I14" s="93" t="s">
        <v>18</v>
      </c>
      <c r="J14" s="93" t="s">
        <v>95</v>
      </c>
      <c r="K14" s="97" t="s">
        <v>19</v>
      </c>
      <c r="L14" s="93" t="s">
        <v>8</v>
      </c>
      <c r="M14" s="93" t="s">
        <v>132</v>
      </c>
      <c r="N14" s="97" t="s">
        <v>14</v>
      </c>
      <c r="O14" s="93" t="s">
        <v>16</v>
      </c>
      <c r="P14" s="93" t="s">
        <v>575</v>
      </c>
      <c r="Q14" s="97" t="s">
        <v>123</v>
      </c>
      <c r="R14" s="95">
        <v>30</v>
      </c>
      <c r="S14" s="95">
        <v>30</v>
      </c>
      <c r="T14" s="97">
        <v>30</v>
      </c>
      <c r="U14" s="95">
        <v>18</v>
      </c>
      <c r="V14" s="95">
        <v>18</v>
      </c>
      <c r="W14" s="97" t="s">
        <v>17</v>
      </c>
      <c r="X14" s="95" t="s">
        <v>8</v>
      </c>
      <c r="Y14" s="95" t="s">
        <v>132</v>
      </c>
      <c r="Z14" s="97" t="s">
        <v>14</v>
      </c>
      <c r="AA14" s="93" t="s">
        <v>8</v>
      </c>
      <c r="AB14" s="93" t="s">
        <v>132</v>
      </c>
      <c r="AC14" s="97" t="s">
        <v>15</v>
      </c>
      <c r="AD14" s="93" t="s">
        <v>46</v>
      </c>
      <c r="AE14" s="93" t="s">
        <v>129</v>
      </c>
      <c r="AF14" s="97" t="s">
        <v>86</v>
      </c>
      <c r="AG14" s="99"/>
      <c r="AH14" s="99"/>
      <c r="AI14" s="103"/>
      <c r="AJ14" s="104"/>
      <c r="AK14" s="99"/>
      <c r="AL14" s="100"/>
    </row>
    <row r="15" spans="1:38" x14ac:dyDescent="0.25">
      <c r="A15" s="88">
        <v>13</v>
      </c>
      <c r="B15" s="91" t="s">
        <v>193</v>
      </c>
      <c r="C15" s="53" t="s">
        <v>117</v>
      </c>
      <c r="D15" s="53" t="s">
        <v>90</v>
      </c>
      <c r="E15" s="97" t="s">
        <v>9</v>
      </c>
      <c r="F15" s="53" t="s">
        <v>22</v>
      </c>
      <c r="G15" s="53" t="s">
        <v>94</v>
      </c>
      <c r="H15" s="97" t="s">
        <v>23</v>
      </c>
      <c r="I15" s="93" t="s">
        <v>18</v>
      </c>
      <c r="J15" s="93" t="s">
        <v>95</v>
      </c>
      <c r="K15" s="97" t="s">
        <v>19</v>
      </c>
      <c r="L15" s="93" t="s">
        <v>8</v>
      </c>
      <c r="M15" s="93" t="s">
        <v>132</v>
      </c>
      <c r="N15" s="97" t="s">
        <v>14</v>
      </c>
      <c r="O15" s="93" t="s">
        <v>16</v>
      </c>
      <c r="P15" s="93" t="s">
        <v>575</v>
      </c>
      <c r="Q15" s="97" t="s">
        <v>123</v>
      </c>
      <c r="R15" s="95">
        <v>36</v>
      </c>
      <c r="S15" s="95">
        <v>36</v>
      </c>
      <c r="T15" s="97">
        <v>36</v>
      </c>
      <c r="U15" s="95">
        <v>18</v>
      </c>
      <c r="V15" s="95">
        <v>18</v>
      </c>
      <c r="W15" s="97" t="s">
        <v>17</v>
      </c>
      <c r="X15" s="95" t="s">
        <v>8</v>
      </c>
      <c r="Y15" s="95" t="s">
        <v>132</v>
      </c>
      <c r="Z15" s="97" t="s">
        <v>14</v>
      </c>
      <c r="AA15" s="93" t="s">
        <v>8</v>
      </c>
      <c r="AB15" s="93" t="s">
        <v>132</v>
      </c>
      <c r="AC15" s="97" t="s">
        <v>15</v>
      </c>
      <c r="AD15" s="93" t="s">
        <v>42</v>
      </c>
      <c r="AE15" s="93" t="s">
        <v>129</v>
      </c>
      <c r="AF15" s="97" t="s">
        <v>85</v>
      </c>
      <c r="AG15" s="99"/>
      <c r="AH15" s="99"/>
      <c r="AI15" s="103"/>
      <c r="AJ15" s="104"/>
      <c r="AK15" s="99"/>
      <c r="AL15" s="100"/>
    </row>
    <row r="16" spans="1:38" x14ac:dyDescent="0.25">
      <c r="A16" s="88">
        <v>14</v>
      </c>
      <c r="B16" s="91" t="s">
        <v>194</v>
      </c>
      <c r="C16" s="53" t="s">
        <v>117</v>
      </c>
      <c r="D16" s="53" t="s">
        <v>90</v>
      </c>
      <c r="E16" s="97" t="s">
        <v>9</v>
      </c>
      <c r="F16" s="53" t="s">
        <v>22</v>
      </c>
      <c r="G16" s="53" t="s">
        <v>94</v>
      </c>
      <c r="H16" s="97" t="s">
        <v>23</v>
      </c>
      <c r="I16" s="93" t="s">
        <v>18</v>
      </c>
      <c r="J16" s="93" t="s">
        <v>95</v>
      </c>
      <c r="K16" s="97" t="s">
        <v>19</v>
      </c>
      <c r="L16" s="93" t="s">
        <v>8</v>
      </c>
      <c r="M16" s="93" t="s">
        <v>132</v>
      </c>
      <c r="N16" s="97" t="s">
        <v>14</v>
      </c>
      <c r="O16" s="93" t="s">
        <v>16</v>
      </c>
      <c r="P16" s="93" t="s">
        <v>575</v>
      </c>
      <c r="Q16" s="97" t="s">
        <v>123</v>
      </c>
      <c r="R16" s="95">
        <v>36</v>
      </c>
      <c r="S16" s="95">
        <v>36</v>
      </c>
      <c r="T16" s="97">
        <v>36</v>
      </c>
      <c r="U16" s="95">
        <v>18</v>
      </c>
      <c r="V16" s="95">
        <v>18</v>
      </c>
      <c r="W16" s="97" t="s">
        <v>17</v>
      </c>
      <c r="X16" s="95" t="s">
        <v>8</v>
      </c>
      <c r="Y16" s="95" t="s">
        <v>132</v>
      </c>
      <c r="Z16" s="97" t="s">
        <v>14</v>
      </c>
      <c r="AA16" s="93" t="s">
        <v>8</v>
      </c>
      <c r="AB16" s="93" t="s">
        <v>132</v>
      </c>
      <c r="AC16" s="97" t="s">
        <v>15</v>
      </c>
      <c r="AD16" s="93" t="s">
        <v>46</v>
      </c>
      <c r="AE16" s="93" t="s">
        <v>129</v>
      </c>
      <c r="AF16" s="97" t="s">
        <v>86</v>
      </c>
      <c r="AG16" s="99"/>
      <c r="AH16" s="99"/>
      <c r="AI16" s="103"/>
      <c r="AJ16" s="104"/>
      <c r="AK16" s="99"/>
      <c r="AL16" s="100"/>
    </row>
    <row r="17" spans="1:38" x14ac:dyDescent="0.25">
      <c r="A17" s="88">
        <v>15</v>
      </c>
      <c r="B17" s="91" t="s">
        <v>195</v>
      </c>
      <c r="C17" s="53" t="s">
        <v>117</v>
      </c>
      <c r="D17" s="53" t="s">
        <v>90</v>
      </c>
      <c r="E17" s="97" t="s">
        <v>9</v>
      </c>
      <c r="F17" s="53" t="s">
        <v>22</v>
      </c>
      <c r="G17" s="53" t="s">
        <v>94</v>
      </c>
      <c r="H17" s="97" t="s">
        <v>23</v>
      </c>
      <c r="I17" s="93" t="s">
        <v>20</v>
      </c>
      <c r="J17" s="93" t="s">
        <v>99</v>
      </c>
      <c r="K17" s="97" t="s">
        <v>21</v>
      </c>
      <c r="L17" s="93" t="s">
        <v>8</v>
      </c>
      <c r="M17" s="93" t="s">
        <v>132</v>
      </c>
      <c r="N17" s="97" t="s">
        <v>14</v>
      </c>
      <c r="O17" s="93" t="s">
        <v>16</v>
      </c>
      <c r="P17" s="93" t="s">
        <v>575</v>
      </c>
      <c r="Q17" s="97" t="s">
        <v>123</v>
      </c>
      <c r="R17" s="95">
        <v>30</v>
      </c>
      <c r="S17" s="95">
        <v>30</v>
      </c>
      <c r="T17" s="97">
        <v>30</v>
      </c>
      <c r="U17" s="95">
        <v>18</v>
      </c>
      <c r="V17" s="95">
        <v>18</v>
      </c>
      <c r="W17" s="97" t="s">
        <v>17</v>
      </c>
      <c r="X17" s="95" t="s">
        <v>8</v>
      </c>
      <c r="Y17" s="95" t="s">
        <v>132</v>
      </c>
      <c r="Z17" s="97" t="s">
        <v>14</v>
      </c>
      <c r="AA17" s="93" t="s">
        <v>8</v>
      </c>
      <c r="AB17" s="93" t="s">
        <v>132</v>
      </c>
      <c r="AC17" s="97" t="s">
        <v>15</v>
      </c>
      <c r="AD17" s="93" t="s">
        <v>42</v>
      </c>
      <c r="AE17" s="93" t="s">
        <v>129</v>
      </c>
      <c r="AF17" s="97" t="s">
        <v>85</v>
      </c>
      <c r="AG17" s="99"/>
      <c r="AH17" s="99"/>
      <c r="AI17" s="103"/>
      <c r="AJ17" s="104"/>
      <c r="AK17" s="99"/>
      <c r="AL17" s="100"/>
    </row>
    <row r="18" spans="1:38" x14ac:dyDescent="0.25">
      <c r="A18" s="88">
        <v>16</v>
      </c>
      <c r="B18" s="91" t="s">
        <v>196</v>
      </c>
      <c r="C18" s="53" t="s">
        <v>117</v>
      </c>
      <c r="D18" s="53" t="s">
        <v>90</v>
      </c>
      <c r="E18" s="97" t="s">
        <v>9</v>
      </c>
      <c r="F18" s="53" t="s">
        <v>22</v>
      </c>
      <c r="G18" s="53" t="s">
        <v>94</v>
      </c>
      <c r="H18" s="97" t="s">
        <v>23</v>
      </c>
      <c r="I18" s="93" t="s">
        <v>20</v>
      </c>
      <c r="J18" s="93" t="s">
        <v>99</v>
      </c>
      <c r="K18" s="97" t="s">
        <v>21</v>
      </c>
      <c r="L18" s="93" t="s">
        <v>8</v>
      </c>
      <c r="M18" s="93" t="s">
        <v>132</v>
      </c>
      <c r="N18" s="97" t="s">
        <v>14</v>
      </c>
      <c r="O18" s="93" t="s">
        <v>16</v>
      </c>
      <c r="P18" s="93" t="s">
        <v>575</v>
      </c>
      <c r="Q18" s="97" t="s">
        <v>123</v>
      </c>
      <c r="R18" s="95">
        <v>30</v>
      </c>
      <c r="S18" s="95">
        <v>30</v>
      </c>
      <c r="T18" s="97">
        <v>30</v>
      </c>
      <c r="U18" s="95">
        <v>18</v>
      </c>
      <c r="V18" s="95">
        <v>18</v>
      </c>
      <c r="W18" s="97" t="s">
        <v>17</v>
      </c>
      <c r="X18" s="95" t="s">
        <v>8</v>
      </c>
      <c r="Y18" s="95" t="s">
        <v>132</v>
      </c>
      <c r="Z18" s="97" t="s">
        <v>14</v>
      </c>
      <c r="AA18" s="93" t="s">
        <v>8</v>
      </c>
      <c r="AB18" s="93" t="s">
        <v>132</v>
      </c>
      <c r="AC18" s="97" t="s">
        <v>15</v>
      </c>
      <c r="AD18" s="93" t="s">
        <v>46</v>
      </c>
      <c r="AE18" s="93" t="s">
        <v>129</v>
      </c>
      <c r="AF18" s="97" t="s">
        <v>86</v>
      </c>
      <c r="AG18" s="99"/>
      <c r="AH18" s="99"/>
      <c r="AI18" s="103"/>
      <c r="AJ18" s="104"/>
      <c r="AK18" s="99"/>
      <c r="AL18" s="100"/>
    </row>
    <row r="19" spans="1:38" x14ac:dyDescent="0.25">
      <c r="A19" s="88">
        <v>17</v>
      </c>
      <c r="B19" s="91" t="s">
        <v>197</v>
      </c>
      <c r="C19" s="53" t="s">
        <v>117</v>
      </c>
      <c r="D19" s="53" t="s">
        <v>90</v>
      </c>
      <c r="E19" s="97" t="s">
        <v>9</v>
      </c>
      <c r="F19" s="53" t="s">
        <v>22</v>
      </c>
      <c r="G19" s="53" t="s">
        <v>94</v>
      </c>
      <c r="H19" s="97" t="s">
        <v>23</v>
      </c>
      <c r="I19" s="93" t="s">
        <v>20</v>
      </c>
      <c r="J19" s="93" t="s">
        <v>99</v>
      </c>
      <c r="K19" s="97" t="s">
        <v>21</v>
      </c>
      <c r="L19" s="93" t="s">
        <v>8</v>
      </c>
      <c r="M19" s="93" t="s">
        <v>132</v>
      </c>
      <c r="N19" s="97" t="s">
        <v>14</v>
      </c>
      <c r="O19" s="93" t="s">
        <v>16</v>
      </c>
      <c r="P19" s="93" t="s">
        <v>575</v>
      </c>
      <c r="Q19" s="97" t="s">
        <v>123</v>
      </c>
      <c r="R19" s="95">
        <v>36</v>
      </c>
      <c r="S19" s="95">
        <v>36</v>
      </c>
      <c r="T19" s="97">
        <v>36</v>
      </c>
      <c r="U19" s="95">
        <v>18</v>
      </c>
      <c r="V19" s="95">
        <v>18</v>
      </c>
      <c r="W19" s="97" t="s">
        <v>17</v>
      </c>
      <c r="X19" s="95" t="s">
        <v>8</v>
      </c>
      <c r="Y19" s="95" t="s">
        <v>132</v>
      </c>
      <c r="Z19" s="97" t="s">
        <v>14</v>
      </c>
      <c r="AA19" s="93" t="s">
        <v>8</v>
      </c>
      <c r="AB19" s="93" t="s">
        <v>132</v>
      </c>
      <c r="AC19" s="97" t="s">
        <v>15</v>
      </c>
      <c r="AD19" s="93" t="s">
        <v>42</v>
      </c>
      <c r="AE19" s="93" t="s">
        <v>129</v>
      </c>
      <c r="AF19" s="97" t="s">
        <v>85</v>
      </c>
      <c r="AG19" s="99"/>
      <c r="AH19" s="99"/>
      <c r="AI19" s="103"/>
      <c r="AJ19" s="104"/>
      <c r="AK19" s="99"/>
      <c r="AL19" s="100"/>
    </row>
    <row r="20" spans="1:38" x14ac:dyDescent="0.25">
      <c r="A20" s="88">
        <v>18</v>
      </c>
      <c r="B20" s="91" t="s">
        <v>198</v>
      </c>
      <c r="C20" s="53" t="s">
        <v>117</v>
      </c>
      <c r="D20" s="53" t="s">
        <v>90</v>
      </c>
      <c r="E20" s="97" t="s">
        <v>9</v>
      </c>
      <c r="F20" s="53" t="s">
        <v>22</v>
      </c>
      <c r="G20" s="53" t="s">
        <v>94</v>
      </c>
      <c r="H20" s="97" t="s">
        <v>23</v>
      </c>
      <c r="I20" s="93" t="s">
        <v>20</v>
      </c>
      <c r="J20" s="93" t="s">
        <v>99</v>
      </c>
      <c r="K20" s="97" t="s">
        <v>21</v>
      </c>
      <c r="L20" s="93" t="s">
        <v>8</v>
      </c>
      <c r="M20" s="93" t="s">
        <v>132</v>
      </c>
      <c r="N20" s="97" t="s">
        <v>14</v>
      </c>
      <c r="O20" s="93" t="s">
        <v>16</v>
      </c>
      <c r="P20" s="93" t="s">
        <v>575</v>
      </c>
      <c r="Q20" s="97" t="s">
        <v>123</v>
      </c>
      <c r="R20" s="95">
        <v>36</v>
      </c>
      <c r="S20" s="95">
        <v>36</v>
      </c>
      <c r="T20" s="97">
        <v>36</v>
      </c>
      <c r="U20" s="95">
        <v>18</v>
      </c>
      <c r="V20" s="95">
        <v>18</v>
      </c>
      <c r="W20" s="97" t="s">
        <v>17</v>
      </c>
      <c r="X20" s="95" t="s">
        <v>8</v>
      </c>
      <c r="Y20" s="95" t="s">
        <v>132</v>
      </c>
      <c r="Z20" s="97" t="s">
        <v>14</v>
      </c>
      <c r="AA20" s="93" t="s">
        <v>8</v>
      </c>
      <c r="AB20" s="93" t="s">
        <v>132</v>
      </c>
      <c r="AC20" s="97" t="s">
        <v>15</v>
      </c>
      <c r="AD20" s="93" t="s">
        <v>46</v>
      </c>
      <c r="AE20" s="93" t="s">
        <v>129</v>
      </c>
      <c r="AF20" s="97" t="s">
        <v>86</v>
      </c>
      <c r="AG20" s="99"/>
      <c r="AH20" s="99"/>
      <c r="AI20" s="103"/>
      <c r="AJ20" s="104"/>
      <c r="AK20" s="99"/>
      <c r="AL20" s="100"/>
    </row>
    <row r="21" spans="1:38" x14ac:dyDescent="0.25">
      <c r="A21" s="88">
        <v>19</v>
      </c>
      <c r="B21" s="91" t="s">
        <v>199</v>
      </c>
      <c r="C21" s="53" t="s">
        <v>117</v>
      </c>
      <c r="D21" s="53" t="s">
        <v>90</v>
      </c>
      <c r="E21" s="97" t="s">
        <v>9</v>
      </c>
      <c r="F21" s="53" t="s">
        <v>22</v>
      </c>
      <c r="G21" s="53" t="s">
        <v>94</v>
      </c>
      <c r="H21" s="97" t="s">
        <v>23</v>
      </c>
      <c r="I21" s="93" t="s">
        <v>25</v>
      </c>
      <c r="J21" s="93" t="s">
        <v>102</v>
      </c>
      <c r="K21" s="97" t="s">
        <v>26</v>
      </c>
      <c r="L21" s="93" t="s">
        <v>8</v>
      </c>
      <c r="M21" s="93" t="s">
        <v>132</v>
      </c>
      <c r="N21" s="97" t="s">
        <v>14</v>
      </c>
      <c r="O21" s="93" t="s">
        <v>16</v>
      </c>
      <c r="P21" s="93" t="s">
        <v>92</v>
      </c>
      <c r="Q21" s="97" t="s">
        <v>123</v>
      </c>
      <c r="R21" s="95">
        <v>30</v>
      </c>
      <c r="S21" s="95">
        <v>30</v>
      </c>
      <c r="T21" s="97">
        <v>30</v>
      </c>
      <c r="U21" s="95">
        <v>18</v>
      </c>
      <c r="V21" s="95">
        <v>18</v>
      </c>
      <c r="W21" s="97" t="s">
        <v>17</v>
      </c>
      <c r="X21" s="95" t="s">
        <v>8</v>
      </c>
      <c r="Y21" s="95" t="s">
        <v>132</v>
      </c>
      <c r="Z21" s="97" t="s">
        <v>14</v>
      </c>
      <c r="AA21" s="93" t="s">
        <v>8</v>
      </c>
      <c r="AB21" s="93" t="s">
        <v>132</v>
      </c>
      <c r="AC21" s="97" t="s">
        <v>15</v>
      </c>
      <c r="AD21" s="93" t="s">
        <v>42</v>
      </c>
      <c r="AE21" s="93" t="s">
        <v>129</v>
      </c>
      <c r="AF21" s="97" t="s">
        <v>85</v>
      </c>
      <c r="AG21" s="99"/>
      <c r="AH21" s="99"/>
      <c r="AI21" s="103"/>
      <c r="AJ21" s="104"/>
      <c r="AK21" s="99"/>
      <c r="AL21" s="100"/>
    </row>
    <row r="22" spans="1:38" x14ac:dyDescent="0.25">
      <c r="A22" s="88">
        <v>20</v>
      </c>
      <c r="B22" s="91" t="s">
        <v>200</v>
      </c>
      <c r="C22" s="53" t="s">
        <v>117</v>
      </c>
      <c r="D22" s="53" t="s">
        <v>90</v>
      </c>
      <c r="E22" s="97" t="s">
        <v>9</v>
      </c>
      <c r="F22" s="53" t="s">
        <v>22</v>
      </c>
      <c r="G22" s="53" t="s">
        <v>94</v>
      </c>
      <c r="H22" s="97" t="s">
        <v>23</v>
      </c>
      <c r="I22" s="93" t="s">
        <v>25</v>
      </c>
      <c r="J22" s="93" t="s">
        <v>102</v>
      </c>
      <c r="K22" s="97" t="s">
        <v>26</v>
      </c>
      <c r="L22" s="93" t="s">
        <v>8</v>
      </c>
      <c r="M22" s="93" t="s">
        <v>132</v>
      </c>
      <c r="N22" s="97" t="s">
        <v>14</v>
      </c>
      <c r="O22" s="93" t="s">
        <v>16</v>
      </c>
      <c r="P22" s="93" t="s">
        <v>92</v>
      </c>
      <c r="Q22" s="97" t="s">
        <v>123</v>
      </c>
      <c r="R22" s="95">
        <v>30</v>
      </c>
      <c r="S22" s="95">
        <v>30</v>
      </c>
      <c r="T22" s="97">
        <v>30</v>
      </c>
      <c r="U22" s="95">
        <v>18</v>
      </c>
      <c r="V22" s="95">
        <v>18</v>
      </c>
      <c r="W22" s="97" t="s">
        <v>17</v>
      </c>
      <c r="X22" s="95" t="s">
        <v>8</v>
      </c>
      <c r="Y22" s="95" t="s">
        <v>132</v>
      </c>
      <c r="Z22" s="97" t="s">
        <v>14</v>
      </c>
      <c r="AA22" s="93" t="s">
        <v>8</v>
      </c>
      <c r="AB22" s="93" t="s">
        <v>132</v>
      </c>
      <c r="AC22" s="97" t="s">
        <v>15</v>
      </c>
      <c r="AD22" s="93" t="s">
        <v>46</v>
      </c>
      <c r="AE22" s="93" t="s">
        <v>129</v>
      </c>
      <c r="AF22" s="97" t="s">
        <v>86</v>
      </c>
      <c r="AG22" s="99"/>
      <c r="AH22" s="99"/>
      <c r="AI22" s="103"/>
      <c r="AJ22" s="104"/>
      <c r="AK22" s="99"/>
      <c r="AL22" s="100"/>
    </row>
    <row r="23" spans="1:38" x14ac:dyDescent="0.25">
      <c r="A23" s="88">
        <v>21</v>
      </c>
      <c r="B23" s="91" t="s">
        <v>201</v>
      </c>
      <c r="C23" s="53" t="s">
        <v>117</v>
      </c>
      <c r="D23" s="53" t="s">
        <v>90</v>
      </c>
      <c r="E23" s="97" t="s">
        <v>9</v>
      </c>
      <c r="F23" s="53" t="s">
        <v>22</v>
      </c>
      <c r="G23" s="53" t="s">
        <v>94</v>
      </c>
      <c r="H23" s="97" t="s">
        <v>23</v>
      </c>
      <c r="I23" s="93" t="s">
        <v>25</v>
      </c>
      <c r="J23" s="93" t="s">
        <v>102</v>
      </c>
      <c r="K23" s="97" t="s">
        <v>26</v>
      </c>
      <c r="L23" s="93" t="s">
        <v>8</v>
      </c>
      <c r="M23" s="93" t="s">
        <v>132</v>
      </c>
      <c r="N23" s="97" t="s">
        <v>14</v>
      </c>
      <c r="O23" s="93" t="s">
        <v>16</v>
      </c>
      <c r="P23" s="93" t="s">
        <v>92</v>
      </c>
      <c r="Q23" s="97" t="s">
        <v>123</v>
      </c>
      <c r="R23" s="95">
        <v>36</v>
      </c>
      <c r="S23" s="95">
        <v>36</v>
      </c>
      <c r="T23" s="97">
        <v>36</v>
      </c>
      <c r="U23" s="95">
        <v>18</v>
      </c>
      <c r="V23" s="95">
        <v>18</v>
      </c>
      <c r="W23" s="97" t="s">
        <v>17</v>
      </c>
      <c r="X23" s="95" t="s">
        <v>8</v>
      </c>
      <c r="Y23" s="95" t="s">
        <v>132</v>
      </c>
      <c r="Z23" s="97" t="s">
        <v>14</v>
      </c>
      <c r="AA23" s="93" t="s">
        <v>8</v>
      </c>
      <c r="AB23" s="93" t="s">
        <v>132</v>
      </c>
      <c r="AC23" s="97" t="s">
        <v>15</v>
      </c>
      <c r="AD23" s="93" t="s">
        <v>42</v>
      </c>
      <c r="AE23" s="93" t="s">
        <v>129</v>
      </c>
      <c r="AF23" s="97" t="s">
        <v>85</v>
      </c>
      <c r="AG23" s="99"/>
      <c r="AH23" s="99"/>
      <c r="AI23" s="103"/>
      <c r="AJ23" s="104"/>
      <c r="AK23" s="99"/>
      <c r="AL23" s="100"/>
    </row>
    <row r="24" spans="1:38" x14ac:dyDescent="0.25">
      <c r="A24" s="88">
        <v>22</v>
      </c>
      <c r="B24" s="91" t="s">
        <v>202</v>
      </c>
      <c r="C24" s="53" t="s">
        <v>117</v>
      </c>
      <c r="D24" s="53" t="s">
        <v>90</v>
      </c>
      <c r="E24" s="97" t="s">
        <v>9</v>
      </c>
      <c r="F24" s="53" t="s">
        <v>22</v>
      </c>
      <c r="G24" s="53" t="s">
        <v>94</v>
      </c>
      <c r="H24" s="97" t="s">
        <v>23</v>
      </c>
      <c r="I24" s="93" t="s">
        <v>25</v>
      </c>
      <c r="J24" s="93" t="s">
        <v>102</v>
      </c>
      <c r="K24" s="97" t="s">
        <v>26</v>
      </c>
      <c r="L24" s="93" t="s">
        <v>8</v>
      </c>
      <c r="M24" s="93" t="s">
        <v>132</v>
      </c>
      <c r="N24" s="97" t="s">
        <v>14</v>
      </c>
      <c r="O24" s="93" t="s">
        <v>16</v>
      </c>
      <c r="P24" s="93" t="s">
        <v>92</v>
      </c>
      <c r="Q24" s="97" t="s">
        <v>123</v>
      </c>
      <c r="R24" s="95">
        <v>36</v>
      </c>
      <c r="S24" s="95">
        <v>36</v>
      </c>
      <c r="T24" s="97">
        <v>36</v>
      </c>
      <c r="U24" s="95">
        <v>18</v>
      </c>
      <c r="V24" s="95">
        <v>18</v>
      </c>
      <c r="W24" s="97" t="s">
        <v>17</v>
      </c>
      <c r="X24" s="95" t="s">
        <v>8</v>
      </c>
      <c r="Y24" s="95" t="s">
        <v>132</v>
      </c>
      <c r="Z24" s="97" t="s">
        <v>14</v>
      </c>
      <c r="AA24" s="93" t="s">
        <v>8</v>
      </c>
      <c r="AB24" s="93" t="s">
        <v>132</v>
      </c>
      <c r="AC24" s="97" t="s">
        <v>15</v>
      </c>
      <c r="AD24" s="93" t="s">
        <v>46</v>
      </c>
      <c r="AE24" s="93" t="s">
        <v>129</v>
      </c>
      <c r="AF24" s="97" t="s">
        <v>86</v>
      </c>
      <c r="AG24" s="99"/>
      <c r="AH24" s="99"/>
      <c r="AI24" s="103"/>
      <c r="AJ24" s="104"/>
      <c r="AK24" s="99"/>
      <c r="AL24" s="100"/>
    </row>
    <row r="25" spans="1:38" x14ac:dyDescent="0.25">
      <c r="A25" s="88">
        <v>23</v>
      </c>
      <c r="B25" s="91" t="s">
        <v>203</v>
      </c>
      <c r="C25" s="53" t="s">
        <v>27</v>
      </c>
      <c r="D25" s="53" t="s">
        <v>93</v>
      </c>
      <c r="E25" s="97" t="s">
        <v>28</v>
      </c>
      <c r="F25" s="53" t="s">
        <v>29</v>
      </c>
      <c r="G25" s="53" t="s">
        <v>98</v>
      </c>
      <c r="H25" s="97" t="s">
        <v>30</v>
      </c>
      <c r="I25" s="93" t="s">
        <v>33</v>
      </c>
      <c r="J25" s="93" t="s">
        <v>105</v>
      </c>
      <c r="K25" s="97" t="s">
        <v>34</v>
      </c>
      <c r="L25" s="93" t="s">
        <v>8</v>
      </c>
      <c r="M25" s="93" t="s">
        <v>132</v>
      </c>
      <c r="N25" s="97" t="s">
        <v>14</v>
      </c>
      <c r="O25" s="93" t="s">
        <v>16</v>
      </c>
      <c r="P25" s="93" t="s">
        <v>575</v>
      </c>
      <c r="Q25" s="97" t="s">
        <v>123</v>
      </c>
      <c r="R25" s="95">
        <v>15</v>
      </c>
      <c r="S25" s="95">
        <v>15</v>
      </c>
      <c r="T25" s="97">
        <v>15</v>
      </c>
      <c r="U25" s="95">
        <v>24</v>
      </c>
      <c r="V25" s="95">
        <v>24</v>
      </c>
      <c r="W25" s="97" t="s">
        <v>32</v>
      </c>
      <c r="X25" s="95" t="s">
        <v>8</v>
      </c>
      <c r="Y25" s="95" t="s">
        <v>132</v>
      </c>
      <c r="Z25" s="97" t="s">
        <v>14</v>
      </c>
      <c r="AA25" s="93" t="s">
        <v>8</v>
      </c>
      <c r="AB25" s="93" t="s">
        <v>132</v>
      </c>
      <c r="AC25" s="97" t="s">
        <v>15</v>
      </c>
      <c r="AD25" s="93" t="s">
        <v>42</v>
      </c>
      <c r="AE25" s="93" t="s">
        <v>129</v>
      </c>
      <c r="AF25" s="97" t="s">
        <v>85</v>
      </c>
      <c r="AG25" s="99"/>
      <c r="AH25" s="99"/>
      <c r="AI25" s="103"/>
      <c r="AJ25" s="104"/>
      <c r="AK25" s="99"/>
      <c r="AL25" s="100"/>
    </row>
    <row r="26" spans="1:38" x14ac:dyDescent="0.25">
      <c r="A26" s="88">
        <v>24</v>
      </c>
      <c r="B26" s="91" t="s">
        <v>204</v>
      </c>
      <c r="C26" s="53" t="s">
        <v>27</v>
      </c>
      <c r="D26" s="53" t="s">
        <v>93</v>
      </c>
      <c r="E26" s="97" t="s">
        <v>28</v>
      </c>
      <c r="F26" s="53" t="s">
        <v>29</v>
      </c>
      <c r="G26" s="53" t="s">
        <v>98</v>
      </c>
      <c r="H26" s="97" t="s">
        <v>30</v>
      </c>
      <c r="I26" s="93" t="s">
        <v>33</v>
      </c>
      <c r="J26" s="93" t="s">
        <v>105</v>
      </c>
      <c r="K26" s="97" t="s">
        <v>34</v>
      </c>
      <c r="L26" s="93" t="s">
        <v>8</v>
      </c>
      <c r="M26" s="93" t="s">
        <v>132</v>
      </c>
      <c r="N26" s="97" t="s">
        <v>14</v>
      </c>
      <c r="O26" s="93" t="s">
        <v>16</v>
      </c>
      <c r="P26" s="93" t="s">
        <v>575</v>
      </c>
      <c r="Q26" s="97" t="s">
        <v>123</v>
      </c>
      <c r="R26" s="95">
        <v>15</v>
      </c>
      <c r="S26" s="95">
        <v>15</v>
      </c>
      <c r="T26" s="97">
        <v>15</v>
      </c>
      <c r="U26" s="95">
        <v>24</v>
      </c>
      <c r="V26" s="95">
        <v>24</v>
      </c>
      <c r="W26" s="97" t="s">
        <v>32</v>
      </c>
      <c r="X26" s="95" t="s">
        <v>8</v>
      </c>
      <c r="Y26" s="95" t="s">
        <v>132</v>
      </c>
      <c r="Z26" s="97" t="s">
        <v>14</v>
      </c>
      <c r="AA26" s="93" t="s">
        <v>8</v>
      </c>
      <c r="AB26" s="93" t="s">
        <v>132</v>
      </c>
      <c r="AC26" s="97" t="s">
        <v>15</v>
      </c>
      <c r="AD26" s="93" t="s">
        <v>46</v>
      </c>
      <c r="AE26" s="93" t="s">
        <v>129</v>
      </c>
      <c r="AF26" s="97" t="s">
        <v>86</v>
      </c>
      <c r="AG26" s="99"/>
      <c r="AH26" s="99"/>
      <c r="AI26" s="103"/>
      <c r="AJ26" s="104"/>
      <c r="AK26" s="99"/>
      <c r="AL26" s="100"/>
    </row>
    <row r="27" spans="1:38" x14ac:dyDescent="0.25">
      <c r="A27" s="88">
        <v>25</v>
      </c>
      <c r="B27" s="91" t="s">
        <v>205</v>
      </c>
      <c r="C27" s="53" t="s">
        <v>27</v>
      </c>
      <c r="D27" s="53" t="s">
        <v>93</v>
      </c>
      <c r="E27" s="97" t="s">
        <v>28</v>
      </c>
      <c r="F27" s="53" t="s">
        <v>29</v>
      </c>
      <c r="G27" s="53" t="s">
        <v>98</v>
      </c>
      <c r="H27" s="97" t="s">
        <v>30</v>
      </c>
      <c r="I27" s="93" t="s">
        <v>33</v>
      </c>
      <c r="J27" s="93" t="s">
        <v>105</v>
      </c>
      <c r="K27" s="97" t="s">
        <v>34</v>
      </c>
      <c r="L27" s="93" t="s">
        <v>8</v>
      </c>
      <c r="M27" s="93" t="s">
        <v>132</v>
      </c>
      <c r="N27" s="97" t="s">
        <v>14</v>
      </c>
      <c r="O27" s="93" t="s">
        <v>16</v>
      </c>
      <c r="P27" s="93" t="s">
        <v>575</v>
      </c>
      <c r="Q27" s="97" t="s">
        <v>123</v>
      </c>
      <c r="R27" s="95">
        <v>15</v>
      </c>
      <c r="S27" s="95">
        <v>15</v>
      </c>
      <c r="T27" s="97">
        <v>15</v>
      </c>
      <c r="U27" s="95">
        <v>30</v>
      </c>
      <c r="V27" s="95">
        <v>30</v>
      </c>
      <c r="W27" s="97" t="s">
        <v>36</v>
      </c>
      <c r="X27" s="95" t="s">
        <v>8</v>
      </c>
      <c r="Y27" s="95" t="s">
        <v>132</v>
      </c>
      <c r="Z27" s="97" t="s">
        <v>14</v>
      </c>
      <c r="AA27" s="93" t="s">
        <v>8</v>
      </c>
      <c r="AB27" s="93" t="s">
        <v>132</v>
      </c>
      <c r="AC27" s="97" t="s">
        <v>15</v>
      </c>
      <c r="AD27" s="93" t="s">
        <v>42</v>
      </c>
      <c r="AE27" s="93" t="s">
        <v>129</v>
      </c>
      <c r="AF27" s="97" t="s">
        <v>85</v>
      </c>
      <c r="AG27" s="99"/>
      <c r="AH27" s="99"/>
      <c r="AI27" s="103"/>
      <c r="AJ27" s="104"/>
      <c r="AK27" s="99"/>
      <c r="AL27" s="100"/>
    </row>
    <row r="28" spans="1:38" x14ac:dyDescent="0.25">
      <c r="A28" s="88">
        <v>26</v>
      </c>
      <c r="B28" s="91" t="s">
        <v>206</v>
      </c>
      <c r="C28" s="53" t="s">
        <v>27</v>
      </c>
      <c r="D28" s="53" t="s">
        <v>93</v>
      </c>
      <c r="E28" s="97" t="s">
        <v>28</v>
      </c>
      <c r="F28" s="53" t="s">
        <v>29</v>
      </c>
      <c r="G28" s="53" t="s">
        <v>98</v>
      </c>
      <c r="H28" s="97" t="s">
        <v>30</v>
      </c>
      <c r="I28" s="93" t="s">
        <v>33</v>
      </c>
      <c r="J28" s="93" t="s">
        <v>105</v>
      </c>
      <c r="K28" s="97" t="s">
        <v>34</v>
      </c>
      <c r="L28" s="93" t="s">
        <v>8</v>
      </c>
      <c r="M28" s="93" t="s">
        <v>132</v>
      </c>
      <c r="N28" s="97" t="s">
        <v>14</v>
      </c>
      <c r="O28" s="93" t="s">
        <v>16</v>
      </c>
      <c r="P28" s="93" t="s">
        <v>575</v>
      </c>
      <c r="Q28" s="97" t="s">
        <v>123</v>
      </c>
      <c r="R28" s="95">
        <v>15</v>
      </c>
      <c r="S28" s="95">
        <v>15</v>
      </c>
      <c r="T28" s="97">
        <v>15</v>
      </c>
      <c r="U28" s="95">
        <v>30</v>
      </c>
      <c r="V28" s="95">
        <v>30</v>
      </c>
      <c r="W28" s="97" t="s">
        <v>36</v>
      </c>
      <c r="X28" s="95" t="s">
        <v>8</v>
      </c>
      <c r="Y28" s="95" t="s">
        <v>132</v>
      </c>
      <c r="Z28" s="97" t="s">
        <v>14</v>
      </c>
      <c r="AA28" s="93" t="s">
        <v>8</v>
      </c>
      <c r="AB28" s="93" t="s">
        <v>132</v>
      </c>
      <c r="AC28" s="97" t="s">
        <v>15</v>
      </c>
      <c r="AD28" s="93" t="s">
        <v>46</v>
      </c>
      <c r="AE28" s="93" t="s">
        <v>129</v>
      </c>
      <c r="AF28" s="97" t="s">
        <v>86</v>
      </c>
      <c r="AG28" s="99"/>
      <c r="AH28" s="99"/>
      <c r="AI28" s="103"/>
      <c r="AJ28" s="104"/>
      <c r="AK28" s="99"/>
      <c r="AL28" s="100"/>
    </row>
    <row r="29" spans="1:38" x14ac:dyDescent="0.25">
      <c r="A29" s="88">
        <v>27</v>
      </c>
      <c r="B29" s="91" t="s">
        <v>207</v>
      </c>
      <c r="C29" s="53" t="s">
        <v>27</v>
      </c>
      <c r="D29" s="53" t="s">
        <v>93</v>
      </c>
      <c r="E29" s="97" t="s">
        <v>28</v>
      </c>
      <c r="F29" s="53" t="s">
        <v>29</v>
      </c>
      <c r="G29" s="53" t="s">
        <v>98</v>
      </c>
      <c r="H29" s="97" t="s">
        <v>30</v>
      </c>
      <c r="I29" s="93" t="s">
        <v>33</v>
      </c>
      <c r="J29" s="93" t="s">
        <v>105</v>
      </c>
      <c r="K29" s="97" t="s">
        <v>34</v>
      </c>
      <c r="L29" s="93" t="s">
        <v>8</v>
      </c>
      <c r="M29" s="93" t="s">
        <v>132</v>
      </c>
      <c r="N29" s="97" t="s">
        <v>14</v>
      </c>
      <c r="O29" s="93" t="s">
        <v>35</v>
      </c>
      <c r="P29" s="93" t="s">
        <v>96</v>
      </c>
      <c r="Q29" s="97" t="s">
        <v>124</v>
      </c>
      <c r="R29" s="95">
        <v>15</v>
      </c>
      <c r="S29" s="95">
        <v>15</v>
      </c>
      <c r="T29" s="97">
        <v>15</v>
      </c>
      <c r="U29" s="95">
        <v>24</v>
      </c>
      <c r="V29" s="95">
        <v>24</v>
      </c>
      <c r="W29" s="97" t="s">
        <v>32</v>
      </c>
      <c r="X29" s="95" t="s">
        <v>8</v>
      </c>
      <c r="Y29" s="95" t="s">
        <v>132</v>
      </c>
      <c r="Z29" s="97" t="s">
        <v>14</v>
      </c>
      <c r="AA29" s="93" t="s">
        <v>8</v>
      </c>
      <c r="AB29" s="93" t="s">
        <v>132</v>
      </c>
      <c r="AC29" s="97" t="s">
        <v>15</v>
      </c>
      <c r="AD29" s="93" t="s">
        <v>42</v>
      </c>
      <c r="AE29" s="93" t="s">
        <v>129</v>
      </c>
      <c r="AF29" s="97" t="s">
        <v>85</v>
      </c>
      <c r="AG29" s="99"/>
      <c r="AH29" s="99"/>
      <c r="AI29" s="103"/>
      <c r="AJ29" s="104"/>
      <c r="AK29" s="99"/>
      <c r="AL29" s="100"/>
    </row>
    <row r="30" spans="1:38" x14ac:dyDescent="0.25">
      <c r="A30" s="88">
        <v>28</v>
      </c>
      <c r="B30" s="91" t="s">
        <v>208</v>
      </c>
      <c r="C30" s="53" t="s">
        <v>27</v>
      </c>
      <c r="D30" s="53" t="s">
        <v>93</v>
      </c>
      <c r="E30" s="97" t="s">
        <v>28</v>
      </c>
      <c r="F30" s="53" t="s">
        <v>29</v>
      </c>
      <c r="G30" s="53" t="s">
        <v>98</v>
      </c>
      <c r="H30" s="97" t="s">
        <v>30</v>
      </c>
      <c r="I30" s="93" t="s">
        <v>33</v>
      </c>
      <c r="J30" s="93" t="s">
        <v>105</v>
      </c>
      <c r="K30" s="97" t="s">
        <v>34</v>
      </c>
      <c r="L30" s="93" t="s">
        <v>8</v>
      </c>
      <c r="M30" s="93" t="s">
        <v>132</v>
      </c>
      <c r="N30" s="97" t="s">
        <v>14</v>
      </c>
      <c r="O30" s="93" t="s">
        <v>35</v>
      </c>
      <c r="P30" s="93" t="s">
        <v>96</v>
      </c>
      <c r="Q30" s="97" t="s">
        <v>124</v>
      </c>
      <c r="R30" s="95">
        <v>15</v>
      </c>
      <c r="S30" s="95">
        <v>15</v>
      </c>
      <c r="T30" s="97">
        <v>15</v>
      </c>
      <c r="U30" s="95">
        <v>24</v>
      </c>
      <c r="V30" s="95">
        <v>24</v>
      </c>
      <c r="W30" s="97" t="s">
        <v>32</v>
      </c>
      <c r="X30" s="95" t="s">
        <v>8</v>
      </c>
      <c r="Y30" s="95" t="s">
        <v>132</v>
      </c>
      <c r="Z30" s="97" t="s">
        <v>14</v>
      </c>
      <c r="AA30" s="93" t="s">
        <v>8</v>
      </c>
      <c r="AB30" s="93" t="s">
        <v>132</v>
      </c>
      <c r="AC30" s="97" t="s">
        <v>15</v>
      </c>
      <c r="AD30" s="93" t="s">
        <v>46</v>
      </c>
      <c r="AE30" s="93" t="s">
        <v>129</v>
      </c>
      <c r="AF30" s="97" t="s">
        <v>86</v>
      </c>
      <c r="AG30" s="99"/>
      <c r="AH30" s="99"/>
      <c r="AI30" s="103"/>
      <c r="AJ30" s="104"/>
      <c r="AK30" s="99"/>
      <c r="AL30" s="100"/>
    </row>
    <row r="31" spans="1:38" x14ac:dyDescent="0.25">
      <c r="A31" s="88">
        <v>29</v>
      </c>
      <c r="B31" s="91" t="s">
        <v>209</v>
      </c>
      <c r="C31" s="53" t="s">
        <v>27</v>
      </c>
      <c r="D31" s="53" t="s">
        <v>93</v>
      </c>
      <c r="E31" s="97" t="s">
        <v>28</v>
      </c>
      <c r="F31" s="53" t="s">
        <v>29</v>
      </c>
      <c r="G31" s="53" t="s">
        <v>98</v>
      </c>
      <c r="H31" s="97" t="s">
        <v>30</v>
      </c>
      <c r="I31" s="93" t="s">
        <v>33</v>
      </c>
      <c r="J31" s="93" t="s">
        <v>105</v>
      </c>
      <c r="K31" s="97" t="s">
        <v>34</v>
      </c>
      <c r="L31" s="93" t="s">
        <v>8</v>
      </c>
      <c r="M31" s="93" t="s">
        <v>132</v>
      </c>
      <c r="N31" s="97" t="s">
        <v>14</v>
      </c>
      <c r="O31" s="93" t="s">
        <v>35</v>
      </c>
      <c r="P31" s="93" t="s">
        <v>96</v>
      </c>
      <c r="Q31" s="97" t="s">
        <v>124</v>
      </c>
      <c r="R31" s="95">
        <v>15</v>
      </c>
      <c r="S31" s="95">
        <v>15</v>
      </c>
      <c r="T31" s="97">
        <v>15</v>
      </c>
      <c r="U31" s="95">
        <v>30</v>
      </c>
      <c r="V31" s="95">
        <v>30</v>
      </c>
      <c r="W31" s="97" t="s">
        <v>36</v>
      </c>
      <c r="X31" s="95" t="s">
        <v>8</v>
      </c>
      <c r="Y31" s="95" t="s">
        <v>132</v>
      </c>
      <c r="Z31" s="97" t="s">
        <v>14</v>
      </c>
      <c r="AA31" s="93" t="s">
        <v>8</v>
      </c>
      <c r="AB31" s="93" t="s">
        <v>132</v>
      </c>
      <c r="AC31" s="97" t="s">
        <v>15</v>
      </c>
      <c r="AD31" s="93" t="s">
        <v>42</v>
      </c>
      <c r="AE31" s="93" t="s">
        <v>129</v>
      </c>
      <c r="AF31" s="97" t="s">
        <v>85</v>
      </c>
      <c r="AG31" s="99"/>
      <c r="AH31" s="99"/>
      <c r="AI31" s="103"/>
      <c r="AJ31" s="104"/>
      <c r="AK31" s="99"/>
      <c r="AL31" s="100"/>
    </row>
    <row r="32" spans="1:38" x14ac:dyDescent="0.25">
      <c r="A32" s="88">
        <v>30</v>
      </c>
      <c r="B32" s="91" t="s">
        <v>210</v>
      </c>
      <c r="C32" s="53" t="s">
        <v>27</v>
      </c>
      <c r="D32" s="53" t="s">
        <v>93</v>
      </c>
      <c r="E32" s="97" t="s">
        <v>28</v>
      </c>
      <c r="F32" s="53" t="s">
        <v>29</v>
      </c>
      <c r="G32" s="53" t="s">
        <v>98</v>
      </c>
      <c r="H32" s="97" t="s">
        <v>30</v>
      </c>
      <c r="I32" s="93" t="s">
        <v>33</v>
      </c>
      <c r="J32" s="93" t="s">
        <v>105</v>
      </c>
      <c r="K32" s="97" t="s">
        <v>34</v>
      </c>
      <c r="L32" s="93" t="s">
        <v>8</v>
      </c>
      <c r="M32" s="93" t="s">
        <v>132</v>
      </c>
      <c r="N32" s="97" t="s">
        <v>14</v>
      </c>
      <c r="O32" s="93" t="s">
        <v>35</v>
      </c>
      <c r="P32" s="93" t="s">
        <v>96</v>
      </c>
      <c r="Q32" s="97" t="s">
        <v>124</v>
      </c>
      <c r="R32" s="95">
        <v>15</v>
      </c>
      <c r="S32" s="95">
        <v>15</v>
      </c>
      <c r="T32" s="97">
        <v>15</v>
      </c>
      <c r="U32" s="95">
        <v>30</v>
      </c>
      <c r="V32" s="95">
        <v>30</v>
      </c>
      <c r="W32" s="97" t="s">
        <v>36</v>
      </c>
      <c r="X32" s="95" t="s">
        <v>8</v>
      </c>
      <c r="Y32" s="95" t="s">
        <v>132</v>
      </c>
      <c r="Z32" s="97" t="s">
        <v>14</v>
      </c>
      <c r="AA32" s="93" t="s">
        <v>8</v>
      </c>
      <c r="AB32" s="93" t="s">
        <v>132</v>
      </c>
      <c r="AC32" s="97" t="s">
        <v>15</v>
      </c>
      <c r="AD32" s="93" t="s">
        <v>46</v>
      </c>
      <c r="AE32" s="93" t="s">
        <v>129</v>
      </c>
      <c r="AF32" s="97" t="s">
        <v>86</v>
      </c>
      <c r="AG32" s="99"/>
      <c r="AH32" s="99"/>
      <c r="AI32" s="103"/>
      <c r="AJ32" s="104"/>
      <c r="AK32" s="99"/>
      <c r="AL32" s="100"/>
    </row>
    <row r="33" spans="1:38" x14ac:dyDescent="0.25">
      <c r="A33" s="88">
        <v>31</v>
      </c>
      <c r="B33" s="91" t="s">
        <v>211</v>
      </c>
      <c r="C33" s="53" t="s">
        <v>27</v>
      </c>
      <c r="D33" s="53" t="s">
        <v>93</v>
      </c>
      <c r="E33" s="97" t="s">
        <v>28</v>
      </c>
      <c r="F33" s="53" t="s">
        <v>29</v>
      </c>
      <c r="G33" s="53" t="s">
        <v>98</v>
      </c>
      <c r="H33" s="97" t="s">
        <v>30</v>
      </c>
      <c r="I33" s="93" t="s">
        <v>87</v>
      </c>
      <c r="J33" s="93" t="s">
        <v>125</v>
      </c>
      <c r="K33" s="97" t="s">
        <v>84</v>
      </c>
      <c r="L33" s="93" t="s">
        <v>8</v>
      </c>
      <c r="M33" s="93" t="s">
        <v>132</v>
      </c>
      <c r="N33" s="97" t="s">
        <v>14</v>
      </c>
      <c r="O33" s="93" t="s">
        <v>16</v>
      </c>
      <c r="P33" s="93" t="s">
        <v>575</v>
      </c>
      <c r="Q33" s="97" t="s">
        <v>123</v>
      </c>
      <c r="R33" s="95">
        <v>15</v>
      </c>
      <c r="S33" s="95">
        <v>15</v>
      </c>
      <c r="T33" s="97">
        <v>15</v>
      </c>
      <c r="U33" s="95">
        <v>24</v>
      </c>
      <c r="V33" s="95">
        <v>24</v>
      </c>
      <c r="W33" s="97" t="s">
        <v>32</v>
      </c>
      <c r="X33" s="95" t="s">
        <v>8</v>
      </c>
      <c r="Y33" s="95" t="s">
        <v>132</v>
      </c>
      <c r="Z33" s="97" t="s">
        <v>14</v>
      </c>
      <c r="AA33" s="93" t="s">
        <v>8</v>
      </c>
      <c r="AB33" s="93" t="s">
        <v>132</v>
      </c>
      <c r="AC33" s="97" t="s">
        <v>15</v>
      </c>
      <c r="AD33" s="93" t="s">
        <v>42</v>
      </c>
      <c r="AE33" s="93" t="s">
        <v>129</v>
      </c>
      <c r="AF33" s="97" t="s">
        <v>85</v>
      </c>
      <c r="AG33" s="99"/>
      <c r="AH33" s="99"/>
      <c r="AI33" s="103"/>
      <c r="AJ33" s="104"/>
      <c r="AK33" s="99"/>
      <c r="AL33" s="100"/>
    </row>
    <row r="34" spans="1:38" x14ac:dyDescent="0.25">
      <c r="A34" s="88">
        <v>32</v>
      </c>
      <c r="B34" s="91" t="s">
        <v>212</v>
      </c>
      <c r="C34" s="53" t="s">
        <v>27</v>
      </c>
      <c r="D34" s="53" t="s">
        <v>93</v>
      </c>
      <c r="E34" s="97" t="s">
        <v>28</v>
      </c>
      <c r="F34" s="53" t="s">
        <v>29</v>
      </c>
      <c r="G34" s="53" t="s">
        <v>98</v>
      </c>
      <c r="H34" s="97" t="s">
        <v>30</v>
      </c>
      <c r="I34" s="93" t="s">
        <v>87</v>
      </c>
      <c r="J34" s="93" t="s">
        <v>125</v>
      </c>
      <c r="K34" s="97" t="s">
        <v>84</v>
      </c>
      <c r="L34" s="93" t="s">
        <v>8</v>
      </c>
      <c r="M34" s="93" t="s">
        <v>132</v>
      </c>
      <c r="N34" s="97" t="s">
        <v>14</v>
      </c>
      <c r="O34" s="93" t="s">
        <v>16</v>
      </c>
      <c r="P34" s="93" t="s">
        <v>575</v>
      </c>
      <c r="Q34" s="97" t="s">
        <v>123</v>
      </c>
      <c r="R34" s="95">
        <v>15</v>
      </c>
      <c r="S34" s="95">
        <v>15</v>
      </c>
      <c r="T34" s="97">
        <v>15</v>
      </c>
      <c r="U34" s="95">
        <v>24</v>
      </c>
      <c r="V34" s="95">
        <v>24</v>
      </c>
      <c r="W34" s="97" t="s">
        <v>32</v>
      </c>
      <c r="X34" s="95" t="s">
        <v>8</v>
      </c>
      <c r="Y34" s="95" t="s">
        <v>132</v>
      </c>
      <c r="Z34" s="97" t="s">
        <v>14</v>
      </c>
      <c r="AA34" s="93" t="s">
        <v>8</v>
      </c>
      <c r="AB34" s="93" t="s">
        <v>132</v>
      </c>
      <c r="AC34" s="97" t="s">
        <v>15</v>
      </c>
      <c r="AD34" s="93" t="s">
        <v>46</v>
      </c>
      <c r="AE34" s="93" t="s">
        <v>129</v>
      </c>
      <c r="AF34" s="97" t="s">
        <v>86</v>
      </c>
      <c r="AG34" s="99"/>
      <c r="AH34" s="99"/>
      <c r="AI34" s="103"/>
      <c r="AJ34" s="104"/>
      <c r="AK34" s="99"/>
      <c r="AL34" s="100"/>
    </row>
    <row r="35" spans="1:38" x14ac:dyDescent="0.25">
      <c r="A35" s="88">
        <v>33</v>
      </c>
      <c r="B35" s="91" t="s">
        <v>213</v>
      </c>
      <c r="C35" s="53" t="s">
        <v>27</v>
      </c>
      <c r="D35" s="53" t="s">
        <v>93</v>
      </c>
      <c r="E35" s="97" t="s">
        <v>28</v>
      </c>
      <c r="F35" s="53" t="s">
        <v>29</v>
      </c>
      <c r="G35" s="53" t="s">
        <v>98</v>
      </c>
      <c r="H35" s="97" t="s">
        <v>30</v>
      </c>
      <c r="I35" s="93" t="s">
        <v>87</v>
      </c>
      <c r="J35" s="93" t="s">
        <v>125</v>
      </c>
      <c r="K35" s="97" t="s">
        <v>84</v>
      </c>
      <c r="L35" s="93" t="s">
        <v>8</v>
      </c>
      <c r="M35" s="93" t="s">
        <v>132</v>
      </c>
      <c r="N35" s="97" t="s">
        <v>14</v>
      </c>
      <c r="O35" s="93" t="s">
        <v>16</v>
      </c>
      <c r="P35" s="93" t="s">
        <v>575</v>
      </c>
      <c r="Q35" s="97" t="s">
        <v>123</v>
      </c>
      <c r="R35" s="95">
        <v>15</v>
      </c>
      <c r="S35" s="95">
        <v>15</v>
      </c>
      <c r="T35" s="97">
        <v>15</v>
      </c>
      <c r="U35" s="95">
        <v>30</v>
      </c>
      <c r="V35" s="95">
        <v>30</v>
      </c>
      <c r="W35" s="97" t="s">
        <v>36</v>
      </c>
      <c r="X35" s="95" t="s">
        <v>8</v>
      </c>
      <c r="Y35" s="95" t="s">
        <v>132</v>
      </c>
      <c r="Z35" s="97" t="s">
        <v>14</v>
      </c>
      <c r="AA35" s="93" t="s">
        <v>8</v>
      </c>
      <c r="AB35" s="93" t="s">
        <v>132</v>
      </c>
      <c r="AC35" s="97" t="s">
        <v>15</v>
      </c>
      <c r="AD35" s="93" t="s">
        <v>42</v>
      </c>
      <c r="AE35" s="93" t="s">
        <v>129</v>
      </c>
      <c r="AF35" s="97" t="s">
        <v>85</v>
      </c>
      <c r="AG35" s="99"/>
      <c r="AH35" s="99"/>
      <c r="AI35" s="103"/>
      <c r="AJ35" s="104"/>
      <c r="AK35" s="99"/>
      <c r="AL35" s="100"/>
    </row>
    <row r="36" spans="1:38" x14ac:dyDescent="0.25">
      <c r="A36" s="88">
        <v>34</v>
      </c>
      <c r="B36" s="91" t="s">
        <v>214</v>
      </c>
      <c r="C36" s="53" t="s">
        <v>27</v>
      </c>
      <c r="D36" s="53" t="s">
        <v>93</v>
      </c>
      <c r="E36" s="97" t="s">
        <v>28</v>
      </c>
      <c r="F36" s="53" t="s">
        <v>29</v>
      </c>
      <c r="G36" s="53" t="s">
        <v>98</v>
      </c>
      <c r="H36" s="97" t="s">
        <v>30</v>
      </c>
      <c r="I36" s="93" t="s">
        <v>87</v>
      </c>
      <c r="J36" s="93" t="s">
        <v>125</v>
      </c>
      <c r="K36" s="97" t="s">
        <v>84</v>
      </c>
      <c r="L36" s="93" t="s">
        <v>8</v>
      </c>
      <c r="M36" s="93" t="s">
        <v>132</v>
      </c>
      <c r="N36" s="97" t="s">
        <v>14</v>
      </c>
      <c r="O36" s="93" t="s">
        <v>16</v>
      </c>
      <c r="P36" s="93" t="s">
        <v>575</v>
      </c>
      <c r="Q36" s="97" t="s">
        <v>123</v>
      </c>
      <c r="R36" s="95">
        <v>15</v>
      </c>
      <c r="S36" s="95">
        <v>15</v>
      </c>
      <c r="T36" s="97">
        <v>15</v>
      </c>
      <c r="U36" s="95">
        <v>30</v>
      </c>
      <c r="V36" s="95">
        <v>30</v>
      </c>
      <c r="W36" s="97" t="s">
        <v>36</v>
      </c>
      <c r="X36" s="95" t="s">
        <v>8</v>
      </c>
      <c r="Y36" s="95" t="s">
        <v>132</v>
      </c>
      <c r="Z36" s="97" t="s">
        <v>14</v>
      </c>
      <c r="AA36" s="93" t="s">
        <v>8</v>
      </c>
      <c r="AB36" s="93" t="s">
        <v>132</v>
      </c>
      <c r="AC36" s="97" t="s">
        <v>15</v>
      </c>
      <c r="AD36" s="93" t="s">
        <v>46</v>
      </c>
      <c r="AE36" s="93" t="s">
        <v>129</v>
      </c>
      <c r="AF36" s="97" t="s">
        <v>86</v>
      </c>
      <c r="AG36" s="99"/>
      <c r="AH36" s="99"/>
      <c r="AI36" s="103"/>
      <c r="AJ36" s="104"/>
      <c r="AK36" s="99"/>
      <c r="AL36" s="100"/>
    </row>
    <row r="37" spans="1:38" x14ac:dyDescent="0.25">
      <c r="A37" s="88">
        <v>35</v>
      </c>
      <c r="B37" s="91" t="s">
        <v>215</v>
      </c>
      <c r="C37" s="53" t="s">
        <v>27</v>
      </c>
      <c r="D37" s="53" t="s">
        <v>93</v>
      </c>
      <c r="E37" s="97" t="s">
        <v>28</v>
      </c>
      <c r="F37" s="53" t="s">
        <v>29</v>
      </c>
      <c r="G37" s="53" t="s">
        <v>98</v>
      </c>
      <c r="H37" s="97" t="s">
        <v>30</v>
      </c>
      <c r="I37" s="93" t="s">
        <v>87</v>
      </c>
      <c r="J37" s="93" t="s">
        <v>125</v>
      </c>
      <c r="K37" s="97" t="s">
        <v>84</v>
      </c>
      <c r="L37" s="93" t="s">
        <v>8</v>
      </c>
      <c r="M37" s="93" t="s">
        <v>132</v>
      </c>
      <c r="N37" s="97" t="s">
        <v>14</v>
      </c>
      <c r="O37" s="93" t="s">
        <v>35</v>
      </c>
      <c r="P37" s="93" t="s">
        <v>96</v>
      </c>
      <c r="Q37" s="97" t="s">
        <v>124</v>
      </c>
      <c r="R37" s="95">
        <v>15</v>
      </c>
      <c r="S37" s="95">
        <v>15</v>
      </c>
      <c r="T37" s="97">
        <v>15</v>
      </c>
      <c r="U37" s="95">
        <v>24</v>
      </c>
      <c r="V37" s="95">
        <v>24</v>
      </c>
      <c r="W37" s="97" t="s">
        <v>32</v>
      </c>
      <c r="X37" s="95" t="s">
        <v>8</v>
      </c>
      <c r="Y37" s="95" t="s">
        <v>132</v>
      </c>
      <c r="Z37" s="97" t="s">
        <v>14</v>
      </c>
      <c r="AA37" s="93" t="s">
        <v>8</v>
      </c>
      <c r="AB37" s="93" t="s">
        <v>132</v>
      </c>
      <c r="AC37" s="97" t="s">
        <v>15</v>
      </c>
      <c r="AD37" s="93" t="s">
        <v>42</v>
      </c>
      <c r="AE37" s="93" t="s">
        <v>129</v>
      </c>
      <c r="AF37" s="97" t="s">
        <v>85</v>
      </c>
      <c r="AG37" s="99"/>
      <c r="AH37" s="99"/>
      <c r="AI37" s="103"/>
      <c r="AJ37" s="104"/>
      <c r="AK37" s="99"/>
      <c r="AL37" s="100"/>
    </row>
    <row r="38" spans="1:38" x14ac:dyDescent="0.25">
      <c r="A38" s="88">
        <v>36</v>
      </c>
      <c r="B38" s="91" t="s">
        <v>216</v>
      </c>
      <c r="C38" s="53" t="s">
        <v>27</v>
      </c>
      <c r="D38" s="53" t="s">
        <v>93</v>
      </c>
      <c r="E38" s="97" t="s">
        <v>28</v>
      </c>
      <c r="F38" s="53" t="s">
        <v>29</v>
      </c>
      <c r="G38" s="53" t="s">
        <v>98</v>
      </c>
      <c r="H38" s="97" t="s">
        <v>30</v>
      </c>
      <c r="I38" s="93" t="s">
        <v>87</v>
      </c>
      <c r="J38" s="93" t="s">
        <v>125</v>
      </c>
      <c r="K38" s="97" t="s">
        <v>84</v>
      </c>
      <c r="L38" s="93" t="s">
        <v>8</v>
      </c>
      <c r="M38" s="93" t="s">
        <v>132</v>
      </c>
      <c r="N38" s="97" t="s">
        <v>14</v>
      </c>
      <c r="O38" s="93" t="s">
        <v>35</v>
      </c>
      <c r="P38" s="93" t="s">
        <v>96</v>
      </c>
      <c r="Q38" s="97" t="s">
        <v>124</v>
      </c>
      <c r="R38" s="95">
        <v>15</v>
      </c>
      <c r="S38" s="95">
        <v>15</v>
      </c>
      <c r="T38" s="97">
        <v>15</v>
      </c>
      <c r="U38" s="95">
        <v>24</v>
      </c>
      <c r="V38" s="95">
        <v>24</v>
      </c>
      <c r="W38" s="97" t="s">
        <v>32</v>
      </c>
      <c r="X38" s="95" t="s">
        <v>8</v>
      </c>
      <c r="Y38" s="95" t="s">
        <v>132</v>
      </c>
      <c r="Z38" s="97" t="s">
        <v>14</v>
      </c>
      <c r="AA38" s="93" t="s">
        <v>8</v>
      </c>
      <c r="AB38" s="93" t="s">
        <v>132</v>
      </c>
      <c r="AC38" s="97" t="s">
        <v>15</v>
      </c>
      <c r="AD38" s="93" t="s">
        <v>46</v>
      </c>
      <c r="AE38" s="93" t="s">
        <v>129</v>
      </c>
      <c r="AF38" s="97" t="s">
        <v>86</v>
      </c>
      <c r="AG38" s="99"/>
      <c r="AH38" s="99"/>
      <c r="AI38" s="103"/>
      <c r="AJ38" s="104"/>
      <c r="AK38" s="99"/>
      <c r="AL38" s="100"/>
    </row>
    <row r="39" spans="1:38" x14ac:dyDescent="0.25">
      <c r="A39" s="88">
        <v>37</v>
      </c>
      <c r="B39" s="91" t="s">
        <v>217</v>
      </c>
      <c r="C39" s="53" t="s">
        <v>27</v>
      </c>
      <c r="D39" s="53" t="s">
        <v>93</v>
      </c>
      <c r="E39" s="97" t="s">
        <v>28</v>
      </c>
      <c r="F39" s="53" t="s">
        <v>29</v>
      </c>
      <c r="G39" s="53" t="s">
        <v>98</v>
      </c>
      <c r="H39" s="97" t="s">
        <v>30</v>
      </c>
      <c r="I39" s="93" t="s">
        <v>87</v>
      </c>
      <c r="J39" s="93" t="s">
        <v>125</v>
      </c>
      <c r="K39" s="97" t="s">
        <v>84</v>
      </c>
      <c r="L39" s="93" t="s">
        <v>8</v>
      </c>
      <c r="M39" s="93" t="s">
        <v>132</v>
      </c>
      <c r="N39" s="97" t="s">
        <v>14</v>
      </c>
      <c r="O39" s="93" t="s">
        <v>35</v>
      </c>
      <c r="P39" s="93" t="s">
        <v>96</v>
      </c>
      <c r="Q39" s="97" t="s">
        <v>124</v>
      </c>
      <c r="R39" s="95">
        <v>15</v>
      </c>
      <c r="S39" s="95">
        <v>15</v>
      </c>
      <c r="T39" s="97">
        <v>15</v>
      </c>
      <c r="U39" s="95">
        <v>30</v>
      </c>
      <c r="V39" s="95">
        <v>30</v>
      </c>
      <c r="W39" s="97" t="s">
        <v>36</v>
      </c>
      <c r="X39" s="95" t="s">
        <v>8</v>
      </c>
      <c r="Y39" s="95" t="s">
        <v>132</v>
      </c>
      <c r="Z39" s="97" t="s">
        <v>14</v>
      </c>
      <c r="AA39" s="93" t="s">
        <v>8</v>
      </c>
      <c r="AB39" s="93" t="s">
        <v>132</v>
      </c>
      <c r="AC39" s="97" t="s">
        <v>15</v>
      </c>
      <c r="AD39" s="93" t="s">
        <v>42</v>
      </c>
      <c r="AE39" s="93" t="s">
        <v>129</v>
      </c>
      <c r="AF39" s="97" t="s">
        <v>85</v>
      </c>
      <c r="AG39" s="99"/>
      <c r="AH39" s="99"/>
      <c r="AI39" s="103"/>
      <c r="AJ39" s="104"/>
      <c r="AK39" s="99"/>
      <c r="AL39" s="100"/>
    </row>
    <row r="40" spans="1:38" x14ac:dyDescent="0.25">
      <c r="A40" s="88">
        <v>38</v>
      </c>
      <c r="B40" s="91" t="s">
        <v>218</v>
      </c>
      <c r="C40" s="53" t="s">
        <v>27</v>
      </c>
      <c r="D40" s="53" t="s">
        <v>93</v>
      </c>
      <c r="E40" s="97" t="s">
        <v>28</v>
      </c>
      <c r="F40" s="53" t="s">
        <v>29</v>
      </c>
      <c r="G40" s="53" t="s">
        <v>98</v>
      </c>
      <c r="H40" s="97" t="s">
        <v>30</v>
      </c>
      <c r="I40" s="93" t="s">
        <v>87</v>
      </c>
      <c r="J40" s="93" t="s">
        <v>125</v>
      </c>
      <c r="K40" s="97" t="s">
        <v>84</v>
      </c>
      <c r="L40" s="93" t="s">
        <v>8</v>
      </c>
      <c r="M40" s="93" t="s">
        <v>132</v>
      </c>
      <c r="N40" s="97" t="s">
        <v>14</v>
      </c>
      <c r="O40" s="93" t="s">
        <v>35</v>
      </c>
      <c r="P40" s="93" t="s">
        <v>96</v>
      </c>
      <c r="Q40" s="97" t="s">
        <v>124</v>
      </c>
      <c r="R40" s="95">
        <v>15</v>
      </c>
      <c r="S40" s="95">
        <v>15</v>
      </c>
      <c r="T40" s="97">
        <v>15</v>
      </c>
      <c r="U40" s="95">
        <v>30</v>
      </c>
      <c r="V40" s="95">
        <v>30</v>
      </c>
      <c r="W40" s="97" t="s">
        <v>36</v>
      </c>
      <c r="X40" s="95" t="s">
        <v>8</v>
      </c>
      <c r="Y40" s="95" t="s">
        <v>132</v>
      </c>
      <c r="Z40" s="97" t="s">
        <v>14</v>
      </c>
      <c r="AA40" s="93" t="s">
        <v>8</v>
      </c>
      <c r="AB40" s="93" t="s">
        <v>132</v>
      </c>
      <c r="AC40" s="97" t="s">
        <v>15</v>
      </c>
      <c r="AD40" s="93" t="s">
        <v>46</v>
      </c>
      <c r="AE40" s="93" t="s">
        <v>129</v>
      </c>
      <c r="AF40" s="97" t="s">
        <v>86</v>
      </c>
      <c r="AG40" s="99"/>
      <c r="AH40" s="99"/>
      <c r="AI40" s="103"/>
      <c r="AJ40" s="104"/>
      <c r="AK40" s="99"/>
      <c r="AL40" s="100"/>
    </row>
    <row r="41" spans="1:38" x14ac:dyDescent="0.25">
      <c r="A41" s="88">
        <v>39</v>
      </c>
      <c r="B41" s="91" t="s">
        <v>219</v>
      </c>
      <c r="C41" s="53" t="s">
        <v>27</v>
      </c>
      <c r="D41" s="53" t="s">
        <v>93</v>
      </c>
      <c r="E41" s="97" t="s">
        <v>28</v>
      </c>
      <c r="F41" s="53" t="s">
        <v>37</v>
      </c>
      <c r="G41" s="53" t="s">
        <v>101</v>
      </c>
      <c r="H41" s="97" t="s">
        <v>38</v>
      </c>
      <c r="I41" s="93" t="s">
        <v>33</v>
      </c>
      <c r="J41" s="93" t="s">
        <v>105</v>
      </c>
      <c r="K41" s="97" t="s">
        <v>34</v>
      </c>
      <c r="L41" s="93" t="s">
        <v>8</v>
      </c>
      <c r="M41" s="93" t="s">
        <v>132</v>
      </c>
      <c r="N41" s="97" t="s">
        <v>14</v>
      </c>
      <c r="O41" s="93" t="s">
        <v>16</v>
      </c>
      <c r="P41" s="93" t="s">
        <v>575</v>
      </c>
      <c r="Q41" s="97" t="s">
        <v>123</v>
      </c>
      <c r="R41" s="95">
        <v>15</v>
      </c>
      <c r="S41" s="95">
        <v>15</v>
      </c>
      <c r="T41" s="97">
        <v>15</v>
      </c>
      <c r="U41" s="95">
        <v>24</v>
      </c>
      <c r="V41" s="95">
        <v>24</v>
      </c>
      <c r="W41" s="97" t="s">
        <v>32</v>
      </c>
      <c r="X41" s="95" t="s">
        <v>8</v>
      </c>
      <c r="Y41" s="95" t="s">
        <v>132</v>
      </c>
      <c r="Z41" s="97" t="s">
        <v>14</v>
      </c>
      <c r="AA41" s="93" t="s">
        <v>8</v>
      </c>
      <c r="AB41" s="93" t="s">
        <v>132</v>
      </c>
      <c r="AC41" s="97" t="s">
        <v>15</v>
      </c>
      <c r="AD41" s="93" t="s">
        <v>42</v>
      </c>
      <c r="AE41" s="93" t="s">
        <v>129</v>
      </c>
      <c r="AF41" s="97" t="s">
        <v>85</v>
      </c>
      <c r="AG41" s="99"/>
      <c r="AH41" s="99"/>
      <c r="AI41" s="103"/>
      <c r="AJ41" s="104"/>
      <c r="AK41" s="99"/>
      <c r="AL41" s="100"/>
    </row>
    <row r="42" spans="1:38" x14ac:dyDescent="0.25">
      <c r="A42" s="88">
        <v>40</v>
      </c>
      <c r="B42" s="91" t="s">
        <v>220</v>
      </c>
      <c r="C42" s="53" t="s">
        <v>27</v>
      </c>
      <c r="D42" s="53" t="s">
        <v>93</v>
      </c>
      <c r="E42" s="97" t="s">
        <v>28</v>
      </c>
      <c r="F42" s="53" t="s">
        <v>37</v>
      </c>
      <c r="G42" s="53" t="s">
        <v>101</v>
      </c>
      <c r="H42" s="97" t="s">
        <v>38</v>
      </c>
      <c r="I42" s="93" t="s">
        <v>33</v>
      </c>
      <c r="J42" s="93" t="s">
        <v>105</v>
      </c>
      <c r="K42" s="97" t="s">
        <v>34</v>
      </c>
      <c r="L42" s="93" t="s">
        <v>8</v>
      </c>
      <c r="M42" s="93" t="s">
        <v>132</v>
      </c>
      <c r="N42" s="97" t="s">
        <v>14</v>
      </c>
      <c r="O42" s="93" t="s">
        <v>16</v>
      </c>
      <c r="P42" s="93" t="s">
        <v>575</v>
      </c>
      <c r="Q42" s="97" t="s">
        <v>123</v>
      </c>
      <c r="R42" s="95">
        <v>15</v>
      </c>
      <c r="S42" s="95">
        <v>15</v>
      </c>
      <c r="T42" s="97">
        <v>15</v>
      </c>
      <c r="U42" s="95">
        <v>24</v>
      </c>
      <c r="V42" s="95">
        <v>24</v>
      </c>
      <c r="W42" s="97" t="s">
        <v>32</v>
      </c>
      <c r="X42" s="95" t="s">
        <v>8</v>
      </c>
      <c r="Y42" s="95" t="s">
        <v>132</v>
      </c>
      <c r="Z42" s="97" t="s">
        <v>14</v>
      </c>
      <c r="AA42" s="93" t="s">
        <v>8</v>
      </c>
      <c r="AB42" s="93" t="s">
        <v>132</v>
      </c>
      <c r="AC42" s="97" t="s">
        <v>15</v>
      </c>
      <c r="AD42" s="93" t="s">
        <v>46</v>
      </c>
      <c r="AE42" s="93" t="s">
        <v>129</v>
      </c>
      <c r="AF42" s="97" t="s">
        <v>86</v>
      </c>
      <c r="AG42" s="99"/>
      <c r="AH42" s="99"/>
      <c r="AI42" s="103"/>
      <c r="AJ42" s="104"/>
      <c r="AK42" s="99"/>
      <c r="AL42" s="100"/>
    </row>
    <row r="43" spans="1:38" x14ac:dyDescent="0.25">
      <c r="A43" s="88">
        <v>41</v>
      </c>
      <c r="B43" s="91" t="s">
        <v>221</v>
      </c>
      <c r="C43" s="53" t="s">
        <v>27</v>
      </c>
      <c r="D43" s="53" t="s">
        <v>93</v>
      </c>
      <c r="E43" s="97" t="s">
        <v>28</v>
      </c>
      <c r="F43" s="53" t="s">
        <v>37</v>
      </c>
      <c r="G43" s="53" t="s">
        <v>101</v>
      </c>
      <c r="H43" s="97" t="s">
        <v>38</v>
      </c>
      <c r="I43" s="93" t="s">
        <v>33</v>
      </c>
      <c r="J43" s="93" t="s">
        <v>105</v>
      </c>
      <c r="K43" s="97" t="s">
        <v>34</v>
      </c>
      <c r="L43" s="93" t="s">
        <v>8</v>
      </c>
      <c r="M43" s="93" t="s">
        <v>132</v>
      </c>
      <c r="N43" s="97" t="s">
        <v>14</v>
      </c>
      <c r="O43" s="93" t="s">
        <v>16</v>
      </c>
      <c r="P43" s="93" t="s">
        <v>575</v>
      </c>
      <c r="Q43" s="97" t="s">
        <v>123</v>
      </c>
      <c r="R43" s="95">
        <v>15</v>
      </c>
      <c r="S43" s="95">
        <v>15</v>
      </c>
      <c r="T43" s="97">
        <v>15</v>
      </c>
      <c r="U43" s="95">
        <v>30</v>
      </c>
      <c r="V43" s="95">
        <v>30</v>
      </c>
      <c r="W43" s="97" t="s">
        <v>36</v>
      </c>
      <c r="X43" s="95" t="s">
        <v>8</v>
      </c>
      <c r="Y43" s="95" t="s">
        <v>132</v>
      </c>
      <c r="Z43" s="97" t="s">
        <v>14</v>
      </c>
      <c r="AA43" s="93" t="s">
        <v>8</v>
      </c>
      <c r="AB43" s="93" t="s">
        <v>132</v>
      </c>
      <c r="AC43" s="97" t="s">
        <v>15</v>
      </c>
      <c r="AD43" s="93" t="s">
        <v>42</v>
      </c>
      <c r="AE43" s="93" t="s">
        <v>129</v>
      </c>
      <c r="AF43" s="97" t="s">
        <v>85</v>
      </c>
      <c r="AG43" s="99"/>
      <c r="AH43" s="99"/>
      <c r="AI43" s="103"/>
      <c r="AJ43" s="104"/>
      <c r="AK43" s="99"/>
      <c r="AL43" s="100"/>
    </row>
    <row r="44" spans="1:38" x14ac:dyDescent="0.25">
      <c r="A44" s="88">
        <v>42</v>
      </c>
      <c r="B44" s="91" t="s">
        <v>222</v>
      </c>
      <c r="C44" s="53" t="s">
        <v>27</v>
      </c>
      <c r="D44" s="53" t="s">
        <v>93</v>
      </c>
      <c r="E44" s="97" t="s">
        <v>28</v>
      </c>
      <c r="F44" s="53" t="s">
        <v>37</v>
      </c>
      <c r="G44" s="53" t="s">
        <v>101</v>
      </c>
      <c r="H44" s="97" t="s">
        <v>38</v>
      </c>
      <c r="I44" s="93" t="s">
        <v>33</v>
      </c>
      <c r="J44" s="93" t="s">
        <v>105</v>
      </c>
      <c r="K44" s="97" t="s">
        <v>34</v>
      </c>
      <c r="L44" s="93" t="s">
        <v>8</v>
      </c>
      <c r="M44" s="93" t="s">
        <v>132</v>
      </c>
      <c r="N44" s="97" t="s">
        <v>14</v>
      </c>
      <c r="O44" s="93" t="s">
        <v>16</v>
      </c>
      <c r="P44" s="93" t="s">
        <v>575</v>
      </c>
      <c r="Q44" s="97" t="s">
        <v>123</v>
      </c>
      <c r="R44" s="95">
        <v>15</v>
      </c>
      <c r="S44" s="95">
        <v>15</v>
      </c>
      <c r="T44" s="97">
        <v>15</v>
      </c>
      <c r="U44" s="95">
        <v>30</v>
      </c>
      <c r="V44" s="95">
        <v>30</v>
      </c>
      <c r="W44" s="97" t="s">
        <v>36</v>
      </c>
      <c r="X44" s="95" t="s">
        <v>8</v>
      </c>
      <c r="Y44" s="95" t="s">
        <v>132</v>
      </c>
      <c r="Z44" s="97" t="s">
        <v>14</v>
      </c>
      <c r="AA44" s="93" t="s">
        <v>8</v>
      </c>
      <c r="AB44" s="93" t="s">
        <v>132</v>
      </c>
      <c r="AC44" s="97" t="s">
        <v>15</v>
      </c>
      <c r="AD44" s="93" t="s">
        <v>46</v>
      </c>
      <c r="AE44" s="93" t="s">
        <v>129</v>
      </c>
      <c r="AF44" s="97" t="s">
        <v>86</v>
      </c>
      <c r="AG44" s="99"/>
      <c r="AH44" s="99"/>
      <c r="AI44" s="103"/>
      <c r="AJ44" s="104"/>
      <c r="AK44" s="99"/>
      <c r="AL44" s="100"/>
    </row>
    <row r="45" spans="1:38" x14ac:dyDescent="0.25">
      <c r="A45" s="88">
        <v>43</v>
      </c>
      <c r="B45" s="91" t="s">
        <v>223</v>
      </c>
      <c r="C45" s="53" t="s">
        <v>27</v>
      </c>
      <c r="D45" s="53" t="s">
        <v>93</v>
      </c>
      <c r="E45" s="97" t="s">
        <v>28</v>
      </c>
      <c r="F45" s="53" t="s">
        <v>37</v>
      </c>
      <c r="G45" s="53" t="s">
        <v>101</v>
      </c>
      <c r="H45" s="97" t="s">
        <v>38</v>
      </c>
      <c r="I45" s="93" t="s">
        <v>33</v>
      </c>
      <c r="J45" s="93" t="s">
        <v>105</v>
      </c>
      <c r="K45" s="97" t="s">
        <v>34</v>
      </c>
      <c r="L45" s="93" t="s">
        <v>8</v>
      </c>
      <c r="M45" s="93" t="s">
        <v>132</v>
      </c>
      <c r="N45" s="97" t="s">
        <v>14</v>
      </c>
      <c r="O45" s="93" t="s">
        <v>35</v>
      </c>
      <c r="P45" s="93" t="s">
        <v>96</v>
      </c>
      <c r="Q45" s="97" t="s">
        <v>124</v>
      </c>
      <c r="R45" s="95">
        <v>15</v>
      </c>
      <c r="S45" s="95">
        <v>15</v>
      </c>
      <c r="T45" s="97">
        <v>15</v>
      </c>
      <c r="U45" s="95">
        <v>24</v>
      </c>
      <c r="V45" s="95">
        <v>24</v>
      </c>
      <c r="W45" s="97" t="s">
        <v>32</v>
      </c>
      <c r="X45" s="95" t="s">
        <v>8</v>
      </c>
      <c r="Y45" s="95" t="s">
        <v>132</v>
      </c>
      <c r="Z45" s="97" t="s">
        <v>14</v>
      </c>
      <c r="AA45" s="93" t="s">
        <v>8</v>
      </c>
      <c r="AB45" s="93" t="s">
        <v>132</v>
      </c>
      <c r="AC45" s="97" t="s">
        <v>15</v>
      </c>
      <c r="AD45" s="93" t="s">
        <v>42</v>
      </c>
      <c r="AE45" s="93" t="s">
        <v>129</v>
      </c>
      <c r="AF45" s="97" t="s">
        <v>85</v>
      </c>
      <c r="AG45" s="99"/>
      <c r="AH45" s="99"/>
      <c r="AI45" s="103"/>
      <c r="AJ45" s="104"/>
      <c r="AK45" s="99"/>
      <c r="AL45" s="100"/>
    </row>
    <row r="46" spans="1:38" x14ac:dyDescent="0.25">
      <c r="A46" s="88">
        <v>44</v>
      </c>
      <c r="B46" s="91" t="s">
        <v>224</v>
      </c>
      <c r="C46" s="53" t="s">
        <v>27</v>
      </c>
      <c r="D46" s="53" t="s">
        <v>93</v>
      </c>
      <c r="E46" s="97" t="s">
        <v>28</v>
      </c>
      <c r="F46" s="53" t="s">
        <v>37</v>
      </c>
      <c r="G46" s="53" t="s">
        <v>101</v>
      </c>
      <c r="H46" s="97" t="s">
        <v>38</v>
      </c>
      <c r="I46" s="93" t="s">
        <v>33</v>
      </c>
      <c r="J46" s="93" t="s">
        <v>105</v>
      </c>
      <c r="K46" s="97" t="s">
        <v>34</v>
      </c>
      <c r="L46" s="93" t="s">
        <v>8</v>
      </c>
      <c r="M46" s="93" t="s">
        <v>132</v>
      </c>
      <c r="N46" s="97" t="s">
        <v>14</v>
      </c>
      <c r="O46" s="93" t="s">
        <v>35</v>
      </c>
      <c r="P46" s="93" t="s">
        <v>96</v>
      </c>
      <c r="Q46" s="97" t="s">
        <v>124</v>
      </c>
      <c r="R46" s="95">
        <v>15</v>
      </c>
      <c r="S46" s="95">
        <v>15</v>
      </c>
      <c r="T46" s="97">
        <v>15</v>
      </c>
      <c r="U46" s="95">
        <v>24</v>
      </c>
      <c r="V46" s="95">
        <v>24</v>
      </c>
      <c r="W46" s="97" t="s">
        <v>32</v>
      </c>
      <c r="X46" s="95" t="s">
        <v>8</v>
      </c>
      <c r="Y46" s="95" t="s">
        <v>132</v>
      </c>
      <c r="Z46" s="97" t="s">
        <v>14</v>
      </c>
      <c r="AA46" s="93" t="s">
        <v>8</v>
      </c>
      <c r="AB46" s="93" t="s">
        <v>132</v>
      </c>
      <c r="AC46" s="97" t="s">
        <v>15</v>
      </c>
      <c r="AD46" s="93" t="s">
        <v>46</v>
      </c>
      <c r="AE46" s="93" t="s">
        <v>129</v>
      </c>
      <c r="AF46" s="97" t="s">
        <v>86</v>
      </c>
      <c r="AG46" s="99"/>
      <c r="AH46" s="99"/>
      <c r="AI46" s="103"/>
      <c r="AJ46" s="104"/>
      <c r="AK46" s="99"/>
      <c r="AL46" s="100"/>
    </row>
    <row r="47" spans="1:38" x14ac:dyDescent="0.25">
      <c r="A47" s="88">
        <v>45</v>
      </c>
      <c r="B47" s="91" t="s">
        <v>225</v>
      </c>
      <c r="C47" s="53" t="s">
        <v>27</v>
      </c>
      <c r="D47" s="53" t="s">
        <v>93</v>
      </c>
      <c r="E47" s="97" t="s">
        <v>28</v>
      </c>
      <c r="F47" s="53" t="s">
        <v>37</v>
      </c>
      <c r="G47" s="53" t="s">
        <v>101</v>
      </c>
      <c r="H47" s="97" t="s">
        <v>38</v>
      </c>
      <c r="I47" s="93" t="s">
        <v>33</v>
      </c>
      <c r="J47" s="93" t="s">
        <v>105</v>
      </c>
      <c r="K47" s="97" t="s">
        <v>34</v>
      </c>
      <c r="L47" s="93" t="s">
        <v>8</v>
      </c>
      <c r="M47" s="93" t="s">
        <v>132</v>
      </c>
      <c r="N47" s="97" t="s">
        <v>14</v>
      </c>
      <c r="O47" s="93" t="s">
        <v>35</v>
      </c>
      <c r="P47" s="93" t="s">
        <v>96</v>
      </c>
      <c r="Q47" s="97" t="s">
        <v>124</v>
      </c>
      <c r="R47" s="95">
        <v>15</v>
      </c>
      <c r="S47" s="95">
        <v>15</v>
      </c>
      <c r="T47" s="97">
        <v>15</v>
      </c>
      <c r="U47" s="95">
        <v>30</v>
      </c>
      <c r="V47" s="95">
        <v>30</v>
      </c>
      <c r="W47" s="97" t="s">
        <v>36</v>
      </c>
      <c r="X47" s="95" t="s">
        <v>8</v>
      </c>
      <c r="Y47" s="95" t="s">
        <v>132</v>
      </c>
      <c r="Z47" s="97" t="s">
        <v>14</v>
      </c>
      <c r="AA47" s="93" t="s">
        <v>8</v>
      </c>
      <c r="AB47" s="93" t="s">
        <v>132</v>
      </c>
      <c r="AC47" s="97" t="s">
        <v>15</v>
      </c>
      <c r="AD47" s="93" t="s">
        <v>42</v>
      </c>
      <c r="AE47" s="93" t="s">
        <v>129</v>
      </c>
      <c r="AF47" s="97" t="s">
        <v>85</v>
      </c>
      <c r="AG47" s="99"/>
      <c r="AH47" s="99"/>
      <c r="AI47" s="103"/>
      <c r="AJ47" s="104"/>
      <c r="AK47" s="99"/>
      <c r="AL47" s="100"/>
    </row>
    <row r="48" spans="1:38" x14ac:dyDescent="0.25">
      <c r="A48" s="88">
        <v>46</v>
      </c>
      <c r="B48" s="91" t="s">
        <v>226</v>
      </c>
      <c r="C48" s="53" t="s">
        <v>27</v>
      </c>
      <c r="D48" s="53" t="s">
        <v>93</v>
      </c>
      <c r="E48" s="97" t="s">
        <v>28</v>
      </c>
      <c r="F48" s="53" t="s">
        <v>37</v>
      </c>
      <c r="G48" s="53" t="s">
        <v>101</v>
      </c>
      <c r="H48" s="97" t="s">
        <v>38</v>
      </c>
      <c r="I48" s="93" t="s">
        <v>33</v>
      </c>
      <c r="J48" s="93" t="s">
        <v>105</v>
      </c>
      <c r="K48" s="97" t="s">
        <v>34</v>
      </c>
      <c r="L48" s="93" t="s">
        <v>8</v>
      </c>
      <c r="M48" s="93" t="s">
        <v>132</v>
      </c>
      <c r="N48" s="97" t="s">
        <v>14</v>
      </c>
      <c r="O48" s="93" t="s">
        <v>35</v>
      </c>
      <c r="P48" s="93" t="s">
        <v>96</v>
      </c>
      <c r="Q48" s="97" t="s">
        <v>124</v>
      </c>
      <c r="R48" s="95">
        <v>15</v>
      </c>
      <c r="S48" s="95">
        <v>15</v>
      </c>
      <c r="T48" s="97">
        <v>15</v>
      </c>
      <c r="U48" s="95">
        <v>30</v>
      </c>
      <c r="V48" s="95">
        <v>30</v>
      </c>
      <c r="W48" s="97" t="s">
        <v>36</v>
      </c>
      <c r="X48" s="95" t="s">
        <v>8</v>
      </c>
      <c r="Y48" s="95" t="s">
        <v>132</v>
      </c>
      <c r="Z48" s="97" t="s">
        <v>14</v>
      </c>
      <c r="AA48" s="93" t="s">
        <v>8</v>
      </c>
      <c r="AB48" s="93" t="s">
        <v>132</v>
      </c>
      <c r="AC48" s="97" t="s">
        <v>15</v>
      </c>
      <c r="AD48" s="93" t="s">
        <v>46</v>
      </c>
      <c r="AE48" s="93" t="s">
        <v>129</v>
      </c>
      <c r="AF48" s="97" t="s">
        <v>86</v>
      </c>
      <c r="AG48" s="99"/>
      <c r="AH48" s="99"/>
      <c r="AI48" s="103"/>
      <c r="AJ48" s="104"/>
      <c r="AK48" s="99"/>
      <c r="AL48" s="100"/>
    </row>
    <row r="49" spans="1:38" x14ac:dyDescent="0.25">
      <c r="A49" s="88">
        <v>47</v>
      </c>
      <c r="B49" s="91" t="s">
        <v>227</v>
      </c>
      <c r="C49" s="53" t="s">
        <v>27</v>
      </c>
      <c r="D49" s="53" t="s">
        <v>93</v>
      </c>
      <c r="E49" s="97" t="s">
        <v>28</v>
      </c>
      <c r="F49" s="53" t="s">
        <v>37</v>
      </c>
      <c r="G49" s="53" t="s">
        <v>101</v>
      </c>
      <c r="H49" s="97" t="s">
        <v>38</v>
      </c>
      <c r="I49" s="93" t="s">
        <v>87</v>
      </c>
      <c r="J49" s="93" t="s">
        <v>125</v>
      </c>
      <c r="K49" s="97" t="s">
        <v>84</v>
      </c>
      <c r="L49" s="93" t="s">
        <v>8</v>
      </c>
      <c r="M49" s="93" t="s">
        <v>132</v>
      </c>
      <c r="N49" s="97" t="s">
        <v>14</v>
      </c>
      <c r="O49" s="93" t="s">
        <v>16</v>
      </c>
      <c r="P49" s="93" t="s">
        <v>575</v>
      </c>
      <c r="Q49" s="97" t="s">
        <v>123</v>
      </c>
      <c r="R49" s="95">
        <v>15</v>
      </c>
      <c r="S49" s="95">
        <v>15</v>
      </c>
      <c r="T49" s="97">
        <v>15</v>
      </c>
      <c r="U49" s="95">
        <v>24</v>
      </c>
      <c r="V49" s="95">
        <v>24</v>
      </c>
      <c r="W49" s="97" t="s">
        <v>32</v>
      </c>
      <c r="X49" s="95" t="s">
        <v>8</v>
      </c>
      <c r="Y49" s="95" t="s">
        <v>132</v>
      </c>
      <c r="Z49" s="97" t="s">
        <v>14</v>
      </c>
      <c r="AA49" s="93" t="s">
        <v>8</v>
      </c>
      <c r="AB49" s="93" t="s">
        <v>132</v>
      </c>
      <c r="AC49" s="97" t="s">
        <v>15</v>
      </c>
      <c r="AD49" s="93" t="s">
        <v>42</v>
      </c>
      <c r="AE49" s="93" t="s">
        <v>129</v>
      </c>
      <c r="AF49" s="97" t="s">
        <v>85</v>
      </c>
      <c r="AG49" s="99"/>
      <c r="AH49" s="99"/>
      <c r="AI49" s="103"/>
      <c r="AJ49" s="104"/>
      <c r="AK49" s="99"/>
      <c r="AL49" s="100"/>
    </row>
    <row r="50" spans="1:38" x14ac:dyDescent="0.25">
      <c r="A50" s="88">
        <v>48</v>
      </c>
      <c r="B50" s="91" t="s">
        <v>228</v>
      </c>
      <c r="C50" s="53" t="s">
        <v>27</v>
      </c>
      <c r="D50" s="53" t="s">
        <v>93</v>
      </c>
      <c r="E50" s="97" t="s">
        <v>28</v>
      </c>
      <c r="F50" s="53" t="s">
        <v>37</v>
      </c>
      <c r="G50" s="53" t="s">
        <v>101</v>
      </c>
      <c r="H50" s="97" t="s">
        <v>38</v>
      </c>
      <c r="I50" s="93" t="s">
        <v>87</v>
      </c>
      <c r="J50" s="93" t="s">
        <v>125</v>
      </c>
      <c r="K50" s="97" t="s">
        <v>84</v>
      </c>
      <c r="L50" s="93" t="s">
        <v>8</v>
      </c>
      <c r="M50" s="93" t="s">
        <v>132</v>
      </c>
      <c r="N50" s="97" t="s">
        <v>14</v>
      </c>
      <c r="O50" s="93" t="s">
        <v>16</v>
      </c>
      <c r="P50" s="93" t="s">
        <v>575</v>
      </c>
      <c r="Q50" s="97" t="s">
        <v>123</v>
      </c>
      <c r="R50" s="95">
        <v>15</v>
      </c>
      <c r="S50" s="95">
        <v>15</v>
      </c>
      <c r="T50" s="97">
        <v>15</v>
      </c>
      <c r="U50" s="95">
        <v>24</v>
      </c>
      <c r="V50" s="95">
        <v>24</v>
      </c>
      <c r="W50" s="97" t="s">
        <v>32</v>
      </c>
      <c r="X50" s="95" t="s">
        <v>8</v>
      </c>
      <c r="Y50" s="95" t="s">
        <v>132</v>
      </c>
      <c r="Z50" s="97" t="s">
        <v>14</v>
      </c>
      <c r="AA50" s="93" t="s">
        <v>8</v>
      </c>
      <c r="AB50" s="93" t="s">
        <v>132</v>
      </c>
      <c r="AC50" s="97" t="s">
        <v>15</v>
      </c>
      <c r="AD50" s="93" t="s">
        <v>46</v>
      </c>
      <c r="AE50" s="93" t="s">
        <v>129</v>
      </c>
      <c r="AF50" s="97" t="s">
        <v>86</v>
      </c>
      <c r="AG50" s="99"/>
      <c r="AH50" s="99"/>
      <c r="AI50" s="103"/>
      <c r="AJ50" s="104"/>
      <c r="AK50" s="99"/>
      <c r="AL50" s="100"/>
    </row>
    <row r="51" spans="1:38" x14ac:dyDescent="0.25">
      <c r="A51" s="88">
        <v>49</v>
      </c>
      <c r="B51" s="91" t="s">
        <v>229</v>
      </c>
      <c r="C51" s="53" t="s">
        <v>27</v>
      </c>
      <c r="D51" s="53" t="s">
        <v>93</v>
      </c>
      <c r="E51" s="97" t="s">
        <v>28</v>
      </c>
      <c r="F51" s="53" t="s">
        <v>37</v>
      </c>
      <c r="G51" s="53" t="s">
        <v>101</v>
      </c>
      <c r="H51" s="97" t="s">
        <v>38</v>
      </c>
      <c r="I51" s="93" t="s">
        <v>87</v>
      </c>
      <c r="J51" s="93" t="s">
        <v>125</v>
      </c>
      <c r="K51" s="97" t="s">
        <v>84</v>
      </c>
      <c r="L51" s="93" t="s">
        <v>8</v>
      </c>
      <c r="M51" s="93" t="s">
        <v>132</v>
      </c>
      <c r="N51" s="97" t="s">
        <v>14</v>
      </c>
      <c r="O51" s="93" t="s">
        <v>16</v>
      </c>
      <c r="P51" s="93" t="s">
        <v>575</v>
      </c>
      <c r="Q51" s="97" t="s">
        <v>123</v>
      </c>
      <c r="R51" s="95">
        <v>15</v>
      </c>
      <c r="S51" s="95">
        <v>15</v>
      </c>
      <c r="T51" s="97">
        <v>15</v>
      </c>
      <c r="U51" s="95">
        <v>30</v>
      </c>
      <c r="V51" s="95">
        <v>30</v>
      </c>
      <c r="W51" s="97" t="s">
        <v>36</v>
      </c>
      <c r="X51" s="95" t="s">
        <v>8</v>
      </c>
      <c r="Y51" s="95" t="s">
        <v>132</v>
      </c>
      <c r="Z51" s="97" t="s">
        <v>14</v>
      </c>
      <c r="AA51" s="93" t="s">
        <v>8</v>
      </c>
      <c r="AB51" s="93" t="s">
        <v>132</v>
      </c>
      <c r="AC51" s="97" t="s">
        <v>15</v>
      </c>
      <c r="AD51" s="93" t="s">
        <v>42</v>
      </c>
      <c r="AE51" s="93" t="s">
        <v>129</v>
      </c>
      <c r="AF51" s="97" t="s">
        <v>85</v>
      </c>
      <c r="AG51" s="99"/>
      <c r="AH51" s="99"/>
      <c r="AI51" s="103"/>
      <c r="AJ51" s="104"/>
      <c r="AK51" s="99"/>
      <c r="AL51" s="100"/>
    </row>
    <row r="52" spans="1:38" x14ac:dyDescent="0.25">
      <c r="A52" s="88">
        <v>50</v>
      </c>
      <c r="B52" s="91" t="s">
        <v>230</v>
      </c>
      <c r="C52" s="53" t="s">
        <v>27</v>
      </c>
      <c r="D52" s="53" t="s">
        <v>93</v>
      </c>
      <c r="E52" s="97" t="s">
        <v>28</v>
      </c>
      <c r="F52" s="53" t="s">
        <v>37</v>
      </c>
      <c r="G52" s="53" t="s">
        <v>101</v>
      </c>
      <c r="H52" s="97" t="s">
        <v>38</v>
      </c>
      <c r="I52" s="93" t="s">
        <v>87</v>
      </c>
      <c r="J52" s="93" t="s">
        <v>125</v>
      </c>
      <c r="K52" s="97" t="s">
        <v>84</v>
      </c>
      <c r="L52" s="93" t="s">
        <v>8</v>
      </c>
      <c r="M52" s="93" t="s">
        <v>132</v>
      </c>
      <c r="N52" s="97" t="s">
        <v>14</v>
      </c>
      <c r="O52" s="93" t="s">
        <v>16</v>
      </c>
      <c r="P52" s="93" t="s">
        <v>575</v>
      </c>
      <c r="Q52" s="97" t="s">
        <v>123</v>
      </c>
      <c r="R52" s="95">
        <v>15</v>
      </c>
      <c r="S52" s="95">
        <v>15</v>
      </c>
      <c r="T52" s="97">
        <v>15</v>
      </c>
      <c r="U52" s="95">
        <v>30</v>
      </c>
      <c r="V52" s="95">
        <v>30</v>
      </c>
      <c r="W52" s="97" t="s">
        <v>36</v>
      </c>
      <c r="X52" s="95" t="s">
        <v>8</v>
      </c>
      <c r="Y52" s="95" t="s">
        <v>132</v>
      </c>
      <c r="Z52" s="97" t="s">
        <v>14</v>
      </c>
      <c r="AA52" s="93" t="s">
        <v>8</v>
      </c>
      <c r="AB52" s="93" t="s">
        <v>132</v>
      </c>
      <c r="AC52" s="97" t="s">
        <v>15</v>
      </c>
      <c r="AD52" s="93" t="s">
        <v>46</v>
      </c>
      <c r="AE52" s="93" t="s">
        <v>129</v>
      </c>
      <c r="AF52" s="97" t="s">
        <v>86</v>
      </c>
      <c r="AG52" s="99"/>
      <c r="AH52" s="99"/>
      <c r="AI52" s="103"/>
      <c r="AJ52" s="104"/>
      <c r="AK52" s="99"/>
      <c r="AL52" s="100"/>
    </row>
    <row r="53" spans="1:38" x14ac:dyDescent="0.25">
      <c r="A53" s="88">
        <v>51</v>
      </c>
      <c r="B53" s="91" t="s">
        <v>231</v>
      </c>
      <c r="C53" s="53" t="s">
        <v>27</v>
      </c>
      <c r="D53" s="53" t="s">
        <v>93</v>
      </c>
      <c r="E53" s="97" t="s">
        <v>28</v>
      </c>
      <c r="F53" s="53" t="s">
        <v>37</v>
      </c>
      <c r="G53" s="53" t="s">
        <v>101</v>
      </c>
      <c r="H53" s="97" t="s">
        <v>38</v>
      </c>
      <c r="I53" s="93" t="s">
        <v>87</v>
      </c>
      <c r="J53" s="93" t="s">
        <v>125</v>
      </c>
      <c r="K53" s="97" t="s">
        <v>84</v>
      </c>
      <c r="L53" s="93" t="s">
        <v>8</v>
      </c>
      <c r="M53" s="93" t="s">
        <v>132</v>
      </c>
      <c r="N53" s="97" t="s">
        <v>14</v>
      </c>
      <c r="O53" s="93" t="s">
        <v>35</v>
      </c>
      <c r="P53" s="93" t="s">
        <v>96</v>
      </c>
      <c r="Q53" s="97" t="s">
        <v>124</v>
      </c>
      <c r="R53" s="95">
        <v>15</v>
      </c>
      <c r="S53" s="95">
        <v>15</v>
      </c>
      <c r="T53" s="97">
        <v>15</v>
      </c>
      <c r="U53" s="95">
        <v>24</v>
      </c>
      <c r="V53" s="95">
        <v>24</v>
      </c>
      <c r="W53" s="97" t="s">
        <v>32</v>
      </c>
      <c r="X53" s="95" t="s">
        <v>8</v>
      </c>
      <c r="Y53" s="95" t="s">
        <v>132</v>
      </c>
      <c r="Z53" s="97" t="s">
        <v>14</v>
      </c>
      <c r="AA53" s="93" t="s">
        <v>8</v>
      </c>
      <c r="AB53" s="93" t="s">
        <v>132</v>
      </c>
      <c r="AC53" s="97" t="s">
        <v>15</v>
      </c>
      <c r="AD53" s="93" t="s">
        <v>42</v>
      </c>
      <c r="AE53" s="93" t="s">
        <v>129</v>
      </c>
      <c r="AF53" s="97" t="s">
        <v>85</v>
      </c>
      <c r="AG53" s="99"/>
      <c r="AH53" s="99"/>
      <c r="AI53" s="103"/>
      <c r="AJ53" s="104"/>
      <c r="AK53" s="99"/>
      <c r="AL53" s="100"/>
    </row>
    <row r="54" spans="1:38" x14ac:dyDescent="0.25">
      <c r="A54" s="88">
        <v>52</v>
      </c>
      <c r="B54" s="91" t="s">
        <v>232</v>
      </c>
      <c r="C54" s="53" t="s">
        <v>27</v>
      </c>
      <c r="D54" s="53" t="s">
        <v>93</v>
      </c>
      <c r="E54" s="97" t="s">
        <v>28</v>
      </c>
      <c r="F54" s="53" t="s">
        <v>37</v>
      </c>
      <c r="G54" s="53" t="s">
        <v>101</v>
      </c>
      <c r="H54" s="97" t="s">
        <v>38</v>
      </c>
      <c r="I54" s="93" t="s">
        <v>87</v>
      </c>
      <c r="J54" s="93" t="s">
        <v>125</v>
      </c>
      <c r="K54" s="97" t="s">
        <v>84</v>
      </c>
      <c r="L54" s="93" t="s">
        <v>8</v>
      </c>
      <c r="M54" s="93" t="s">
        <v>132</v>
      </c>
      <c r="N54" s="97" t="s">
        <v>14</v>
      </c>
      <c r="O54" s="93" t="s">
        <v>35</v>
      </c>
      <c r="P54" s="93" t="s">
        <v>96</v>
      </c>
      <c r="Q54" s="97" t="s">
        <v>124</v>
      </c>
      <c r="R54" s="95">
        <v>15</v>
      </c>
      <c r="S54" s="95">
        <v>15</v>
      </c>
      <c r="T54" s="97">
        <v>15</v>
      </c>
      <c r="U54" s="95">
        <v>24</v>
      </c>
      <c r="V54" s="95">
        <v>24</v>
      </c>
      <c r="W54" s="97" t="s">
        <v>32</v>
      </c>
      <c r="X54" s="95" t="s">
        <v>8</v>
      </c>
      <c r="Y54" s="95" t="s">
        <v>132</v>
      </c>
      <c r="Z54" s="97" t="s">
        <v>14</v>
      </c>
      <c r="AA54" s="93" t="s">
        <v>8</v>
      </c>
      <c r="AB54" s="93" t="s">
        <v>132</v>
      </c>
      <c r="AC54" s="97" t="s">
        <v>15</v>
      </c>
      <c r="AD54" s="93" t="s">
        <v>46</v>
      </c>
      <c r="AE54" s="93" t="s">
        <v>129</v>
      </c>
      <c r="AF54" s="97" t="s">
        <v>86</v>
      </c>
      <c r="AG54" s="99"/>
      <c r="AH54" s="99"/>
      <c r="AI54" s="103"/>
      <c r="AJ54" s="104"/>
      <c r="AK54" s="99"/>
      <c r="AL54" s="100"/>
    </row>
    <row r="55" spans="1:38" x14ac:dyDescent="0.25">
      <c r="A55" s="88">
        <v>53</v>
      </c>
      <c r="B55" s="91" t="s">
        <v>233</v>
      </c>
      <c r="C55" s="53" t="s">
        <v>27</v>
      </c>
      <c r="D55" s="53" t="s">
        <v>93</v>
      </c>
      <c r="E55" s="97" t="s">
        <v>28</v>
      </c>
      <c r="F55" s="53" t="s">
        <v>37</v>
      </c>
      <c r="G55" s="53" t="s">
        <v>101</v>
      </c>
      <c r="H55" s="97" t="s">
        <v>38</v>
      </c>
      <c r="I55" s="93" t="s">
        <v>87</v>
      </c>
      <c r="J55" s="93" t="s">
        <v>125</v>
      </c>
      <c r="K55" s="97" t="s">
        <v>84</v>
      </c>
      <c r="L55" s="93" t="s">
        <v>8</v>
      </c>
      <c r="M55" s="93" t="s">
        <v>132</v>
      </c>
      <c r="N55" s="97" t="s">
        <v>14</v>
      </c>
      <c r="O55" s="93" t="s">
        <v>35</v>
      </c>
      <c r="P55" s="93" t="s">
        <v>96</v>
      </c>
      <c r="Q55" s="97" t="s">
        <v>124</v>
      </c>
      <c r="R55" s="95">
        <v>15</v>
      </c>
      <c r="S55" s="95">
        <v>15</v>
      </c>
      <c r="T55" s="97">
        <v>15</v>
      </c>
      <c r="U55" s="95">
        <v>30</v>
      </c>
      <c r="V55" s="95">
        <v>30</v>
      </c>
      <c r="W55" s="97" t="s">
        <v>36</v>
      </c>
      <c r="X55" s="95" t="s">
        <v>8</v>
      </c>
      <c r="Y55" s="95" t="s">
        <v>132</v>
      </c>
      <c r="Z55" s="97" t="s">
        <v>14</v>
      </c>
      <c r="AA55" s="93" t="s">
        <v>8</v>
      </c>
      <c r="AB55" s="93" t="s">
        <v>132</v>
      </c>
      <c r="AC55" s="97" t="s">
        <v>15</v>
      </c>
      <c r="AD55" s="93" t="s">
        <v>42</v>
      </c>
      <c r="AE55" s="93" t="s">
        <v>129</v>
      </c>
      <c r="AF55" s="97" t="s">
        <v>85</v>
      </c>
      <c r="AG55" s="99"/>
      <c r="AH55" s="99"/>
      <c r="AI55" s="103"/>
      <c r="AJ55" s="104"/>
      <c r="AK55" s="99"/>
      <c r="AL55" s="100"/>
    </row>
    <row r="56" spans="1:38" x14ac:dyDescent="0.25">
      <c r="A56" s="88">
        <v>54</v>
      </c>
      <c r="B56" s="91" t="s">
        <v>234</v>
      </c>
      <c r="C56" s="53" t="s">
        <v>27</v>
      </c>
      <c r="D56" s="53" t="s">
        <v>93</v>
      </c>
      <c r="E56" s="97" t="s">
        <v>28</v>
      </c>
      <c r="F56" s="53" t="s">
        <v>37</v>
      </c>
      <c r="G56" s="53" t="s">
        <v>101</v>
      </c>
      <c r="H56" s="97" t="s">
        <v>38</v>
      </c>
      <c r="I56" s="93" t="s">
        <v>87</v>
      </c>
      <c r="J56" s="93" t="s">
        <v>125</v>
      </c>
      <c r="K56" s="97" t="s">
        <v>84</v>
      </c>
      <c r="L56" s="93" t="s">
        <v>8</v>
      </c>
      <c r="M56" s="93" t="s">
        <v>132</v>
      </c>
      <c r="N56" s="97" t="s">
        <v>14</v>
      </c>
      <c r="O56" s="93" t="s">
        <v>35</v>
      </c>
      <c r="P56" s="93" t="s">
        <v>96</v>
      </c>
      <c r="Q56" s="97" t="s">
        <v>124</v>
      </c>
      <c r="R56" s="95">
        <v>15</v>
      </c>
      <c r="S56" s="95">
        <v>15</v>
      </c>
      <c r="T56" s="97">
        <v>15</v>
      </c>
      <c r="U56" s="95">
        <v>30</v>
      </c>
      <c r="V56" s="95">
        <v>30</v>
      </c>
      <c r="W56" s="97" t="s">
        <v>36</v>
      </c>
      <c r="X56" s="95" t="s">
        <v>8</v>
      </c>
      <c r="Y56" s="95" t="s">
        <v>132</v>
      </c>
      <c r="Z56" s="97" t="s">
        <v>14</v>
      </c>
      <c r="AA56" s="93" t="s">
        <v>8</v>
      </c>
      <c r="AB56" s="93" t="s">
        <v>132</v>
      </c>
      <c r="AC56" s="97" t="s">
        <v>15</v>
      </c>
      <c r="AD56" s="93" t="s">
        <v>46</v>
      </c>
      <c r="AE56" s="93" t="s">
        <v>129</v>
      </c>
      <c r="AF56" s="97" t="s">
        <v>86</v>
      </c>
      <c r="AG56" s="99"/>
      <c r="AH56" s="99"/>
      <c r="AI56" s="103"/>
      <c r="AJ56" s="104"/>
      <c r="AK56" s="99"/>
      <c r="AL56" s="100"/>
    </row>
    <row r="57" spans="1:38" x14ac:dyDescent="0.25">
      <c r="A57" s="88">
        <v>55</v>
      </c>
      <c r="B57" s="91" t="s">
        <v>235</v>
      </c>
      <c r="C57" s="53" t="s">
        <v>27</v>
      </c>
      <c r="D57" s="53" t="s">
        <v>93</v>
      </c>
      <c r="E57" s="97" t="s">
        <v>28</v>
      </c>
      <c r="F57" s="53" t="s">
        <v>156</v>
      </c>
      <c r="G57" s="53" t="s">
        <v>156</v>
      </c>
      <c r="H57" s="97" t="s">
        <v>39</v>
      </c>
      <c r="I57" s="93" t="s">
        <v>78</v>
      </c>
      <c r="J57" s="93" t="s">
        <v>126</v>
      </c>
      <c r="K57" s="97" t="s">
        <v>31</v>
      </c>
      <c r="L57" s="93" t="s">
        <v>8</v>
      </c>
      <c r="M57" s="93" t="s">
        <v>132</v>
      </c>
      <c r="N57" s="97" t="s">
        <v>14</v>
      </c>
      <c r="O57" s="93" t="s">
        <v>16</v>
      </c>
      <c r="P57" s="93" t="s">
        <v>575</v>
      </c>
      <c r="Q57" s="97" t="s">
        <v>123</v>
      </c>
      <c r="R57" s="95">
        <v>15</v>
      </c>
      <c r="S57" s="95">
        <v>15</v>
      </c>
      <c r="T57" s="97">
        <v>15</v>
      </c>
      <c r="U57" s="95">
        <v>18</v>
      </c>
      <c r="V57" s="95">
        <v>18</v>
      </c>
      <c r="W57" s="97" t="s">
        <v>17</v>
      </c>
      <c r="X57" s="95" t="s">
        <v>8</v>
      </c>
      <c r="Y57" s="95" t="s">
        <v>132</v>
      </c>
      <c r="Z57" s="97" t="s">
        <v>14</v>
      </c>
      <c r="AA57" s="93" t="s">
        <v>79</v>
      </c>
      <c r="AB57" s="93" t="s">
        <v>127</v>
      </c>
      <c r="AC57" s="97" t="s">
        <v>81</v>
      </c>
      <c r="AD57" s="93" t="s">
        <v>42</v>
      </c>
      <c r="AE57" s="93" t="s">
        <v>129</v>
      </c>
      <c r="AF57" s="97" t="s">
        <v>85</v>
      </c>
      <c r="AG57" s="99"/>
      <c r="AH57" s="99"/>
      <c r="AI57" s="103"/>
      <c r="AJ57" s="104"/>
      <c r="AK57" s="99"/>
      <c r="AL57" s="100"/>
    </row>
    <row r="58" spans="1:38" x14ac:dyDescent="0.25">
      <c r="A58" s="88">
        <v>56</v>
      </c>
      <c r="B58" s="91" t="s">
        <v>236</v>
      </c>
      <c r="C58" s="53" t="s">
        <v>27</v>
      </c>
      <c r="D58" s="53" t="s">
        <v>93</v>
      </c>
      <c r="E58" s="97" t="s">
        <v>28</v>
      </c>
      <c r="F58" s="53" t="s">
        <v>156</v>
      </c>
      <c r="G58" s="53" t="s">
        <v>156</v>
      </c>
      <c r="H58" s="97" t="s">
        <v>39</v>
      </c>
      <c r="I58" s="93" t="s">
        <v>78</v>
      </c>
      <c r="J58" s="93" t="s">
        <v>126</v>
      </c>
      <c r="K58" s="97" t="s">
        <v>31</v>
      </c>
      <c r="L58" s="93" t="s">
        <v>8</v>
      </c>
      <c r="M58" s="93" t="s">
        <v>132</v>
      </c>
      <c r="N58" s="97" t="s">
        <v>14</v>
      </c>
      <c r="O58" s="93" t="s">
        <v>16</v>
      </c>
      <c r="P58" s="93" t="s">
        <v>575</v>
      </c>
      <c r="Q58" s="97" t="s">
        <v>123</v>
      </c>
      <c r="R58" s="95">
        <v>15</v>
      </c>
      <c r="S58" s="95">
        <v>15</v>
      </c>
      <c r="T58" s="97">
        <v>15</v>
      </c>
      <c r="U58" s="95">
        <v>18</v>
      </c>
      <c r="V58" s="95">
        <v>18</v>
      </c>
      <c r="W58" s="97" t="s">
        <v>17</v>
      </c>
      <c r="X58" s="95" t="s">
        <v>8</v>
      </c>
      <c r="Y58" s="95" t="s">
        <v>132</v>
      </c>
      <c r="Z58" s="97" t="s">
        <v>14</v>
      </c>
      <c r="AA58" s="93" t="s">
        <v>79</v>
      </c>
      <c r="AB58" s="93" t="s">
        <v>127</v>
      </c>
      <c r="AC58" s="97" t="s">
        <v>81</v>
      </c>
      <c r="AD58" s="93" t="s">
        <v>46</v>
      </c>
      <c r="AE58" s="93" t="s">
        <v>129</v>
      </c>
      <c r="AF58" s="97" t="s">
        <v>86</v>
      </c>
      <c r="AG58" s="99"/>
      <c r="AH58" s="99"/>
      <c r="AI58" s="103"/>
      <c r="AJ58" s="104"/>
      <c r="AK58" s="99"/>
      <c r="AL58" s="100"/>
    </row>
    <row r="59" spans="1:38" x14ac:dyDescent="0.25">
      <c r="A59" s="88">
        <v>57</v>
      </c>
      <c r="B59" s="91" t="s">
        <v>237</v>
      </c>
      <c r="C59" s="53" t="s">
        <v>27</v>
      </c>
      <c r="D59" s="53" t="s">
        <v>93</v>
      </c>
      <c r="E59" s="97" t="s">
        <v>28</v>
      </c>
      <c r="F59" s="53" t="s">
        <v>156</v>
      </c>
      <c r="G59" s="53" t="s">
        <v>156</v>
      </c>
      <c r="H59" s="97" t="s">
        <v>39</v>
      </c>
      <c r="I59" s="93" t="s">
        <v>78</v>
      </c>
      <c r="J59" s="93" t="s">
        <v>126</v>
      </c>
      <c r="K59" s="97" t="s">
        <v>31</v>
      </c>
      <c r="L59" s="93" t="s">
        <v>8</v>
      </c>
      <c r="M59" s="93" t="s">
        <v>132</v>
      </c>
      <c r="N59" s="97" t="s">
        <v>14</v>
      </c>
      <c r="O59" s="93" t="s">
        <v>16</v>
      </c>
      <c r="P59" s="93" t="s">
        <v>575</v>
      </c>
      <c r="Q59" s="97" t="s">
        <v>123</v>
      </c>
      <c r="R59" s="95">
        <v>15</v>
      </c>
      <c r="S59" s="95">
        <v>15</v>
      </c>
      <c r="T59" s="97">
        <v>15</v>
      </c>
      <c r="U59" s="95">
        <v>24</v>
      </c>
      <c r="V59" s="95">
        <v>24</v>
      </c>
      <c r="W59" s="97" t="s">
        <v>32</v>
      </c>
      <c r="X59" s="95" t="s">
        <v>8</v>
      </c>
      <c r="Y59" s="95" t="s">
        <v>132</v>
      </c>
      <c r="Z59" s="97" t="s">
        <v>14</v>
      </c>
      <c r="AA59" s="93" t="s">
        <v>79</v>
      </c>
      <c r="AB59" s="93" t="s">
        <v>127</v>
      </c>
      <c r="AC59" s="97" t="s">
        <v>81</v>
      </c>
      <c r="AD59" s="93" t="s">
        <v>42</v>
      </c>
      <c r="AE59" s="93" t="s">
        <v>129</v>
      </c>
      <c r="AF59" s="97" t="s">
        <v>85</v>
      </c>
      <c r="AG59" s="99"/>
      <c r="AH59" s="99"/>
      <c r="AI59" s="103"/>
      <c r="AJ59" s="104"/>
      <c r="AK59" s="99"/>
      <c r="AL59" s="100"/>
    </row>
    <row r="60" spans="1:38" x14ac:dyDescent="0.25">
      <c r="A60" s="88">
        <v>58</v>
      </c>
      <c r="B60" s="91" t="s">
        <v>238</v>
      </c>
      <c r="C60" s="53" t="s">
        <v>27</v>
      </c>
      <c r="D60" s="53" t="s">
        <v>93</v>
      </c>
      <c r="E60" s="97" t="s">
        <v>28</v>
      </c>
      <c r="F60" s="53" t="s">
        <v>156</v>
      </c>
      <c r="G60" s="53" t="s">
        <v>156</v>
      </c>
      <c r="H60" s="97" t="s">
        <v>39</v>
      </c>
      <c r="I60" s="93" t="s">
        <v>78</v>
      </c>
      <c r="J60" s="93" t="s">
        <v>126</v>
      </c>
      <c r="K60" s="97" t="s">
        <v>31</v>
      </c>
      <c r="L60" s="93" t="s">
        <v>8</v>
      </c>
      <c r="M60" s="93" t="s">
        <v>132</v>
      </c>
      <c r="N60" s="97" t="s">
        <v>14</v>
      </c>
      <c r="O60" s="93" t="s">
        <v>16</v>
      </c>
      <c r="P60" s="93" t="s">
        <v>575</v>
      </c>
      <c r="Q60" s="97" t="s">
        <v>123</v>
      </c>
      <c r="R60" s="95">
        <v>15</v>
      </c>
      <c r="S60" s="95">
        <v>15</v>
      </c>
      <c r="T60" s="97">
        <v>15</v>
      </c>
      <c r="U60" s="95">
        <v>24</v>
      </c>
      <c r="V60" s="95">
        <v>24</v>
      </c>
      <c r="W60" s="97" t="s">
        <v>32</v>
      </c>
      <c r="X60" s="95" t="s">
        <v>8</v>
      </c>
      <c r="Y60" s="95" t="s">
        <v>132</v>
      </c>
      <c r="Z60" s="97" t="s">
        <v>14</v>
      </c>
      <c r="AA60" s="93" t="s">
        <v>79</v>
      </c>
      <c r="AB60" s="93" t="s">
        <v>127</v>
      </c>
      <c r="AC60" s="97" t="s">
        <v>81</v>
      </c>
      <c r="AD60" s="93" t="s">
        <v>46</v>
      </c>
      <c r="AE60" s="93" t="s">
        <v>129</v>
      </c>
      <c r="AF60" s="97" t="s">
        <v>86</v>
      </c>
      <c r="AG60" s="99"/>
      <c r="AH60" s="99"/>
      <c r="AI60" s="103"/>
      <c r="AJ60" s="104"/>
      <c r="AK60" s="99"/>
      <c r="AL60" s="100"/>
    </row>
    <row r="61" spans="1:38" x14ac:dyDescent="0.25">
      <c r="A61" s="88">
        <v>59</v>
      </c>
      <c r="B61" s="91" t="s">
        <v>239</v>
      </c>
      <c r="C61" s="53" t="s">
        <v>27</v>
      </c>
      <c r="D61" s="53" t="s">
        <v>93</v>
      </c>
      <c r="E61" s="97" t="s">
        <v>28</v>
      </c>
      <c r="F61" s="53" t="s">
        <v>156</v>
      </c>
      <c r="G61" s="53" t="s">
        <v>156</v>
      </c>
      <c r="H61" s="97" t="s">
        <v>39</v>
      </c>
      <c r="I61" s="93" t="s">
        <v>78</v>
      </c>
      <c r="J61" s="93" t="s">
        <v>126</v>
      </c>
      <c r="K61" s="97" t="s">
        <v>31</v>
      </c>
      <c r="L61" s="93" t="s">
        <v>8</v>
      </c>
      <c r="M61" s="93" t="s">
        <v>132</v>
      </c>
      <c r="N61" s="97" t="s">
        <v>14</v>
      </c>
      <c r="O61" s="93" t="s">
        <v>35</v>
      </c>
      <c r="P61" s="93" t="s">
        <v>96</v>
      </c>
      <c r="Q61" s="97" t="s">
        <v>124</v>
      </c>
      <c r="R61" s="95">
        <v>15</v>
      </c>
      <c r="S61" s="95">
        <v>15</v>
      </c>
      <c r="T61" s="97">
        <v>15</v>
      </c>
      <c r="U61" s="95">
        <v>18</v>
      </c>
      <c r="V61" s="95">
        <v>18</v>
      </c>
      <c r="W61" s="97" t="s">
        <v>17</v>
      </c>
      <c r="X61" s="95" t="s">
        <v>8</v>
      </c>
      <c r="Y61" s="95" t="s">
        <v>132</v>
      </c>
      <c r="Z61" s="97" t="s">
        <v>14</v>
      </c>
      <c r="AA61" s="93" t="s">
        <v>79</v>
      </c>
      <c r="AB61" s="93" t="s">
        <v>127</v>
      </c>
      <c r="AC61" s="97" t="s">
        <v>81</v>
      </c>
      <c r="AD61" s="93" t="s">
        <v>42</v>
      </c>
      <c r="AE61" s="93" t="s">
        <v>129</v>
      </c>
      <c r="AF61" s="97" t="s">
        <v>85</v>
      </c>
      <c r="AG61" s="99"/>
      <c r="AH61" s="99"/>
      <c r="AI61" s="103"/>
      <c r="AJ61" s="104"/>
      <c r="AK61" s="99"/>
      <c r="AL61" s="100"/>
    </row>
    <row r="62" spans="1:38" x14ac:dyDescent="0.25">
      <c r="A62" s="88">
        <v>60</v>
      </c>
      <c r="B62" s="91" t="s">
        <v>240</v>
      </c>
      <c r="C62" s="53" t="s">
        <v>27</v>
      </c>
      <c r="D62" s="53" t="s">
        <v>93</v>
      </c>
      <c r="E62" s="97" t="s">
        <v>28</v>
      </c>
      <c r="F62" s="53" t="s">
        <v>156</v>
      </c>
      <c r="G62" s="53" t="s">
        <v>156</v>
      </c>
      <c r="H62" s="97" t="s">
        <v>39</v>
      </c>
      <c r="I62" s="93" t="s">
        <v>78</v>
      </c>
      <c r="J62" s="93" t="s">
        <v>126</v>
      </c>
      <c r="K62" s="97" t="s">
        <v>31</v>
      </c>
      <c r="L62" s="93" t="s">
        <v>8</v>
      </c>
      <c r="M62" s="93" t="s">
        <v>132</v>
      </c>
      <c r="N62" s="97" t="s">
        <v>14</v>
      </c>
      <c r="O62" s="93" t="s">
        <v>35</v>
      </c>
      <c r="P62" s="93" t="s">
        <v>96</v>
      </c>
      <c r="Q62" s="97" t="s">
        <v>124</v>
      </c>
      <c r="R62" s="95">
        <v>15</v>
      </c>
      <c r="S62" s="95">
        <v>15</v>
      </c>
      <c r="T62" s="97">
        <v>15</v>
      </c>
      <c r="U62" s="95">
        <v>18</v>
      </c>
      <c r="V62" s="95">
        <v>18</v>
      </c>
      <c r="W62" s="97" t="s">
        <v>17</v>
      </c>
      <c r="X62" s="95" t="s">
        <v>8</v>
      </c>
      <c r="Y62" s="95" t="s">
        <v>132</v>
      </c>
      <c r="Z62" s="97" t="s">
        <v>14</v>
      </c>
      <c r="AA62" s="93" t="s">
        <v>79</v>
      </c>
      <c r="AB62" s="93" t="s">
        <v>127</v>
      </c>
      <c r="AC62" s="97" t="s">
        <v>81</v>
      </c>
      <c r="AD62" s="93" t="s">
        <v>46</v>
      </c>
      <c r="AE62" s="93" t="s">
        <v>129</v>
      </c>
      <c r="AF62" s="97" t="s">
        <v>86</v>
      </c>
      <c r="AG62" s="99"/>
      <c r="AH62" s="99"/>
      <c r="AI62" s="103"/>
      <c r="AJ62" s="104"/>
      <c r="AK62" s="99"/>
      <c r="AL62" s="100"/>
    </row>
    <row r="63" spans="1:38" x14ac:dyDescent="0.25">
      <c r="A63" s="88">
        <v>61</v>
      </c>
      <c r="B63" s="91" t="s">
        <v>241</v>
      </c>
      <c r="C63" s="53" t="s">
        <v>27</v>
      </c>
      <c r="D63" s="53" t="s">
        <v>93</v>
      </c>
      <c r="E63" s="97" t="s">
        <v>28</v>
      </c>
      <c r="F63" s="53" t="s">
        <v>156</v>
      </c>
      <c r="G63" s="53" t="s">
        <v>156</v>
      </c>
      <c r="H63" s="97" t="s">
        <v>39</v>
      </c>
      <c r="I63" s="93" t="s">
        <v>78</v>
      </c>
      <c r="J63" s="93" t="s">
        <v>126</v>
      </c>
      <c r="K63" s="97" t="s">
        <v>31</v>
      </c>
      <c r="L63" s="93" t="s">
        <v>8</v>
      </c>
      <c r="M63" s="93" t="s">
        <v>132</v>
      </c>
      <c r="N63" s="97" t="s">
        <v>14</v>
      </c>
      <c r="O63" s="93" t="s">
        <v>35</v>
      </c>
      <c r="P63" s="93" t="s">
        <v>96</v>
      </c>
      <c r="Q63" s="97" t="s">
        <v>124</v>
      </c>
      <c r="R63" s="95">
        <v>15</v>
      </c>
      <c r="S63" s="95">
        <v>15</v>
      </c>
      <c r="T63" s="97">
        <v>15</v>
      </c>
      <c r="U63" s="95">
        <v>24</v>
      </c>
      <c r="V63" s="95">
        <v>24</v>
      </c>
      <c r="W63" s="97" t="s">
        <v>32</v>
      </c>
      <c r="X63" s="95" t="s">
        <v>8</v>
      </c>
      <c r="Y63" s="95" t="s">
        <v>132</v>
      </c>
      <c r="Z63" s="97" t="s">
        <v>14</v>
      </c>
      <c r="AA63" s="93" t="s">
        <v>79</v>
      </c>
      <c r="AB63" s="93" t="s">
        <v>127</v>
      </c>
      <c r="AC63" s="97" t="s">
        <v>81</v>
      </c>
      <c r="AD63" s="93" t="s">
        <v>42</v>
      </c>
      <c r="AE63" s="93" t="s">
        <v>129</v>
      </c>
      <c r="AF63" s="97" t="s">
        <v>85</v>
      </c>
      <c r="AG63" s="99"/>
      <c r="AH63" s="99"/>
      <c r="AI63" s="103"/>
      <c r="AJ63" s="104"/>
      <c r="AK63" s="99"/>
      <c r="AL63" s="100"/>
    </row>
    <row r="64" spans="1:38" x14ac:dyDescent="0.25">
      <c r="A64" s="88">
        <v>62</v>
      </c>
      <c r="B64" s="91" t="s">
        <v>242</v>
      </c>
      <c r="C64" s="53" t="s">
        <v>27</v>
      </c>
      <c r="D64" s="53" t="s">
        <v>93</v>
      </c>
      <c r="E64" s="97" t="s">
        <v>28</v>
      </c>
      <c r="F64" s="53" t="s">
        <v>156</v>
      </c>
      <c r="G64" s="53" t="s">
        <v>156</v>
      </c>
      <c r="H64" s="97" t="s">
        <v>39</v>
      </c>
      <c r="I64" s="93" t="s">
        <v>78</v>
      </c>
      <c r="J64" s="93" t="s">
        <v>126</v>
      </c>
      <c r="K64" s="97" t="s">
        <v>31</v>
      </c>
      <c r="L64" s="93" t="s">
        <v>8</v>
      </c>
      <c r="M64" s="93" t="s">
        <v>132</v>
      </c>
      <c r="N64" s="97" t="s">
        <v>14</v>
      </c>
      <c r="O64" s="93" t="s">
        <v>35</v>
      </c>
      <c r="P64" s="93" t="s">
        <v>96</v>
      </c>
      <c r="Q64" s="97" t="s">
        <v>124</v>
      </c>
      <c r="R64" s="95">
        <v>15</v>
      </c>
      <c r="S64" s="95">
        <v>15</v>
      </c>
      <c r="T64" s="97">
        <v>15</v>
      </c>
      <c r="U64" s="95">
        <v>24</v>
      </c>
      <c r="V64" s="95">
        <v>24</v>
      </c>
      <c r="W64" s="97" t="s">
        <v>32</v>
      </c>
      <c r="X64" s="95" t="s">
        <v>8</v>
      </c>
      <c r="Y64" s="95" t="s">
        <v>132</v>
      </c>
      <c r="Z64" s="97" t="s">
        <v>14</v>
      </c>
      <c r="AA64" s="93" t="s">
        <v>79</v>
      </c>
      <c r="AB64" s="93" t="s">
        <v>127</v>
      </c>
      <c r="AC64" s="97" t="s">
        <v>81</v>
      </c>
      <c r="AD64" s="93" t="s">
        <v>46</v>
      </c>
      <c r="AE64" s="93" t="s">
        <v>129</v>
      </c>
      <c r="AF64" s="97" t="s">
        <v>86</v>
      </c>
      <c r="AG64" s="99"/>
      <c r="AH64" s="99"/>
      <c r="AI64" s="103"/>
      <c r="AJ64" s="104"/>
      <c r="AK64" s="99"/>
      <c r="AL64" s="100"/>
    </row>
    <row r="65" spans="1:38" x14ac:dyDescent="0.25">
      <c r="A65" s="88">
        <v>63</v>
      </c>
      <c r="B65" s="91" t="s">
        <v>243</v>
      </c>
      <c r="C65" s="53" t="s">
        <v>27</v>
      </c>
      <c r="D65" s="53" t="s">
        <v>93</v>
      </c>
      <c r="E65" s="97" t="s">
        <v>28</v>
      </c>
      <c r="F65" s="53" t="s">
        <v>156</v>
      </c>
      <c r="G65" s="53" t="s">
        <v>156</v>
      </c>
      <c r="H65" s="97" t="s">
        <v>39</v>
      </c>
      <c r="I65" s="93" t="s">
        <v>33</v>
      </c>
      <c r="J65" s="93" t="s">
        <v>105</v>
      </c>
      <c r="K65" s="97" t="s">
        <v>34</v>
      </c>
      <c r="L65" s="93" t="s">
        <v>8</v>
      </c>
      <c r="M65" s="93" t="s">
        <v>132</v>
      </c>
      <c r="N65" s="97" t="s">
        <v>14</v>
      </c>
      <c r="O65" s="93" t="s">
        <v>16</v>
      </c>
      <c r="P65" s="93" t="s">
        <v>575</v>
      </c>
      <c r="Q65" s="97" t="s">
        <v>123</v>
      </c>
      <c r="R65" s="95">
        <v>15</v>
      </c>
      <c r="S65" s="95">
        <v>15</v>
      </c>
      <c r="T65" s="97">
        <v>15</v>
      </c>
      <c r="U65" s="95">
        <v>18</v>
      </c>
      <c r="V65" s="95">
        <v>18</v>
      </c>
      <c r="W65" s="97" t="s">
        <v>17</v>
      </c>
      <c r="X65" s="95" t="s">
        <v>8</v>
      </c>
      <c r="Y65" s="95" t="s">
        <v>132</v>
      </c>
      <c r="Z65" s="97" t="s">
        <v>14</v>
      </c>
      <c r="AA65" s="93" t="s">
        <v>8</v>
      </c>
      <c r="AB65" s="93" t="s">
        <v>132</v>
      </c>
      <c r="AC65" s="97" t="s">
        <v>15</v>
      </c>
      <c r="AD65" s="93" t="s">
        <v>42</v>
      </c>
      <c r="AE65" s="93" t="s">
        <v>129</v>
      </c>
      <c r="AF65" s="97" t="s">
        <v>85</v>
      </c>
      <c r="AG65" s="99"/>
      <c r="AH65" s="99"/>
      <c r="AI65" s="103"/>
      <c r="AJ65" s="104"/>
      <c r="AK65" s="99"/>
      <c r="AL65" s="100"/>
    </row>
    <row r="66" spans="1:38" x14ac:dyDescent="0.25">
      <c r="A66" s="88">
        <v>64</v>
      </c>
      <c r="B66" s="91" t="s">
        <v>244</v>
      </c>
      <c r="C66" s="53" t="s">
        <v>27</v>
      </c>
      <c r="D66" s="53" t="s">
        <v>93</v>
      </c>
      <c r="E66" s="97" t="s">
        <v>28</v>
      </c>
      <c r="F66" s="53" t="s">
        <v>156</v>
      </c>
      <c r="G66" s="53" t="s">
        <v>156</v>
      </c>
      <c r="H66" s="97" t="s">
        <v>39</v>
      </c>
      <c r="I66" s="93" t="s">
        <v>33</v>
      </c>
      <c r="J66" s="93" t="s">
        <v>105</v>
      </c>
      <c r="K66" s="97" t="s">
        <v>34</v>
      </c>
      <c r="L66" s="93" t="s">
        <v>8</v>
      </c>
      <c r="M66" s="93" t="s">
        <v>132</v>
      </c>
      <c r="N66" s="97" t="s">
        <v>14</v>
      </c>
      <c r="O66" s="93" t="s">
        <v>16</v>
      </c>
      <c r="P66" s="93" t="s">
        <v>575</v>
      </c>
      <c r="Q66" s="97" t="s">
        <v>123</v>
      </c>
      <c r="R66" s="95">
        <v>15</v>
      </c>
      <c r="S66" s="95">
        <v>15</v>
      </c>
      <c r="T66" s="97">
        <v>15</v>
      </c>
      <c r="U66" s="95">
        <v>18</v>
      </c>
      <c r="V66" s="95">
        <v>18</v>
      </c>
      <c r="W66" s="97" t="s">
        <v>17</v>
      </c>
      <c r="X66" s="95" t="s">
        <v>8</v>
      </c>
      <c r="Y66" s="95" t="s">
        <v>132</v>
      </c>
      <c r="Z66" s="97" t="s">
        <v>14</v>
      </c>
      <c r="AA66" s="93" t="s">
        <v>8</v>
      </c>
      <c r="AB66" s="93" t="s">
        <v>132</v>
      </c>
      <c r="AC66" s="97" t="s">
        <v>15</v>
      </c>
      <c r="AD66" s="93" t="s">
        <v>46</v>
      </c>
      <c r="AE66" s="93" t="s">
        <v>129</v>
      </c>
      <c r="AF66" s="97" t="s">
        <v>86</v>
      </c>
      <c r="AG66" s="99"/>
      <c r="AH66" s="99"/>
      <c r="AI66" s="103"/>
      <c r="AJ66" s="104"/>
      <c r="AK66" s="99"/>
      <c r="AL66" s="100"/>
    </row>
    <row r="67" spans="1:38" x14ac:dyDescent="0.25">
      <c r="A67" s="88">
        <v>65</v>
      </c>
      <c r="B67" s="91" t="s">
        <v>245</v>
      </c>
      <c r="C67" s="53" t="s">
        <v>27</v>
      </c>
      <c r="D67" s="53" t="s">
        <v>93</v>
      </c>
      <c r="E67" s="97" t="s">
        <v>28</v>
      </c>
      <c r="F67" s="53" t="s">
        <v>156</v>
      </c>
      <c r="G67" s="53" t="s">
        <v>156</v>
      </c>
      <c r="H67" s="97" t="s">
        <v>39</v>
      </c>
      <c r="I67" s="93" t="s">
        <v>33</v>
      </c>
      <c r="J67" s="93" t="s">
        <v>105</v>
      </c>
      <c r="K67" s="97" t="s">
        <v>34</v>
      </c>
      <c r="L67" s="93" t="s">
        <v>8</v>
      </c>
      <c r="M67" s="93" t="s">
        <v>132</v>
      </c>
      <c r="N67" s="97" t="s">
        <v>14</v>
      </c>
      <c r="O67" s="93" t="s">
        <v>16</v>
      </c>
      <c r="P67" s="93" t="s">
        <v>575</v>
      </c>
      <c r="Q67" s="97" t="s">
        <v>123</v>
      </c>
      <c r="R67" s="95">
        <v>15</v>
      </c>
      <c r="S67" s="95">
        <v>15</v>
      </c>
      <c r="T67" s="97">
        <v>15</v>
      </c>
      <c r="U67" s="95">
        <v>24</v>
      </c>
      <c r="V67" s="95">
        <v>24</v>
      </c>
      <c r="W67" s="97" t="s">
        <v>32</v>
      </c>
      <c r="X67" s="95" t="s">
        <v>8</v>
      </c>
      <c r="Y67" s="95" t="s">
        <v>132</v>
      </c>
      <c r="Z67" s="97" t="s">
        <v>14</v>
      </c>
      <c r="AA67" s="93" t="s">
        <v>8</v>
      </c>
      <c r="AB67" s="93" t="s">
        <v>132</v>
      </c>
      <c r="AC67" s="97" t="s">
        <v>15</v>
      </c>
      <c r="AD67" s="93" t="s">
        <v>42</v>
      </c>
      <c r="AE67" s="93" t="s">
        <v>129</v>
      </c>
      <c r="AF67" s="97" t="s">
        <v>85</v>
      </c>
      <c r="AG67" s="99"/>
      <c r="AH67" s="99"/>
      <c r="AI67" s="103"/>
      <c r="AJ67" s="104"/>
      <c r="AK67" s="99"/>
      <c r="AL67" s="100"/>
    </row>
    <row r="68" spans="1:38" x14ac:dyDescent="0.25">
      <c r="A68" s="88">
        <v>66</v>
      </c>
      <c r="B68" s="91" t="s">
        <v>246</v>
      </c>
      <c r="C68" s="53" t="s">
        <v>27</v>
      </c>
      <c r="D68" s="53" t="s">
        <v>93</v>
      </c>
      <c r="E68" s="97" t="s">
        <v>28</v>
      </c>
      <c r="F68" s="53" t="s">
        <v>156</v>
      </c>
      <c r="G68" s="53" t="s">
        <v>156</v>
      </c>
      <c r="H68" s="97" t="s">
        <v>39</v>
      </c>
      <c r="I68" s="93" t="s">
        <v>33</v>
      </c>
      <c r="J68" s="93" t="s">
        <v>105</v>
      </c>
      <c r="K68" s="97" t="s">
        <v>34</v>
      </c>
      <c r="L68" s="93" t="s">
        <v>8</v>
      </c>
      <c r="M68" s="93" t="s">
        <v>132</v>
      </c>
      <c r="N68" s="97" t="s">
        <v>14</v>
      </c>
      <c r="O68" s="93" t="s">
        <v>16</v>
      </c>
      <c r="P68" s="93" t="s">
        <v>575</v>
      </c>
      <c r="Q68" s="97" t="s">
        <v>123</v>
      </c>
      <c r="R68" s="95">
        <v>15</v>
      </c>
      <c r="S68" s="95">
        <v>15</v>
      </c>
      <c r="T68" s="97">
        <v>15</v>
      </c>
      <c r="U68" s="95">
        <v>24</v>
      </c>
      <c r="V68" s="95">
        <v>24</v>
      </c>
      <c r="W68" s="97" t="s">
        <v>32</v>
      </c>
      <c r="X68" s="95" t="s">
        <v>8</v>
      </c>
      <c r="Y68" s="95" t="s">
        <v>132</v>
      </c>
      <c r="Z68" s="97" t="s">
        <v>14</v>
      </c>
      <c r="AA68" s="93" t="s">
        <v>8</v>
      </c>
      <c r="AB68" s="93" t="s">
        <v>132</v>
      </c>
      <c r="AC68" s="97" t="s">
        <v>15</v>
      </c>
      <c r="AD68" s="93" t="s">
        <v>46</v>
      </c>
      <c r="AE68" s="93" t="s">
        <v>129</v>
      </c>
      <c r="AF68" s="97" t="s">
        <v>86</v>
      </c>
      <c r="AG68" s="99"/>
      <c r="AH68" s="99"/>
      <c r="AI68" s="103"/>
      <c r="AJ68" s="104"/>
      <c r="AK68" s="99"/>
      <c r="AL68" s="100"/>
    </row>
    <row r="69" spans="1:38" x14ac:dyDescent="0.25">
      <c r="A69" s="88">
        <v>67</v>
      </c>
      <c r="B69" s="91" t="s">
        <v>247</v>
      </c>
      <c r="C69" s="53" t="s">
        <v>27</v>
      </c>
      <c r="D69" s="53" t="s">
        <v>93</v>
      </c>
      <c r="E69" s="97" t="s">
        <v>28</v>
      </c>
      <c r="F69" s="53" t="s">
        <v>156</v>
      </c>
      <c r="G69" s="53" t="s">
        <v>156</v>
      </c>
      <c r="H69" s="97" t="s">
        <v>39</v>
      </c>
      <c r="I69" s="93" t="s">
        <v>33</v>
      </c>
      <c r="J69" s="93" t="s">
        <v>105</v>
      </c>
      <c r="K69" s="97" t="s">
        <v>34</v>
      </c>
      <c r="L69" s="93" t="s">
        <v>8</v>
      </c>
      <c r="M69" s="93" t="s">
        <v>132</v>
      </c>
      <c r="N69" s="97" t="s">
        <v>14</v>
      </c>
      <c r="O69" s="93" t="s">
        <v>35</v>
      </c>
      <c r="P69" s="93" t="s">
        <v>96</v>
      </c>
      <c r="Q69" s="97" t="s">
        <v>124</v>
      </c>
      <c r="R69" s="95">
        <v>15</v>
      </c>
      <c r="S69" s="95">
        <v>15</v>
      </c>
      <c r="T69" s="97">
        <v>15</v>
      </c>
      <c r="U69" s="95">
        <v>18</v>
      </c>
      <c r="V69" s="95">
        <v>18</v>
      </c>
      <c r="W69" s="97" t="s">
        <v>17</v>
      </c>
      <c r="X69" s="95" t="s">
        <v>8</v>
      </c>
      <c r="Y69" s="95" t="s">
        <v>132</v>
      </c>
      <c r="Z69" s="97" t="s">
        <v>14</v>
      </c>
      <c r="AA69" s="93" t="s">
        <v>8</v>
      </c>
      <c r="AB69" s="93" t="s">
        <v>132</v>
      </c>
      <c r="AC69" s="97" t="s">
        <v>15</v>
      </c>
      <c r="AD69" s="93" t="s">
        <v>42</v>
      </c>
      <c r="AE69" s="93" t="s">
        <v>129</v>
      </c>
      <c r="AF69" s="97" t="s">
        <v>85</v>
      </c>
      <c r="AG69" s="99"/>
      <c r="AH69" s="99"/>
      <c r="AI69" s="103"/>
      <c r="AJ69" s="104"/>
      <c r="AK69" s="99"/>
      <c r="AL69" s="100"/>
    </row>
    <row r="70" spans="1:38" x14ac:dyDescent="0.25">
      <c r="A70" s="88">
        <v>68</v>
      </c>
      <c r="B70" s="91" t="s">
        <v>248</v>
      </c>
      <c r="C70" s="53" t="s">
        <v>27</v>
      </c>
      <c r="D70" s="53" t="s">
        <v>93</v>
      </c>
      <c r="E70" s="97" t="s">
        <v>28</v>
      </c>
      <c r="F70" s="53" t="s">
        <v>156</v>
      </c>
      <c r="G70" s="53" t="s">
        <v>156</v>
      </c>
      <c r="H70" s="97" t="s">
        <v>39</v>
      </c>
      <c r="I70" s="93" t="s">
        <v>33</v>
      </c>
      <c r="J70" s="93" t="s">
        <v>105</v>
      </c>
      <c r="K70" s="97" t="s">
        <v>34</v>
      </c>
      <c r="L70" s="93" t="s">
        <v>8</v>
      </c>
      <c r="M70" s="93" t="s">
        <v>132</v>
      </c>
      <c r="N70" s="97" t="s">
        <v>14</v>
      </c>
      <c r="O70" s="93" t="s">
        <v>35</v>
      </c>
      <c r="P70" s="93" t="s">
        <v>96</v>
      </c>
      <c r="Q70" s="97" t="s">
        <v>124</v>
      </c>
      <c r="R70" s="95">
        <v>15</v>
      </c>
      <c r="S70" s="95">
        <v>15</v>
      </c>
      <c r="T70" s="97">
        <v>15</v>
      </c>
      <c r="U70" s="95">
        <v>18</v>
      </c>
      <c r="V70" s="95">
        <v>18</v>
      </c>
      <c r="W70" s="97" t="s">
        <v>17</v>
      </c>
      <c r="X70" s="95" t="s">
        <v>8</v>
      </c>
      <c r="Y70" s="95" t="s">
        <v>132</v>
      </c>
      <c r="Z70" s="97" t="s">
        <v>14</v>
      </c>
      <c r="AA70" s="93" t="s">
        <v>8</v>
      </c>
      <c r="AB70" s="93" t="s">
        <v>132</v>
      </c>
      <c r="AC70" s="97" t="s">
        <v>15</v>
      </c>
      <c r="AD70" s="93" t="s">
        <v>46</v>
      </c>
      <c r="AE70" s="93" t="s">
        <v>129</v>
      </c>
      <c r="AF70" s="97" t="s">
        <v>86</v>
      </c>
      <c r="AG70" s="99"/>
      <c r="AH70" s="99"/>
      <c r="AI70" s="103"/>
      <c r="AJ70" s="104"/>
      <c r="AK70" s="99"/>
      <c r="AL70" s="100"/>
    </row>
    <row r="71" spans="1:38" x14ac:dyDescent="0.25">
      <c r="A71" s="88">
        <v>69</v>
      </c>
      <c r="B71" s="91" t="s">
        <v>249</v>
      </c>
      <c r="C71" s="53" t="s">
        <v>27</v>
      </c>
      <c r="D71" s="53" t="s">
        <v>93</v>
      </c>
      <c r="E71" s="97" t="s">
        <v>28</v>
      </c>
      <c r="F71" s="53" t="s">
        <v>156</v>
      </c>
      <c r="G71" s="53" t="s">
        <v>156</v>
      </c>
      <c r="H71" s="97" t="s">
        <v>39</v>
      </c>
      <c r="I71" s="93" t="s">
        <v>33</v>
      </c>
      <c r="J71" s="93" t="s">
        <v>105</v>
      </c>
      <c r="K71" s="97" t="s">
        <v>34</v>
      </c>
      <c r="L71" s="93" t="s">
        <v>8</v>
      </c>
      <c r="M71" s="93" t="s">
        <v>132</v>
      </c>
      <c r="N71" s="97" t="s">
        <v>14</v>
      </c>
      <c r="O71" s="93" t="s">
        <v>35</v>
      </c>
      <c r="P71" s="93" t="s">
        <v>96</v>
      </c>
      <c r="Q71" s="97" t="s">
        <v>124</v>
      </c>
      <c r="R71" s="95">
        <v>15</v>
      </c>
      <c r="S71" s="95">
        <v>15</v>
      </c>
      <c r="T71" s="97">
        <v>15</v>
      </c>
      <c r="U71" s="95">
        <v>24</v>
      </c>
      <c r="V71" s="95">
        <v>24</v>
      </c>
      <c r="W71" s="97" t="s">
        <v>32</v>
      </c>
      <c r="X71" s="95" t="s">
        <v>8</v>
      </c>
      <c r="Y71" s="95" t="s">
        <v>132</v>
      </c>
      <c r="Z71" s="97" t="s">
        <v>14</v>
      </c>
      <c r="AA71" s="93" t="s">
        <v>8</v>
      </c>
      <c r="AB71" s="93" t="s">
        <v>132</v>
      </c>
      <c r="AC71" s="97" t="s">
        <v>15</v>
      </c>
      <c r="AD71" s="93" t="s">
        <v>42</v>
      </c>
      <c r="AE71" s="93" t="s">
        <v>129</v>
      </c>
      <c r="AF71" s="97" t="s">
        <v>85</v>
      </c>
      <c r="AG71" s="99"/>
      <c r="AH71" s="99"/>
      <c r="AI71" s="103"/>
      <c r="AJ71" s="104"/>
      <c r="AK71" s="99"/>
      <c r="AL71" s="100"/>
    </row>
    <row r="72" spans="1:38" x14ac:dyDescent="0.25">
      <c r="A72" s="88">
        <v>70</v>
      </c>
      <c r="B72" s="91" t="s">
        <v>250</v>
      </c>
      <c r="C72" s="53" t="s">
        <v>27</v>
      </c>
      <c r="D72" s="53" t="s">
        <v>93</v>
      </c>
      <c r="E72" s="97" t="s">
        <v>28</v>
      </c>
      <c r="F72" s="53" t="s">
        <v>156</v>
      </c>
      <c r="G72" s="53" t="s">
        <v>156</v>
      </c>
      <c r="H72" s="97" t="s">
        <v>39</v>
      </c>
      <c r="I72" s="93" t="s">
        <v>33</v>
      </c>
      <c r="J72" s="93" t="s">
        <v>105</v>
      </c>
      <c r="K72" s="97" t="s">
        <v>34</v>
      </c>
      <c r="L72" s="93" t="s">
        <v>8</v>
      </c>
      <c r="M72" s="93" t="s">
        <v>132</v>
      </c>
      <c r="N72" s="97" t="s">
        <v>14</v>
      </c>
      <c r="O72" s="93" t="s">
        <v>35</v>
      </c>
      <c r="P72" s="93" t="s">
        <v>96</v>
      </c>
      <c r="Q72" s="97" t="s">
        <v>124</v>
      </c>
      <c r="R72" s="95">
        <v>15</v>
      </c>
      <c r="S72" s="95">
        <v>15</v>
      </c>
      <c r="T72" s="97">
        <v>15</v>
      </c>
      <c r="U72" s="95">
        <v>24</v>
      </c>
      <c r="V72" s="95">
        <v>24</v>
      </c>
      <c r="W72" s="97" t="s">
        <v>32</v>
      </c>
      <c r="X72" s="95" t="s">
        <v>8</v>
      </c>
      <c r="Y72" s="95" t="s">
        <v>132</v>
      </c>
      <c r="Z72" s="97" t="s">
        <v>14</v>
      </c>
      <c r="AA72" s="93" t="s">
        <v>8</v>
      </c>
      <c r="AB72" s="93" t="s">
        <v>132</v>
      </c>
      <c r="AC72" s="97" t="s">
        <v>15</v>
      </c>
      <c r="AD72" s="93" t="s">
        <v>46</v>
      </c>
      <c r="AE72" s="93" t="s">
        <v>129</v>
      </c>
      <c r="AF72" s="97" t="s">
        <v>86</v>
      </c>
      <c r="AG72" s="99"/>
      <c r="AH72" s="99"/>
      <c r="AI72" s="103"/>
      <c r="AJ72" s="104"/>
      <c r="AK72" s="99"/>
      <c r="AL72" s="100"/>
    </row>
    <row r="73" spans="1:38" x14ac:dyDescent="0.25">
      <c r="A73" s="88">
        <v>71</v>
      </c>
      <c r="B73" s="91" t="s">
        <v>251</v>
      </c>
      <c r="C73" s="53" t="s">
        <v>27</v>
      </c>
      <c r="D73" s="53" t="s">
        <v>93</v>
      </c>
      <c r="E73" s="97" t="s">
        <v>28</v>
      </c>
      <c r="F73" s="53" t="s">
        <v>156</v>
      </c>
      <c r="G73" s="53" t="s">
        <v>156</v>
      </c>
      <c r="H73" s="97" t="s">
        <v>39</v>
      </c>
      <c r="I73" s="93" t="s">
        <v>87</v>
      </c>
      <c r="J73" s="93" t="s">
        <v>125</v>
      </c>
      <c r="K73" s="97" t="s">
        <v>84</v>
      </c>
      <c r="L73" s="93" t="s">
        <v>8</v>
      </c>
      <c r="M73" s="93" t="s">
        <v>132</v>
      </c>
      <c r="N73" s="97" t="s">
        <v>14</v>
      </c>
      <c r="O73" s="93" t="s">
        <v>16</v>
      </c>
      <c r="P73" s="93" t="s">
        <v>575</v>
      </c>
      <c r="Q73" s="97" t="s">
        <v>123</v>
      </c>
      <c r="R73" s="95">
        <v>15</v>
      </c>
      <c r="S73" s="95">
        <v>15</v>
      </c>
      <c r="T73" s="97">
        <v>15</v>
      </c>
      <c r="U73" s="95">
        <v>18</v>
      </c>
      <c r="V73" s="95">
        <v>18</v>
      </c>
      <c r="W73" s="97" t="s">
        <v>17</v>
      </c>
      <c r="X73" s="95" t="s">
        <v>8</v>
      </c>
      <c r="Y73" s="95" t="s">
        <v>132</v>
      </c>
      <c r="Z73" s="97" t="s">
        <v>14</v>
      </c>
      <c r="AA73" s="93" t="s">
        <v>8</v>
      </c>
      <c r="AB73" s="93" t="s">
        <v>132</v>
      </c>
      <c r="AC73" s="97" t="s">
        <v>15</v>
      </c>
      <c r="AD73" s="93" t="s">
        <v>42</v>
      </c>
      <c r="AE73" s="93" t="s">
        <v>129</v>
      </c>
      <c r="AF73" s="97" t="s">
        <v>85</v>
      </c>
      <c r="AG73" s="99"/>
      <c r="AH73" s="99"/>
      <c r="AI73" s="103"/>
      <c r="AJ73" s="104"/>
      <c r="AK73" s="99"/>
      <c r="AL73" s="100"/>
    </row>
    <row r="74" spans="1:38" x14ac:dyDescent="0.25">
      <c r="A74" s="88">
        <v>72</v>
      </c>
      <c r="B74" s="91" t="s">
        <v>252</v>
      </c>
      <c r="C74" s="53" t="s">
        <v>27</v>
      </c>
      <c r="D74" s="53" t="s">
        <v>93</v>
      </c>
      <c r="E74" s="97" t="s">
        <v>28</v>
      </c>
      <c r="F74" s="53" t="s">
        <v>156</v>
      </c>
      <c r="G74" s="53" t="s">
        <v>156</v>
      </c>
      <c r="H74" s="97" t="s">
        <v>39</v>
      </c>
      <c r="I74" s="93" t="s">
        <v>87</v>
      </c>
      <c r="J74" s="93" t="s">
        <v>125</v>
      </c>
      <c r="K74" s="97" t="s">
        <v>84</v>
      </c>
      <c r="L74" s="93" t="s">
        <v>8</v>
      </c>
      <c r="M74" s="93" t="s">
        <v>132</v>
      </c>
      <c r="N74" s="97" t="s">
        <v>14</v>
      </c>
      <c r="O74" s="93" t="s">
        <v>16</v>
      </c>
      <c r="P74" s="93" t="s">
        <v>575</v>
      </c>
      <c r="Q74" s="97" t="s">
        <v>123</v>
      </c>
      <c r="R74" s="95">
        <v>15</v>
      </c>
      <c r="S74" s="95">
        <v>15</v>
      </c>
      <c r="T74" s="97">
        <v>15</v>
      </c>
      <c r="U74" s="95">
        <v>18</v>
      </c>
      <c r="V74" s="95">
        <v>18</v>
      </c>
      <c r="W74" s="97" t="s">
        <v>17</v>
      </c>
      <c r="X74" s="95" t="s">
        <v>8</v>
      </c>
      <c r="Y74" s="95" t="s">
        <v>132</v>
      </c>
      <c r="Z74" s="97" t="s">
        <v>14</v>
      </c>
      <c r="AA74" s="93" t="s">
        <v>8</v>
      </c>
      <c r="AB74" s="93" t="s">
        <v>132</v>
      </c>
      <c r="AC74" s="97" t="s">
        <v>15</v>
      </c>
      <c r="AD74" s="93" t="s">
        <v>46</v>
      </c>
      <c r="AE74" s="93" t="s">
        <v>129</v>
      </c>
      <c r="AF74" s="97" t="s">
        <v>86</v>
      </c>
      <c r="AG74" s="99"/>
      <c r="AH74" s="99"/>
      <c r="AI74" s="103"/>
      <c r="AJ74" s="104"/>
      <c r="AK74" s="99"/>
      <c r="AL74" s="100"/>
    </row>
    <row r="75" spans="1:38" x14ac:dyDescent="0.25">
      <c r="A75" s="88">
        <v>73</v>
      </c>
      <c r="B75" s="91" t="s">
        <v>253</v>
      </c>
      <c r="C75" s="53" t="s">
        <v>27</v>
      </c>
      <c r="D75" s="53" t="s">
        <v>93</v>
      </c>
      <c r="E75" s="97" t="s">
        <v>28</v>
      </c>
      <c r="F75" s="53" t="s">
        <v>156</v>
      </c>
      <c r="G75" s="53" t="s">
        <v>156</v>
      </c>
      <c r="H75" s="97" t="s">
        <v>39</v>
      </c>
      <c r="I75" s="93" t="s">
        <v>87</v>
      </c>
      <c r="J75" s="93" t="s">
        <v>125</v>
      </c>
      <c r="K75" s="97" t="s">
        <v>84</v>
      </c>
      <c r="L75" s="93" t="s">
        <v>8</v>
      </c>
      <c r="M75" s="93" t="s">
        <v>132</v>
      </c>
      <c r="N75" s="97" t="s">
        <v>14</v>
      </c>
      <c r="O75" s="93" t="s">
        <v>16</v>
      </c>
      <c r="P75" s="93" t="s">
        <v>575</v>
      </c>
      <c r="Q75" s="97" t="s">
        <v>123</v>
      </c>
      <c r="R75" s="95">
        <v>15</v>
      </c>
      <c r="S75" s="95">
        <v>15</v>
      </c>
      <c r="T75" s="97">
        <v>15</v>
      </c>
      <c r="U75" s="95">
        <v>24</v>
      </c>
      <c r="V75" s="95">
        <v>24</v>
      </c>
      <c r="W75" s="97" t="s">
        <v>32</v>
      </c>
      <c r="X75" s="95" t="s">
        <v>8</v>
      </c>
      <c r="Y75" s="95" t="s">
        <v>132</v>
      </c>
      <c r="Z75" s="97" t="s">
        <v>14</v>
      </c>
      <c r="AA75" s="93" t="s">
        <v>8</v>
      </c>
      <c r="AB75" s="93" t="s">
        <v>132</v>
      </c>
      <c r="AC75" s="97" t="s">
        <v>15</v>
      </c>
      <c r="AD75" s="93" t="s">
        <v>42</v>
      </c>
      <c r="AE75" s="93" t="s">
        <v>129</v>
      </c>
      <c r="AF75" s="97" t="s">
        <v>85</v>
      </c>
      <c r="AG75" s="99"/>
      <c r="AH75" s="99"/>
      <c r="AI75" s="103"/>
      <c r="AJ75" s="104"/>
      <c r="AK75" s="99"/>
      <c r="AL75" s="100"/>
    </row>
    <row r="76" spans="1:38" x14ac:dyDescent="0.25">
      <c r="A76" s="88">
        <v>74</v>
      </c>
      <c r="B76" s="91" t="s">
        <v>254</v>
      </c>
      <c r="C76" s="53" t="s">
        <v>27</v>
      </c>
      <c r="D76" s="53" t="s">
        <v>93</v>
      </c>
      <c r="E76" s="97" t="s">
        <v>28</v>
      </c>
      <c r="F76" s="53" t="s">
        <v>156</v>
      </c>
      <c r="G76" s="53" t="s">
        <v>156</v>
      </c>
      <c r="H76" s="97" t="s">
        <v>39</v>
      </c>
      <c r="I76" s="93" t="s">
        <v>87</v>
      </c>
      <c r="J76" s="93" t="s">
        <v>125</v>
      </c>
      <c r="K76" s="97" t="s">
        <v>84</v>
      </c>
      <c r="L76" s="93" t="s">
        <v>8</v>
      </c>
      <c r="M76" s="93" t="s">
        <v>132</v>
      </c>
      <c r="N76" s="97" t="s">
        <v>14</v>
      </c>
      <c r="O76" s="93" t="s">
        <v>16</v>
      </c>
      <c r="P76" s="93" t="s">
        <v>575</v>
      </c>
      <c r="Q76" s="97" t="s">
        <v>123</v>
      </c>
      <c r="R76" s="95">
        <v>15</v>
      </c>
      <c r="S76" s="95">
        <v>15</v>
      </c>
      <c r="T76" s="97">
        <v>15</v>
      </c>
      <c r="U76" s="95">
        <v>24</v>
      </c>
      <c r="V76" s="95">
        <v>24</v>
      </c>
      <c r="W76" s="97" t="s">
        <v>32</v>
      </c>
      <c r="X76" s="95" t="s">
        <v>8</v>
      </c>
      <c r="Y76" s="95" t="s">
        <v>132</v>
      </c>
      <c r="Z76" s="97" t="s">
        <v>14</v>
      </c>
      <c r="AA76" s="93" t="s">
        <v>8</v>
      </c>
      <c r="AB76" s="93" t="s">
        <v>132</v>
      </c>
      <c r="AC76" s="97" t="s">
        <v>15</v>
      </c>
      <c r="AD76" s="93" t="s">
        <v>46</v>
      </c>
      <c r="AE76" s="93" t="s">
        <v>129</v>
      </c>
      <c r="AF76" s="97" t="s">
        <v>86</v>
      </c>
      <c r="AG76" s="99"/>
      <c r="AH76" s="99"/>
      <c r="AI76" s="103"/>
      <c r="AJ76" s="104"/>
      <c r="AK76" s="99"/>
      <c r="AL76" s="100"/>
    </row>
    <row r="77" spans="1:38" x14ac:dyDescent="0.25">
      <c r="A77" s="88">
        <v>75</v>
      </c>
      <c r="B77" s="91" t="s">
        <v>255</v>
      </c>
      <c r="C77" s="53" t="s">
        <v>27</v>
      </c>
      <c r="D77" s="53" t="s">
        <v>93</v>
      </c>
      <c r="E77" s="97" t="s">
        <v>28</v>
      </c>
      <c r="F77" s="53" t="s">
        <v>156</v>
      </c>
      <c r="G77" s="53" t="s">
        <v>156</v>
      </c>
      <c r="H77" s="97" t="s">
        <v>39</v>
      </c>
      <c r="I77" s="93" t="s">
        <v>87</v>
      </c>
      <c r="J77" s="93" t="s">
        <v>125</v>
      </c>
      <c r="K77" s="97" t="s">
        <v>84</v>
      </c>
      <c r="L77" s="93" t="s">
        <v>8</v>
      </c>
      <c r="M77" s="93" t="s">
        <v>132</v>
      </c>
      <c r="N77" s="97" t="s">
        <v>14</v>
      </c>
      <c r="O77" s="93" t="s">
        <v>35</v>
      </c>
      <c r="P77" s="93" t="s">
        <v>96</v>
      </c>
      <c r="Q77" s="97" t="s">
        <v>124</v>
      </c>
      <c r="R77" s="95">
        <v>15</v>
      </c>
      <c r="S77" s="95">
        <v>15</v>
      </c>
      <c r="T77" s="97">
        <v>15</v>
      </c>
      <c r="U77" s="95">
        <v>18</v>
      </c>
      <c r="V77" s="95">
        <v>18</v>
      </c>
      <c r="W77" s="97" t="s">
        <v>17</v>
      </c>
      <c r="X77" s="95" t="s">
        <v>8</v>
      </c>
      <c r="Y77" s="95" t="s">
        <v>132</v>
      </c>
      <c r="Z77" s="97" t="s">
        <v>14</v>
      </c>
      <c r="AA77" s="93" t="s">
        <v>8</v>
      </c>
      <c r="AB77" s="93" t="s">
        <v>132</v>
      </c>
      <c r="AC77" s="97" t="s">
        <v>15</v>
      </c>
      <c r="AD77" s="93" t="s">
        <v>42</v>
      </c>
      <c r="AE77" s="93" t="s">
        <v>129</v>
      </c>
      <c r="AF77" s="97" t="s">
        <v>85</v>
      </c>
      <c r="AG77" s="99"/>
      <c r="AH77" s="99"/>
      <c r="AI77" s="103"/>
      <c r="AJ77" s="104"/>
      <c r="AK77" s="99"/>
      <c r="AL77" s="100"/>
    </row>
    <row r="78" spans="1:38" x14ac:dyDescent="0.25">
      <c r="A78" s="88">
        <v>76</v>
      </c>
      <c r="B78" s="91" t="s">
        <v>256</v>
      </c>
      <c r="C78" s="53" t="s">
        <v>27</v>
      </c>
      <c r="D78" s="53" t="s">
        <v>93</v>
      </c>
      <c r="E78" s="97" t="s">
        <v>28</v>
      </c>
      <c r="F78" s="53" t="s">
        <v>156</v>
      </c>
      <c r="G78" s="53" t="s">
        <v>156</v>
      </c>
      <c r="H78" s="97" t="s">
        <v>39</v>
      </c>
      <c r="I78" s="93" t="s">
        <v>87</v>
      </c>
      <c r="J78" s="93" t="s">
        <v>125</v>
      </c>
      <c r="K78" s="97" t="s">
        <v>84</v>
      </c>
      <c r="L78" s="93" t="s">
        <v>8</v>
      </c>
      <c r="M78" s="93" t="s">
        <v>132</v>
      </c>
      <c r="N78" s="97" t="s">
        <v>14</v>
      </c>
      <c r="O78" s="93" t="s">
        <v>35</v>
      </c>
      <c r="P78" s="93" t="s">
        <v>96</v>
      </c>
      <c r="Q78" s="97" t="s">
        <v>124</v>
      </c>
      <c r="R78" s="95">
        <v>15</v>
      </c>
      <c r="S78" s="95">
        <v>15</v>
      </c>
      <c r="T78" s="97">
        <v>15</v>
      </c>
      <c r="U78" s="95">
        <v>18</v>
      </c>
      <c r="V78" s="95">
        <v>18</v>
      </c>
      <c r="W78" s="97" t="s">
        <v>17</v>
      </c>
      <c r="X78" s="95" t="s">
        <v>8</v>
      </c>
      <c r="Y78" s="95" t="s">
        <v>132</v>
      </c>
      <c r="Z78" s="97" t="s">
        <v>14</v>
      </c>
      <c r="AA78" s="93" t="s">
        <v>8</v>
      </c>
      <c r="AB78" s="93" t="s">
        <v>132</v>
      </c>
      <c r="AC78" s="97" t="s">
        <v>15</v>
      </c>
      <c r="AD78" s="93" t="s">
        <v>46</v>
      </c>
      <c r="AE78" s="93" t="s">
        <v>129</v>
      </c>
      <c r="AF78" s="97" t="s">
        <v>86</v>
      </c>
      <c r="AG78" s="99"/>
      <c r="AH78" s="99"/>
      <c r="AI78" s="103"/>
      <c r="AJ78" s="104"/>
      <c r="AK78" s="99"/>
      <c r="AL78" s="100"/>
    </row>
    <row r="79" spans="1:38" x14ac:dyDescent="0.25">
      <c r="A79" s="88">
        <v>77</v>
      </c>
      <c r="B79" s="91" t="s">
        <v>257</v>
      </c>
      <c r="C79" s="53" t="s">
        <v>27</v>
      </c>
      <c r="D79" s="53" t="s">
        <v>93</v>
      </c>
      <c r="E79" s="97" t="s">
        <v>28</v>
      </c>
      <c r="F79" s="53" t="s">
        <v>156</v>
      </c>
      <c r="G79" s="53" t="s">
        <v>156</v>
      </c>
      <c r="H79" s="97" t="s">
        <v>39</v>
      </c>
      <c r="I79" s="93" t="s">
        <v>87</v>
      </c>
      <c r="J79" s="93" t="s">
        <v>125</v>
      </c>
      <c r="K79" s="97" t="s">
        <v>84</v>
      </c>
      <c r="L79" s="93" t="s">
        <v>8</v>
      </c>
      <c r="M79" s="93" t="s">
        <v>132</v>
      </c>
      <c r="N79" s="97" t="s">
        <v>14</v>
      </c>
      <c r="O79" s="93" t="s">
        <v>35</v>
      </c>
      <c r="P79" s="93" t="s">
        <v>96</v>
      </c>
      <c r="Q79" s="97" t="s">
        <v>124</v>
      </c>
      <c r="R79" s="95">
        <v>15</v>
      </c>
      <c r="S79" s="95">
        <v>15</v>
      </c>
      <c r="T79" s="97">
        <v>15</v>
      </c>
      <c r="U79" s="95">
        <v>24</v>
      </c>
      <c r="V79" s="95">
        <v>24</v>
      </c>
      <c r="W79" s="97" t="s">
        <v>32</v>
      </c>
      <c r="X79" s="95" t="s">
        <v>8</v>
      </c>
      <c r="Y79" s="95" t="s">
        <v>132</v>
      </c>
      <c r="Z79" s="97" t="s">
        <v>14</v>
      </c>
      <c r="AA79" s="93" t="s">
        <v>8</v>
      </c>
      <c r="AB79" s="93" t="s">
        <v>132</v>
      </c>
      <c r="AC79" s="97" t="s">
        <v>15</v>
      </c>
      <c r="AD79" s="93" t="s">
        <v>42</v>
      </c>
      <c r="AE79" s="93" t="s">
        <v>129</v>
      </c>
      <c r="AF79" s="97" t="s">
        <v>85</v>
      </c>
      <c r="AG79" s="99"/>
      <c r="AH79" s="99"/>
      <c r="AI79" s="103"/>
      <c r="AJ79" s="104"/>
      <c r="AK79" s="99"/>
      <c r="AL79" s="100"/>
    </row>
    <row r="80" spans="1:38" x14ac:dyDescent="0.25">
      <c r="A80" s="88">
        <v>78</v>
      </c>
      <c r="B80" s="91" t="s">
        <v>258</v>
      </c>
      <c r="C80" s="53" t="s">
        <v>27</v>
      </c>
      <c r="D80" s="53" t="s">
        <v>93</v>
      </c>
      <c r="E80" s="97" t="s">
        <v>28</v>
      </c>
      <c r="F80" s="53" t="s">
        <v>156</v>
      </c>
      <c r="G80" s="53" t="s">
        <v>156</v>
      </c>
      <c r="H80" s="97" t="s">
        <v>39</v>
      </c>
      <c r="I80" s="93" t="s">
        <v>87</v>
      </c>
      <c r="J80" s="93" t="s">
        <v>125</v>
      </c>
      <c r="K80" s="97" t="s">
        <v>84</v>
      </c>
      <c r="L80" s="93" t="s">
        <v>8</v>
      </c>
      <c r="M80" s="93" t="s">
        <v>132</v>
      </c>
      <c r="N80" s="97" t="s">
        <v>14</v>
      </c>
      <c r="O80" s="93" t="s">
        <v>35</v>
      </c>
      <c r="P80" s="93" t="s">
        <v>96</v>
      </c>
      <c r="Q80" s="97" t="s">
        <v>124</v>
      </c>
      <c r="R80" s="95">
        <v>15</v>
      </c>
      <c r="S80" s="95">
        <v>15</v>
      </c>
      <c r="T80" s="97">
        <v>15</v>
      </c>
      <c r="U80" s="95">
        <v>24</v>
      </c>
      <c r="V80" s="95">
        <v>24</v>
      </c>
      <c r="W80" s="97" t="s">
        <v>32</v>
      </c>
      <c r="X80" s="95" t="s">
        <v>8</v>
      </c>
      <c r="Y80" s="95" t="s">
        <v>132</v>
      </c>
      <c r="Z80" s="97" t="s">
        <v>14</v>
      </c>
      <c r="AA80" s="93" t="s">
        <v>8</v>
      </c>
      <c r="AB80" s="93" t="s">
        <v>132</v>
      </c>
      <c r="AC80" s="97" t="s">
        <v>15</v>
      </c>
      <c r="AD80" s="93" t="s">
        <v>46</v>
      </c>
      <c r="AE80" s="93" t="s">
        <v>129</v>
      </c>
      <c r="AF80" s="97" t="s">
        <v>86</v>
      </c>
      <c r="AG80" s="99"/>
      <c r="AH80" s="99"/>
      <c r="AI80" s="103"/>
      <c r="AJ80" s="104"/>
      <c r="AK80" s="99"/>
      <c r="AL80" s="100"/>
    </row>
    <row r="81" spans="1:38" x14ac:dyDescent="0.25">
      <c r="A81" s="88">
        <v>79</v>
      </c>
      <c r="B81" s="91" t="s">
        <v>259</v>
      </c>
      <c r="C81" s="53" t="s">
        <v>40</v>
      </c>
      <c r="D81" s="53" t="s">
        <v>97</v>
      </c>
      <c r="E81" s="97" t="s">
        <v>41</v>
      </c>
      <c r="F81" s="53" t="s">
        <v>136</v>
      </c>
      <c r="G81" s="53" t="s">
        <v>137</v>
      </c>
      <c r="H81" s="97" t="s">
        <v>45</v>
      </c>
      <c r="I81" s="93" t="s">
        <v>138</v>
      </c>
      <c r="J81" s="93" t="s">
        <v>142</v>
      </c>
      <c r="K81" s="97" t="s">
        <v>139</v>
      </c>
      <c r="L81" s="93" t="s">
        <v>8</v>
      </c>
      <c r="M81" s="93" t="s">
        <v>132</v>
      </c>
      <c r="N81" s="97" t="s">
        <v>14</v>
      </c>
      <c r="O81" s="93" t="s">
        <v>16</v>
      </c>
      <c r="P81" s="93" t="s">
        <v>575</v>
      </c>
      <c r="Q81" s="97" t="s">
        <v>123</v>
      </c>
      <c r="R81" s="95">
        <v>24</v>
      </c>
      <c r="S81" s="95">
        <v>24</v>
      </c>
      <c r="T81" s="97">
        <v>24</v>
      </c>
      <c r="U81" s="95">
        <v>24</v>
      </c>
      <c r="V81" s="95">
        <v>24</v>
      </c>
      <c r="W81" s="97" t="s">
        <v>32</v>
      </c>
      <c r="X81" s="95">
        <v>54</v>
      </c>
      <c r="Y81" s="95">
        <v>54</v>
      </c>
      <c r="Z81" s="97">
        <v>54</v>
      </c>
      <c r="AA81" s="93" t="s">
        <v>8</v>
      </c>
      <c r="AB81" s="93" t="s">
        <v>132</v>
      </c>
      <c r="AC81" s="97" t="s">
        <v>15</v>
      </c>
      <c r="AD81" s="93" t="s">
        <v>42</v>
      </c>
      <c r="AE81" s="93" t="s">
        <v>129</v>
      </c>
      <c r="AF81" s="97" t="s">
        <v>85</v>
      </c>
      <c r="AG81" s="99"/>
      <c r="AH81" s="99"/>
      <c r="AI81" s="103"/>
      <c r="AJ81" s="104"/>
      <c r="AK81" s="99"/>
      <c r="AL81" s="100"/>
    </row>
    <row r="82" spans="1:38" x14ac:dyDescent="0.25">
      <c r="A82" s="88">
        <v>80</v>
      </c>
      <c r="B82" s="91" t="s">
        <v>260</v>
      </c>
      <c r="C82" s="53" t="s">
        <v>40</v>
      </c>
      <c r="D82" s="53" t="s">
        <v>97</v>
      </c>
      <c r="E82" s="97" t="s">
        <v>41</v>
      </c>
      <c r="F82" s="53" t="s">
        <v>136</v>
      </c>
      <c r="G82" s="53" t="s">
        <v>137</v>
      </c>
      <c r="H82" s="97" t="s">
        <v>45</v>
      </c>
      <c r="I82" s="93" t="s">
        <v>138</v>
      </c>
      <c r="J82" s="93" t="s">
        <v>142</v>
      </c>
      <c r="K82" s="97" t="s">
        <v>139</v>
      </c>
      <c r="L82" s="93" t="s">
        <v>8</v>
      </c>
      <c r="M82" s="93" t="s">
        <v>132</v>
      </c>
      <c r="N82" s="97" t="s">
        <v>14</v>
      </c>
      <c r="O82" s="93" t="s">
        <v>16</v>
      </c>
      <c r="P82" s="93" t="s">
        <v>575</v>
      </c>
      <c r="Q82" s="97" t="s">
        <v>123</v>
      </c>
      <c r="R82" s="95">
        <v>24</v>
      </c>
      <c r="S82" s="95">
        <v>24</v>
      </c>
      <c r="T82" s="97">
        <v>24</v>
      </c>
      <c r="U82" s="95">
        <v>24</v>
      </c>
      <c r="V82" s="95">
        <v>24</v>
      </c>
      <c r="W82" s="97" t="s">
        <v>32</v>
      </c>
      <c r="X82" s="95">
        <v>54</v>
      </c>
      <c r="Y82" s="95">
        <v>54</v>
      </c>
      <c r="Z82" s="97">
        <v>54</v>
      </c>
      <c r="AA82" s="93" t="s">
        <v>8</v>
      </c>
      <c r="AB82" s="93" t="s">
        <v>132</v>
      </c>
      <c r="AC82" s="97" t="s">
        <v>15</v>
      </c>
      <c r="AD82" s="93" t="s">
        <v>46</v>
      </c>
      <c r="AE82" s="93" t="s">
        <v>129</v>
      </c>
      <c r="AF82" s="97" t="s">
        <v>86</v>
      </c>
      <c r="AG82" s="99"/>
      <c r="AH82" s="99"/>
      <c r="AI82" s="103"/>
      <c r="AJ82" s="104"/>
      <c r="AK82" s="99"/>
      <c r="AL82" s="100"/>
    </row>
    <row r="83" spans="1:38" x14ac:dyDescent="0.25">
      <c r="A83" s="88">
        <v>81</v>
      </c>
      <c r="B83" s="91" t="s">
        <v>261</v>
      </c>
      <c r="C83" s="53" t="s">
        <v>40</v>
      </c>
      <c r="D83" s="53" t="s">
        <v>97</v>
      </c>
      <c r="E83" s="97" t="s">
        <v>41</v>
      </c>
      <c r="F83" s="53" t="s">
        <v>136</v>
      </c>
      <c r="G83" s="53" t="s">
        <v>137</v>
      </c>
      <c r="H83" s="97" t="s">
        <v>45</v>
      </c>
      <c r="I83" s="93" t="s">
        <v>138</v>
      </c>
      <c r="J83" s="93" t="s">
        <v>142</v>
      </c>
      <c r="K83" s="97" t="s">
        <v>139</v>
      </c>
      <c r="L83" s="93" t="s">
        <v>8</v>
      </c>
      <c r="M83" s="93" t="s">
        <v>132</v>
      </c>
      <c r="N83" s="97" t="s">
        <v>14</v>
      </c>
      <c r="O83" s="93" t="s">
        <v>16</v>
      </c>
      <c r="P83" s="93" t="s">
        <v>575</v>
      </c>
      <c r="Q83" s="97" t="s">
        <v>123</v>
      </c>
      <c r="R83" s="95">
        <v>24</v>
      </c>
      <c r="S83" s="95">
        <v>24</v>
      </c>
      <c r="T83" s="97">
        <v>24</v>
      </c>
      <c r="U83" s="95">
        <v>24</v>
      </c>
      <c r="V83" s="95">
        <v>24</v>
      </c>
      <c r="W83" s="97" t="s">
        <v>32</v>
      </c>
      <c r="X83" s="95">
        <v>66</v>
      </c>
      <c r="Y83" s="95">
        <v>66</v>
      </c>
      <c r="Z83" s="97">
        <v>56</v>
      </c>
      <c r="AA83" s="93" t="s">
        <v>8</v>
      </c>
      <c r="AB83" s="93" t="s">
        <v>132</v>
      </c>
      <c r="AC83" s="97" t="s">
        <v>15</v>
      </c>
      <c r="AD83" s="93" t="s">
        <v>42</v>
      </c>
      <c r="AE83" s="93" t="s">
        <v>129</v>
      </c>
      <c r="AF83" s="97" t="s">
        <v>85</v>
      </c>
      <c r="AG83" s="99"/>
      <c r="AH83" s="99"/>
      <c r="AI83" s="103"/>
      <c r="AJ83" s="104"/>
      <c r="AK83" s="99"/>
      <c r="AL83" s="100"/>
    </row>
    <row r="84" spans="1:38" x14ac:dyDescent="0.25">
      <c r="A84" s="88">
        <v>82</v>
      </c>
      <c r="B84" s="91" t="s">
        <v>262</v>
      </c>
      <c r="C84" s="53" t="s">
        <v>40</v>
      </c>
      <c r="D84" s="53" t="s">
        <v>97</v>
      </c>
      <c r="E84" s="97" t="s">
        <v>41</v>
      </c>
      <c r="F84" s="53" t="s">
        <v>136</v>
      </c>
      <c r="G84" s="53" t="s">
        <v>137</v>
      </c>
      <c r="H84" s="97" t="s">
        <v>45</v>
      </c>
      <c r="I84" s="93" t="s">
        <v>138</v>
      </c>
      <c r="J84" s="93" t="s">
        <v>142</v>
      </c>
      <c r="K84" s="97" t="s">
        <v>139</v>
      </c>
      <c r="L84" s="93" t="s">
        <v>8</v>
      </c>
      <c r="M84" s="93" t="s">
        <v>132</v>
      </c>
      <c r="N84" s="97" t="s">
        <v>14</v>
      </c>
      <c r="O84" s="93" t="s">
        <v>16</v>
      </c>
      <c r="P84" s="93" t="s">
        <v>575</v>
      </c>
      <c r="Q84" s="97" t="s">
        <v>123</v>
      </c>
      <c r="R84" s="95">
        <v>24</v>
      </c>
      <c r="S84" s="95">
        <v>24</v>
      </c>
      <c r="T84" s="97">
        <v>24</v>
      </c>
      <c r="U84" s="95">
        <v>24</v>
      </c>
      <c r="V84" s="95">
        <v>24</v>
      </c>
      <c r="W84" s="97" t="s">
        <v>32</v>
      </c>
      <c r="X84" s="95">
        <v>66</v>
      </c>
      <c r="Y84" s="95">
        <v>66</v>
      </c>
      <c r="Z84" s="97">
        <v>56</v>
      </c>
      <c r="AA84" s="93" t="s">
        <v>8</v>
      </c>
      <c r="AB84" s="93" t="s">
        <v>132</v>
      </c>
      <c r="AC84" s="97" t="s">
        <v>15</v>
      </c>
      <c r="AD84" s="93" t="s">
        <v>46</v>
      </c>
      <c r="AE84" s="93" t="s">
        <v>129</v>
      </c>
      <c r="AF84" s="97" t="s">
        <v>86</v>
      </c>
      <c r="AG84" s="99"/>
      <c r="AH84" s="99"/>
      <c r="AI84" s="103"/>
      <c r="AJ84" s="104"/>
      <c r="AK84" s="99"/>
      <c r="AL84" s="100"/>
    </row>
    <row r="85" spans="1:38" x14ac:dyDescent="0.25">
      <c r="A85" s="88">
        <v>83</v>
      </c>
      <c r="B85" s="91" t="s">
        <v>263</v>
      </c>
      <c r="C85" s="53" t="s">
        <v>40</v>
      </c>
      <c r="D85" s="53" t="s">
        <v>97</v>
      </c>
      <c r="E85" s="97" t="s">
        <v>41</v>
      </c>
      <c r="F85" s="53" t="s">
        <v>136</v>
      </c>
      <c r="G85" s="53" t="s">
        <v>137</v>
      </c>
      <c r="H85" s="97" t="s">
        <v>45</v>
      </c>
      <c r="I85" s="93" t="s">
        <v>138</v>
      </c>
      <c r="J85" s="93" t="s">
        <v>142</v>
      </c>
      <c r="K85" s="97" t="s">
        <v>139</v>
      </c>
      <c r="L85" s="93" t="s">
        <v>8</v>
      </c>
      <c r="M85" s="93" t="s">
        <v>132</v>
      </c>
      <c r="N85" s="97" t="s">
        <v>14</v>
      </c>
      <c r="O85" s="93" t="s">
        <v>16</v>
      </c>
      <c r="P85" s="93" t="s">
        <v>575</v>
      </c>
      <c r="Q85" s="97" t="s">
        <v>123</v>
      </c>
      <c r="R85" s="95">
        <v>24</v>
      </c>
      <c r="S85" s="95">
        <v>24</v>
      </c>
      <c r="T85" s="97">
        <v>24</v>
      </c>
      <c r="U85" s="95">
        <v>30</v>
      </c>
      <c r="V85" s="95">
        <v>30</v>
      </c>
      <c r="W85" s="97" t="s">
        <v>36</v>
      </c>
      <c r="X85" s="95">
        <v>54</v>
      </c>
      <c r="Y85" s="95">
        <v>54</v>
      </c>
      <c r="Z85" s="97">
        <v>54</v>
      </c>
      <c r="AA85" s="93" t="s">
        <v>8</v>
      </c>
      <c r="AB85" s="93" t="s">
        <v>132</v>
      </c>
      <c r="AC85" s="97" t="s">
        <v>15</v>
      </c>
      <c r="AD85" s="93" t="s">
        <v>42</v>
      </c>
      <c r="AE85" s="93" t="s">
        <v>129</v>
      </c>
      <c r="AF85" s="97" t="s">
        <v>85</v>
      </c>
      <c r="AG85" s="99"/>
      <c r="AH85" s="99"/>
      <c r="AI85" s="103"/>
      <c r="AJ85" s="104"/>
      <c r="AK85" s="99"/>
      <c r="AL85" s="100"/>
    </row>
    <row r="86" spans="1:38" x14ac:dyDescent="0.25">
      <c r="A86" s="88">
        <v>84</v>
      </c>
      <c r="B86" s="91" t="s">
        <v>264</v>
      </c>
      <c r="C86" s="53" t="s">
        <v>40</v>
      </c>
      <c r="D86" s="53" t="s">
        <v>97</v>
      </c>
      <c r="E86" s="97" t="s">
        <v>41</v>
      </c>
      <c r="F86" s="53" t="s">
        <v>136</v>
      </c>
      <c r="G86" s="53" t="s">
        <v>137</v>
      </c>
      <c r="H86" s="97" t="s">
        <v>45</v>
      </c>
      <c r="I86" s="93" t="s">
        <v>138</v>
      </c>
      <c r="J86" s="93" t="s">
        <v>142</v>
      </c>
      <c r="K86" s="97" t="s">
        <v>139</v>
      </c>
      <c r="L86" s="93" t="s">
        <v>8</v>
      </c>
      <c r="M86" s="93" t="s">
        <v>132</v>
      </c>
      <c r="N86" s="97" t="s">
        <v>14</v>
      </c>
      <c r="O86" s="93" t="s">
        <v>16</v>
      </c>
      <c r="P86" s="93" t="s">
        <v>575</v>
      </c>
      <c r="Q86" s="97" t="s">
        <v>123</v>
      </c>
      <c r="R86" s="95">
        <v>24</v>
      </c>
      <c r="S86" s="95">
        <v>24</v>
      </c>
      <c r="T86" s="97">
        <v>24</v>
      </c>
      <c r="U86" s="95">
        <v>30</v>
      </c>
      <c r="V86" s="95">
        <v>30</v>
      </c>
      <c r="W86" s="97" t="s">
        <v>36</v>
      </c>
      <c r="X86" s="95">
        <v>54</v>
      </c>
      <c r="Y86" s="95">
        <v>54</v>
      </c>
      <c r="Z86" s="97">
        <v>54</v>
      </c>
      <c r="AA86" s="93" t="s">
        <v>8</v>
      </c>
      <c r="AB86" s="93" t="s">
        <v>132</v>
      </c>
      <c r="AC86" s="97" t="s">
        <v>15</v>
      </c>
      <c r="AD86" s="93" t="s">
        <v>46</v>
      </c>
      <c r="AE86" s="93" t="s">
        <v>129</v>
      </c>
      <c r="AF86" s="97" t="s">
        <v>86</v>
      </c>
      <c r="AG86" s="99"/>
      <c r="AH86" s="99"/>
      <c r="AI86" s="103"/>
      <c r="AJ86" s="104"/>
      <c r="AK86" s="99"/>
      <c r="AL86" s="100"/>
    </row>
    <row r="87" spans="1:38" x14ac:dyDescent="0.25">
      <c r="A87" s="88">
        <v>85</v>
      </c>
      <c r="B87" s="91" t="s">
        <v>265</v>
      </c>
      <c r="C87" s="53" t="s">
        <v>40</v>
      </c>
      <c r="D87" s="53" t="s">
        <v>97</v>
      </c>
      <c r="E87" s="97" t="s">
        <v>41</v>
      </c>
      <c r="F87" s="53" t="s">
        <v>136</v>
      </c>
      <c r="G87" s="53" t="s">
        <v>137</v>
      </c>
      <c r="H87" s="97" t="s">
        <v>45</v>
      </c>
      <c r="I87" s="93" t="s">
        <v>138</v>
      </c>
      <c r="J87" s="93" t="s">
        <v>142</v>
      </c>
      <c r="K87" s="97" t="s">
        <v>139</v>
      </c>
      <c r="L87" s="93" t="s">
        <v>8</v>
      </c>
      <c r="M87" s="93" t="s">
        <v>132</v>
      </c>
      <c r="N87" s="97" t="s">
        <v>14</v>
      </c>
      <c r="O87" s="93" t="s">
        <v>16</v>
      </c>
      <c r="P87" s="93" t="s">
        <v>575</v>
      </c>
      <c r="Q87" s="97" t="s">
        <v>123</v>
      </c>
      <c r="R87" s="95">
        <v>24</v>
      </c>
      <c r="S87" s="95">
        <v>24</v>
      </c>
      <c r="T87" s="97">
        <v>24</v>
      </c>
      <c r="U87" s="95">
        <v>30</v>
      </c>
      <c r="V87" s="95">
        <v>30</v>
      </c>
      <c r="W87" s="97" t="s">
        <v>36</v>
      </c>
      <c r="X87" s="95">
        <v>66</v>
      </c>
      <c r="Y87" s="95">
        <v>66</v>
      </c>
      <c r="Z87" s="97">
        <v>56</v>
      </c>
      <c r="AA87" s="93" t="s">
        <v>8</v>
      </c>
      <c r="AB87" s="93" t="s">
        <v>132</v>
      </c>
      <c r="AC87" s="97" t="s">
        <v>15</v>
      </c>
      <c r="AD87" s="93" t="s">
        <v>42</v>
      </c>
      <c r="AE87" s="93" t="s">
        <v>129</v>
      </c>
      <c r="AF87" s="97" t="s">
        <v>85</v>
      </c>
      <c r="AG87" s="99"/>
      <c r="AH87" s="99"/>
      <c r="AI87" s="103"/>
      <c r="AJ87" s="104"/>
      <c r="AK87" s="99"/>
      <c r="AL87" s="100"/>
    </row>
    <row r="88" spans="1:38" x14ac:dyDescent="0.25">
      <c r="A88" s="88">
        <v>86</v>
      </c>
      <c r="B88" s="91" t="s">
        <v>266</v>
      </c>
      <c r="C88" s="53" t="s">
        <v>40</v>
      </c>
      <c r="D88" s="53" t="s">
        <v>97</v>
      </c>
      <c r="E88" s="97" t="s">
        <v>41</v>
      </c>
      <c r="F88" s="53" t="s">
        <v>136</v>
      </c>
      <c r="G88" s="53" t="s">
        <v>137</v>
      </c>
      <c r="H88" s="97" t="s">
        <v>45</v>
      </c>
      <c r="I88" s="93" t="s">
        <v>138</v>
      </c>
      <c r="J88" s="93" t="s">
        <v>142</v>
      </c>
      <c r="K88" s="97" t="s">
        <v>139</v>
      </c>
      <c r="L88" s="93" t="s">
        <v>8</v>
      </c>
      <c r="M88" s="93" t="s">
        <v>132</v>
      </c>
      <c r="N88" s="97" t="s">
        <v>14</v>
      </c>
      <c r="O88" s="93" t="s">
        <v>16</v>
      </c>
      <c r="P88" s="93" t="s">
        <v>575</v>
      </c>
      <c r="Q88" s="97" t="s">
        <v>123</v>
      </c>
      <c r="R88" s="95">
        <v>24</v>
      </c>
      <c r="S88" s="95">
        <v>24</v>
      </c>
      <c r="T88" s="97">
        <v>24</v>
      </c>
      <c r="U88" s="95">
        <v>30</v>
      </c>
      <c r="V88" s="95">
        <v>30</v>
      </c>
      <c r="W88" s="97" t="s">
        <v>36</v>
      </c>
      <c r="X88" s="95">
        <v>66</v>
      </c>
      <c r="Y88" s="95">
        <v>66</v>
      </c>
      <c r="Z88" s="97">
        <v>56</v>
      </c>
      <c r="AA88" s="93" t="s">
        <v>8</v>
      </c>
      <c r="AB88" s="93" t="s">
        <v>132</v>
      </c>
      <c r="AC88" s="97" t="s">
        <v>15</v>
      </c>
      <c r="AD88" s="93" t="s">
        <v>46</v>
      </c>
      <c r="AE88" s="93" t="s">
        <v>129</v>
      </c>
      <c r="AF88" s="97" t="s">
        <v>86</v>
      </c>
      <c r="AG88" s="99"/>
      <c r="AH88" s="99"/>
      <c r="AI88" s="103"/>
      <c r="AJ88" s="104"/>
      <c r="AK88" s="99"/>
      <c r="AL88" s="100"/>
    </row>
    <row r="89" spans="1:38" x14ac:dyDescent="0.25">
      <c r="A89" s="88">
        <v>87</v>
      </c>
      <c r="B89" s="91" t="s">
        <v>267</v>
      </c>
      <c r="C89" s="53" t="s">
        <v>40</v>
      </c>
      <c r="D89" s="53" t="s">
        <v>97</v>
      </c>
      <c r="E89" s="97" t="s">
        <v>41</v>
      </c>
      <c r="F89" s="53" t="s">
        <v>136</v>
      </c>
      <c r="G89" s="53" t="s">
        <v>137</v>
      </c>
      <c r="H89" s="97" t="s">
        <v>45</v>
      </c>
      <c r="I89" s="93" t="s">
        <v>138</v>
      </c>
      <c r="J89" s="93" t="s">
        <v>142</v>
      </c>
      <c r="K89" s="97" t="s">
        <v>139</v>
      </c>
      <c r="L89" s="93" t="s">
        <v>8</v>
      </c>
      <c r="M89" s="93" t="s">
        <v>132</v>
      </c>
      <c r="N89" s="97" t="s">
        <v>14</v>
      </c>
      <c r="O89" s="93" t="s">
        <v>16</v>
      </c>
      <c r="P89" s="93" t="s">
        <v>575</v>
      </c>
      <c r="Q89" s="97" t="s">
        <v>123</v>
      </c>
      <c r="R89" s="95">
        <v>30</v>
      </c>
      <c r="S89" s="95">
        <v>30</v>
      </c>
      <c r="T89" s="97">
        <v>30</v>
      </c>
      <c r="U89" s="95">
        <v>24</v>
      </c>
      <c r="V89" s="95">
        <v>24</v>
      </c>
      <c r="W89" s="97" t="s">
        <v>32</v>
      </c>
      <c r="X89" s="95">
        <v>54</v>
      </c>
      <c r="Y89" s="95">
        <v>54</v>
      </c>
      <c r="Z89" s="97">
        <v>54</v>
      </c>
      <c r="AA89" s="93" t="s">
        <v>8</v>
      </c>
      <c r="AB89" s="93" t="s">
        <v>132</v>
      </c>
      <c r="AC89" s="97" t="s">
        <v>15</v>
      </c>
      <c r="AD89" s="93" t="s">
        <v>42</v>
      </c>
      <c r="AE89" s="93" t="s">
        <v>129</v>
      </c>
      <c r="AF89" s="97" t="s">
        <v>85</v>
      </c>
      <c r="AG89" s="99"/>
      <c r="AH89" s="99"/>
      <c r="AI89" s="103"/>
      <c r="AJ89" s="104"/>
      <c r="AK89" s="99"/>
      <c r="AL89" s="100"/>
    </row>
    <row r="90" spans="1:38" x14ac:dyDescent="0.25">
      <c r="A90" s="88">
        <v>88</v>
      </c>
      <c r="B90" s="91" t="s">
        <v>268</v>
      </c>
      <c r="C90" s="53" t="s">
        <v>40</v>
      </c>
      <c r="D90" s="53" t="s">
        <v>97</v>
      </c>
      <c r="E90" s="97" t="s">
        <v>41</v>
      </c>
      <c r="F90" s="53" t="s">
        <v>136</v>
      </c>
      <c r="G90" s="53" t="s">
        <v>137</v>
      </c>
      <c r="H90" s="97" t="s">
        <v>45</v>
      </c>
      <c r="I90" s="93" t="s">
        <v>138</v>
      </c>
      <c r="J90" s="93" t="s">
        <v>142</v>
      </c>
      <c r="K90" s="97" t="s">
        <v>139</v>
      </c>
      <c r="L90" s="93" t="s">
        <v>8</v>
      </c>
      <c r="M90" s="93" t="s">
        <v>132</v>
      </c>
      <c r="N90" s="97" t="s">
        <v>14</v>
      </c>
      <c r="O90" s="93" t="s">
        <v>16</v>
      </c>
      <c r="P90" s="93" t="s">
        <v>575</v>
      </c>
      <c r="Q90" s="97" t="s">
        <v>123</v>
      </c>
      <c r="R90" s="95">
        <v>30</v>
      </c>
      <c r="S90" s="95">
        <v>30</v>
      </c>
      <c r="T90" s="97">
        <v>30</v>
      </c>
      <c r="U90" s="95">
        <v>24</v>
      </c>
      <c r="V90" s="95">
        <v>24</v>
      </c>
      <c r="W90" s="97" t="s">
        <v>32</v>
      </c>
      <c r="X90" s="95">
        <v>54</v>
      </c>
      <c r="Y90" s="95">
        <v>54</v>
      </c>
      <c r="Z90" s="97">
        <v>54</v>
      </c>
      <c r="AA90" s="93" t="s">
        <v>8</v>
      </c>
      <c r="AB90" s="93" t="s">
        <v>132</v>
      </c>
      <c r="AC90" s="97" t="s">
        <v>15</v>
      </c>
      <c r="AD90" s="93" t="s">
        <v>46</v>
      </c>
      <c r="AE90" s="93" t="s">
        <v>129</v>
      </c>
      <c r="AF90" s="97" t="s">
        <v>86</v>
      </c>
      <c r="AG90" s="99"/>
      <c r="AH90" s="99"/>
      <c r="AI90" s="103"/>
      <c r="AJ90" s="104"/>
      <c r="AK90" s="99"/>
      <c r="AL90" s="100"/>
    </row>
    <row r="91" spans="1:38" x14ac:dyDescent="0.25">
      <c r="A91" s="88">
        <v>89</v>
      </c>
      <c r="B91" s="91" t="s">
        <v>269</v>
      </c>
      <c r="C91" s="53" t="s">
        <v>40</v>
      </c>
      <c r="D91" s="53" t="s">
        <v>97</v>
      </c>
      <c r="E91" s="97" t="s">
        <v>41</v>
      </c>
      <c r="F91" s="53" t="s">
        <v>136</v>
      </c>
      <c r="G91" s="53" t="s">
        <v>137</v>
      </c>
      <c r="H91" s="97" t="s">
        <v>45</v>
      </c>
      <c r="I91" s="93" t="s">
        <v>138</v>
      </c>
      <c r="J91" s="93" t="s">
        <v>142</v>
      </c>
      <c r="K91" s="97" t="s">
        <v>139</v>
      </c>
      <c r="L91" s="93" t="s">
        <v>8</v>
      </c>
      <c r="M91" s="93" t="s">
        <v>132</v>
      </c>
      <c r="N91" s="97" t="s">
        <v>14</v>
      </c>
      <c r="O91" s="93" t="s">
        <v>16</v>
      </c>
      <c r="P91" s="93" t="s">
        <v>575</v>
      </c>
      <c r="Q91" s="97" t="s">
        <v>123</v>
      </c>
      <c r="R91" s="95">
        <v>30</v>
      </c>
      <c r="S91" s="95">
        <v>30</v>
      </c>
      <c r="T91" s="97">
        <v>30</v>
      </c>
      <c r="U91" s="95">
        <v>24</v>
      </c>
      <c r="V91" s="95">
        <v>24</v>
      </c>
      <c r="W91" s="97" t="s">
        <v>32</v>
      </c>
      <c r="X91" s="95">
        <v>66</v>
      </c>
      <c r="Y91" s="95">
        <v>66</v>
      </c>
      <c r="Z91" s="97">
        <v>56</v>
      </c>
      <c r="AA91" s="93" t="s">
        <v>8</v>
      </c>
      <c r="AB91" s="93" t="s">
        <v>132</v>
      </c>
      <c r="AC91" s="97" t="s">
        <v>15</v>
      </c>
      <c r="AD91" s="93" t="s">
        <v>42</v>
      </c>
      <c r="AE91" s="93" t="s">
        <v>129</v>
      </c>
      <c r="AF91" s="97" t="s">
        <v>85</v>
      </c>
      <c r="AG91" s="99"/>
      <c r="AH91" s="99"/>
      <c r="AI91" s="103"/>
      <c r="AJ91" s="104"/>
      <c r="AK91" s="99"/>
      <c r="AL91" s="100"/>
    </row>
    <row r="92" spans="1:38" x14ac:dyDescent="0.25">
      <c r="A92" s="88">
        <v>90</v>
      </c>
      <c r="B92" s="91" t="s">
        <v>270</v>
      </c>
      <c r="C92" s="53" t="s">
        <v>40</v>
      </c>
      <c r="D92" s="53" t="s">
        <v>97</v>
      </c>
      <c r="E92" s="97" t="s">
        <v>41</v>
      </c>
      <c r="F92" s="53" t="s">
        <v>136</v>
      </c>
      <c r="G92" s="53" t="s">
        <v>137</v>
      </c>
      <c r="H92" s="97" t="s">
        <v>45</v>
      </c>
      <c r="I92" s="93" t="s">
        <v>138</v>
      </c>
      <c r="J92" s="93" t="s">
        <v>142</v>
      </c>
      <c r="K92" s="97" t="s">
        <v>139</v>
      </c>
      <c r="L92" s="93" t="s">
        <v>8</v>
      </c>
      <c r="M92" s="93" t="s">
        <v>132</v>
      </c>
      <c r="N92" s="97" t="s">
        <v>14</v>
      </c>
      <c r="O92" s="93" t="s">
        <v>16</v>
      </c>
      <c r="P92" s="93" t="s">
        <v>575</v>
      </c>
      <c r="Q92" s="97" t="s">
        <v>123</v>
      </c>
      <c r="R92" s="95">
        <v>30</v>
      </c>
      <c r="S92" s="95">
        <v>30</v>
      </c>
      <c r="T92" s="97">
        <v>30</v>
      </c>
      <c r="U92" s="95">
        <v>24</v>
      </c>
      <c r="V92" s="95">
        <v>24</v>
      </c>
      <c r="W92" s="97" t="s">
        <v>32</v>
      </c>
      <c r="X92" s="95">
        <v>66</v>
      </c>
      <c r="Y92" s="95">
        <v>66</v>
      </c>
      <c r="Z92" s="97">
        <v>56</v>
      </c>
      <c r="AA92" s="93" t="s">
        <v>8</v>
      </c>
      <c r="AB92" s="93" t="s">
        <v>132</v>
      </c>
      <c r="AC92" s="97" t="s">
        <v>15</v>
      </c>
      <c r="AD92" s="93" t="s">
        <v>46</v>
      </c>
      <c r="AE92" s="93" t="s">
        <v>129</v>
      </c>
      <c r="AF92" s="97" t="s">
        <v>86</v>
      </c>
      <c r="AG92" s="99"/>
      <c r="AH92" s="99"/>
      <c r="AI92" s="103"/>
      <c r="AJ92" s="104"/>
      <c r="AK92" s="99"/>
      <c r="AL92" s="100"/>
    </row>
    <row r="93" spans="1:38" x14ac:dyDescent="0.25">
      <c r="A93" s="88">
        <v>91</v>
      </c>
      <c r="B93" s="91" t="s">
        <v>271</v>
      </c>
      <c r="C93" s="53" t="s">
        <v>40</v>
      </c>
      <c r="D93" s="53" t="s">
        <v>97</v>
      </c>
      <c r="E93" s="97" t="s">
        <v>41</v>
      </c>
      <c r="F93" s="53" t="s">
        <v>136</v>
      </c>
      <c r="G93" s="53" t="s">
        <v>137</v>
      </c>
      <c r="H93" s="97" t="s">
        <v>45</v>
      </c>
      <c r="I93" s="93" t="s">
        <v>138</v>
      </c>
      <c r="J93" s="93" t="s">
        <v>142</v>
      </c>
      <c r="K93" s="97" t="s">
        <v>139</v>
      </c>
      <c r="L93" s="93" t="s">
        <v>8</v>
      </c>
      <c r="M93" s="93" t="s">
        <v>132</v>
      </c>
      <c r="N93" s="97" t="s">
        <v>14</v>
      </c>
      <c r="O93" s="93" t="s">
        <v>16</v>
      </c>
      <c r="P93" s="93" t="s">
        <v>575</v>
      </c>
      <c r="Q93" s="97" t="s">
        <v>123</v>
      </c>
      <c r="R93" s="95">
        <v>30</v>
      </c>
      <c r="S93" s="95">
        <v>30</v>
      </c>
      <c r="T93" s="97">
        <v>30</v>
      </c>
      <c r="U93" s="95">
        <v>30</v>
      </c>
      <c r="V93" s="95">
        <v>30</v>
      </c>
      <c r="W93" s="97" t="s">
        <v>36</v>
      </c>
      <c r="X93" s="95">
        <v>54</v>
      </c>
      <c r="Y93" s="95">
        <v>54</v>
      </c>
      <c r="Z93" s="97">
        <v>54</v>
      </c>
      <c r="AA93" s="93" t="s">
        <v>8</v>
      </c>
      <c r="AB93" s="93" t="s">
        <v>132</v>
      </c>
      <c r="AC93" s="97" t="s">
        <v>15</v>
      </c>
      <c r="AD93" s="93" t="s">
        <v>42</v>
      </c>
      <c r="AE93" s="93" t="s">
        <v>129</v>
      </c>
      <c r="AF93" s="97" t="s">
        <v>85</v>
      </c>
      <c r="AG93" s="99"/>
      <c r="AH93" s="99"/>
      <c r="AI93" s="103"/>
      <c r="AJ93" s="104"/>
      <c r="AK93" s="99"/>
      <c r="AL93" s="100"/>
    </row>
    <row r="94" spans="1:38" x14ac:dyDescent="0.25">
      <c r="A94" s="88">
        <v>92</v>
      </c>
      <c r="B94" s="91" t="s">
        <v>272</v>
      </c>
      <c r="C94" s="53" t="s">
        <v>40</v>
      </c>
      <c r="D94" s="53" t="s">
        <v>97</v>
      </c>
      <c r="E94" s="97" t="s">
        <v>41</v>
      </c>
      <c r="F94" s="53" t="s">
        <v>136</v>
      </c>
      <c r="G94" s="53" t="s">
        <v>137</v>
      </c>
      <c r="H94" s="97" t="s">
        <v>45</v>
      </c>
      <c r="I94" s="93" t="s">
        <v>138</v>
      </c>
      <c r="J94" s="93" t="s">
        <v>142</v>
      </c>
      <c r="K94" s="97" t="s">
        <v>139</v>
      </c>
      <c r="L94" s="93" t="s">
        <v>8</v>
      </c>
      <c r="M94" s="93" t="s">
        <v>132</v>
      </c>
      <c r="N94" s="97" t="s">
        <v>14</v>
      </c>
      <c r="O94" s="93" t="s">
        <v>16</v>
      </c>
      <c r="P94" s="93" t="s">
        <v>575</v>
      </c>
      <c r="Q94" s="97" t="s">
        <v>123</v>
      </c>
      <c r="R94" s="95">
        <v>30</v>
      </c>
      <c r="S94" s="95">
        <v>30</v>
      </c>
      <c r="T94" s="97">
        <v>30</v>
      </c>
      <c r="U94" s="95">
        <v>30</v>
      </c>
      <c r="V94" s="95">
        <v>30</v>
      </c>
      <c r="W94" s="97" t="s">
        <v>36</v>
      </c>
      <c r="X94" s="95">
        <v>54</v>
      </c>
      <c r="Y94" s="95">
        <v>54</v>
      </c>
      <c r="Z94" s="97">
        <v>54</v>
      </c>
      <c r="AA94" s="93" t="s">
        <v>8</v>
      </c>
      <c r="AB94" s="93" t="s">
        <v>132</v>
      </c>
      <c r="AC94" s="97" t="s">
        <v>15</v>
      </c>
      <c r="AD94" s="93" t="s">
        <v>46</v>
      </c>
      <c r="AE94" s="93" t="s">
        <v>129</v>
      </c>
      <c r="AF94" s="97" t="s">
        <v>86</v>
      </c>
      <c r="AG94" s="99"/>
      <c r="AH94" s="99"/>
      <c r="AI94" s="103"/>
      <c r="AJ94" s="104"/>
      <c r="AK94" s="99"/>
      <c r="AL94" s="100"/>
    </row>
    <row r="95" spans="1:38" x14ac:dyDescent="0.25">
      <c r="A95" s="88">
        <v>93</v>
      </c>
      <c r="B95" s="91" t="s">
        <v>273</v>
      </c>
      <c r="C95" s="53" t="s">
        <v>40</v>
      </c>
      <c r="D95" s="53" t="s">
        <v>97</v>
      </c>
      <c r="E95" s="97" t="s">
        <v>41</v>
      </c>
      <c r="F95" s="53" t="s">
        <v>136</v>
      </c>
      <c r="G95" s="53" t="s">
        <v>137</v>
      </c>
      <c r="H95" s="97" t="s">
        <v>45</v>
      </c>
      <c r="I95" s="93" t="s">
        <v>138</v>
      </c>
      <c r="J95" s="93" t="s">
        <v>142</v>
      </c>
      <c r="K95" s="97" t="s">
        <v>139</v>
      </c>
      <c r="L95" s="93" t="s">
        <v>8</v>
      </c>
      <c r="M95" s="93" t="s">
        <v>132</v>
      </c>
      <c r="N95" s="97" t="s">
        <v>14</v>
      </c>
      <c r="O95" s="93" t="s">
        <v>16</v>
      </c>
      <c r="P95" s="93" t="s">
        <v>575</v>
      </c>
      <c r="Q95" s="97" t="s">
        <v>123</v>
      </c>
      <c r="R95" s="95">
        <v>30</v>
      </c>
      <c r="S95" s="95">
        <v>30</v>
      </c>
      <c r="T95" s="97">
        <v>30</v>
      </c>
      <c r="U95" s="95">
        <v>30</v>
      </c>
      <c r="V95" s="95">
        <v>30</v>
      </c>
      <c r="W95" s="97" t="s">
        <v>36</v>
      </c>
      <c r="X95" s="95">
        <v>66</v>
      </c>
      <c r="Y95" s="95">
        <v>66</v>
      </c>
      <c r="Z95" s="97">
        <v>56</v>
      </c>
      <c r="AA95" s="93" t="s">
        <v>8</v>
      </c>
      <c r="AB95" s="93" t="s">
        <v>132</v>
      </c>
      <c r="AC95" s="97" t="s">
        <v>15</v>
      </c>
      <c r="AD95" s="93" t="s">
        <v>42</v>
      </c>
      <c r="AE95" s="93" t="s">
        <v>129</v>
      </c>
      <c r="AF95" s="97" t="s">
        <v>85</v>
      </c>
      <c r="AG95" s="99"/>
      <c r="AH95" s="99"/>
      <c r="AI95" s="103"/>
      <c r="AJ95" s="104"/>
      <c r="AK95" s="99"/>
      <c r="AL95" s="100"/>
    </row>
    <row r="96" spans="1:38" x14ac:dyDescent="0.25">
      <c r="A96" s="88">
        <v>94</v>
      </c>
      <c r="B96" s="91" t="s">
        <v>274</v>
      </c>
      <c r="C96" s="53" t="s">
        <v>40</v>
      </c>
      <c r="D96" s="53" t="s">
        <v>97</v>
      </c>
      <c r="E96" s="97" t="s">
        <v>41</v>
      </c>
      <c r="F96" s="53" t="s">
        <v>136</v>
      </c>
      <c r="G96" s="53" t="s">
        <v>137</v>
      </c>
      <c r="H96" s="97" t="s">
        <v>45</v>
      </c>
      <c r="I96" s="93" t="s">
        <v>138</v>
      </c>
      <c r="J96" s="93" t="s">
        <v>142</v>
      </c>
      <c r="K96" s="97" t="s">
        <v>139</v>
      </c>
      <c r="L96" s="93" t="s">
        <v>8</v>
      </c>
      <c r="M96" s="93" t="s">
        <v>132</v>
      </c>
      <c r="N96" s="97" t="s">
        <v>14</v>
      </c>
      <c r="O96" s="93" t="s">
        <v>16</v>
      </c>
      <c r="P96" s="93" t="s">
        <v>575</v>
      </c>
      <c r="Q96" s="97" t="s">
        <v>123</v>
      </c>
      <c r="R96" s="95">
        <v>30</v>
      </c>
      <c r="S96" s="95">
        <v>30</v>
      </c>
      <c r="T96" s="97">
        <v>30</v>
      </c>
      <c r="U96" s="95">
        <v>30</v>
      </c>
      <c r="V96" s="95">
        <v>30</v>
      </c>
      <c r="W96" s="97" t="s">
        <v>36</v>
      </c>
      <c r="X96" s="95">
        <v>66</v>
      </c>
      <c r="Y96" s="95">
        <v>66</v>
      </c>
      <c r="Z96" s="97">
        <v>56</v>
      </c>
      <c r="AA96" s="93" t="s">
        <v>8</v>
      </c>
      <c r="AB96" s="93" t="s">
        <v>132</v>
      </c>
      <c r="AC96" s="97" t="s">
        <v>15</v>
      </c>
      <c r="AD96" s="93" t="s">
        <v>46</v>
      </c>
      <c r="AE96" s="93" t="s">
        <v>129</v>
      </c>
      <c r="AF96" s="97" t="s">
        <v>86</v>
      </c>
      <c r="AG96" s="99"/>
      <c r="AH96" s="99"/>
      <c r="AI96" s="103"/>
      <c r="AJ96" s="104"/>
      <c r="AK96" s="99"/>
      <c r="AL96" s="100"/>
    </row>
    <row r="97" spans="1:38" x14ac:dyDescent="0.25">
      <c r="A97" s="88">
        <v>95</v>
      </c>
      <c r="B97" s="91" t="s">
        <v>275</v>
      </c>
      <c r="C97" s="53" t="s">
        <v>40</v>
      </c>
      <c r="D97" s="53" t="s">
        <v>97</v>
      </c>
      <c r="E97" s="97" t="s">
        <v>41</v>
      </c>
      <c r="F97" s="53" t="s">
        <v>136</v>
      </c>
      <c r="G97" s="53" t="s">
        <v>137</v>
      </c>
      <c r="H97" s="97" t="s">
        <v>45</v>
      </c>
      <c r="I97" s="93" t="s">
        <v>138</v>
      </c>
      <c r="J97" s="93" t="s">
        <v>142</v>
      </c>
      <c r="K97" s="97" t="s">
        <v>139</v>
      </c>
      <c r="L97" s="93" t="s">
        <v>8</v>
      </c>
      <c r="M97" s="93" t="s">
        <v>132</v>
      </c>
      <c r="N97" s="97" t="s">
        <v>14</v>
      </c>
      <c r="O97" s="93" t="s">
        <v>35</v>
      </c>
      <c r="P97" s="93" t="s">
        <v>96</v>
      </c>
      <c r="Q97" s="97" t="s">
        <v>124</v>
      </c>
      <c r="R97" s="95">
        <v>24</v>
      </c>
      <c r="S97" s="95">
        <v>24</v>
      </c>
      <c r="T97" s="97">
        <v>24</v>
      </c>
      <c r="U97" s="95">
        <v>24</v>
      </c>
      <c r="V97" s="95">
        <v>24</v>
      </c>
      <c r="W97" s="97" t="s">
        <v>32</v>
      </c>
      <c r="X97" s="95">
        <v>54</v>
      </c>
      <c r="Y97" s="95">
        <v>54</v>
      </c>
      <c r="Z97" s="97">
        <v>54</v>
      </c>
      <c r="AA97" s="93" t="s">
        <v>8</v>
      </c>
      <c r="AB97" s="93" t="s">
        <v>132</v>
      </c>
      <c r="AC97" s="97" t="s">
        <v>15</v>
      </c>
      <c r="AD97" s="93" t="s">
        <v>42</v>
      </c>
      <c r="AE97" s="93" t="s">
        <v>129</v>
      </c>
      <c r="AF97" s="97" t="s">
        <v>85</v>
      </c>
      <c r="AG97" s="99"/>
      <c r="AH97" s="99"/>
      <c r="AI97" s="103"/>
      <c r="AJ97" s="104"/>
      <c r="AK97" s="99"/>
      <c r="AL97" s="100"/>
    </row>
    <row r="98" spans="1:38" x14ac:dyDescent="0.25">
      <c r="A98" s="88">
        <v>96</v>
      </c>
      <c r="B98" s="91" t="s">
        <v>276</v>
      </c>
      <c r="C98" s="53" t="s">
        <v>40</v>
      </c>
      <c r="D98" s="53" t="s">
        <v>97</v>
      </c>
      <c r="E98" s="97" t="s">
        <v>41</v>
      </c>
      <c r="F98" s="53" t="s">
        <v>136</v>
      </c>
      <c r="G98" s="53" t="s">
        <v>137</v>
      </c>
      <c r="H98" s="97" t="s">
        <v>45</v>
      </c>
      <c r="I98" s="93" t="s">
        <v>138</v>
      </c>
      <c r="J98" s="93" t="s">
        <v>142</v>
      </c>
      <c r="K98" s="97" t="s">
        <v>139</v>
      </c>
      <c r="L98" s="93" t="s">
        <v>8</v>
      </c>
      <c r="M98" s="93" t="s">
        <v>132</v>
      </c>
      <c r="N98" s="97" t="s">
        <v>14</v>
      </c>
      <c r="O98" s="93" t="s">
        <v>35</v>
      </c>
      <c r="P98" s="93" t="s">
        <v>96</v>
      </c>
      <c r="Q98" s="97" t="s">
        <v>124</v>
      </c>
      <c r="R98" s="95">
        <v>24</v>
      </c>
      <c r="S98" s="95">
        <v>24</v>
      </c>
      <c r="T98" s="97">
        <v>24</v>
      </c>
      <c r="U98" s="95">
        <v>24</v>
      </c>
      <c r="V98" s="95">
        <v>24</v>
      </c>
      <c r="W98" s="97" t="s">
        <v>32</v>
      </c>
      <c r="X98" s="95">
        <v>54</v>
      </c>
      <c r="Y98" s="95">
        <v>54</v>
      </c>
      <c r="Z98" s="97">
        <v>54</v>
      </c>
      <c r="AA98" s="93" t="s">
        <v>8</v>
      </c>
      <c r="AB98" s="93" t="s">
        <v>132</v>
      </c>
      <c r="AC98" s="97" t="s">
        <v>15</v>
      </c>
      <c r="AD98" s="93" t="s">
        <v>46</v>
      </c>
      <c r="AE98" s="93" t="s">
        <v>129</v>
      </c>
      <c r="AF98" s="97" t="s">
        <v>86</v>
      </c>
      <c r="AG98" s="99"/>
      <c r="AH98" s="99"/>
      <c r="AI98" s="103"/>
      <c r="AJ98" s="104"/>
      <c r="AK98" s="99"/>
      <c r="AL98" s="100"/>
    </row>
    <row r="99" spans="1:38" x14ac:dyDescent="0.25">
      <c r="A99" s="88">
        <v>97</v>
      </c>
      <c r="B99" s="91" t="s">
        <v>277</v>
      </c>
      <c r="C99" s="53" t="s">
        <v>40</v>
      </c>
      <c r="D99" s="53" t="s">
        <v>97</v>
      </c>
      <c r="E99" s="97" t="s">
        <v>41</v>
      </c>
      <c r="F99" s="53" t="s">
        <v>136</v>
      </c>
      <c r="G99" s="53" t="s">
        <v>137</v>
      </c>
      <c r="H99" s="97" t="s">
        <v>45</v>
      </c>
      <c r="I99" s="93" t="s">
        <v>138</v>
      </c>
      <c r="J99" s="93" t="s">
        <v>142</v>
      </c>
      <c r="K99" s="97" t="s">
        <v>139</v>
      </c>
      <c r="L99" s="93" t="s">
        <v>8</v>
      </c>
      <c r="M99" s="93" t="s">
        <v>132</v>
      </c>
      <c r="N99" s="97" t="s">
        <v>14</v>
      </c>
      <c r="O99" s="93" t="s">
        <v>35</v>
      </c>
      <c r="P99" s="93" t="s">
        <v>96</v>
      </c>
      <c r="Q99" s="97" t="s">
        <v>124</v>
      </c>
      <c r="R99" s="95">
        <v>24</v>
      </c>
      <c r="S99" s="95">
        <v>24</v>
      </c>
      <c r="T99" s="97">
        <v>24</v>
      </c>
      <c r="U99" s="95">
        <v>24</v>
      </c>
      <c r="V99" s="95">
        <v>24</v>
      </c>
      <c r="W99" s="97" t="s">
        <v>32</v>
      </c>
      <c r="X99" s="95">
        <v>66</v>
      </c>
      <c r="Y99" s="95">
        <v>66</v>
      </c>
      <c r="Z99" s="97">
        <v>56</v>
      </c>
      <c r="AA99" s="93" t="s">
        <v>8</v>
      </c>
      <c r="AB99" s="93" t="s">
        <v>132</v>
      </c>
      <c r="AC99" s="97" t="s">
        <v>15</v>
      </c>
      <c r="AD99" s="93" t="s">
        <v>42</v>
      </c>
      <c r="AE99" s="93" t="s">
        <v>129</v>
      </c>
      <c r="AF99" s="97" t="s">
        <v>85</v>
      </c>
      <c r="AG99" s="99"/>
      <c r="AH99" s="99"/>
      <c r="AI99" s="103"/>
      <c r="AJ99" s="104"/>
      <c r="AK99" s="99"/>
      <c r="AL99" s="100"/>
    </row>
    <row r="100" spans="1:38" x14ac:dyDescent="0.25">
      <c r="A100" s="88">
        <v>98</v>
      </c>
      <c r="B100" s="91" t="s">
        <v>278</v>
      </c>
      <c r="C100" s="53" t="s">
        <v>40</v>
      </c>
      <c r="D100" s="53" t="s">
        <v>97</v>
      </c>
      <c r="E100" s="97" t="s">
        <v>41</v>
      </c>
      <c r="F100" s="53" t="s">
        <v>136</v>
      </c>
      <c r="G100" s="53" t="s">
        <v>137</v>
      </c>
      <c r="H100" s="97" t="s">
        <v>45</v>
      </c>
      <c r="I100" s="93" t="s">
        <v>138</v>
      </c>
      <c r="J100" s="93" t="s">
        <v>142</v>
      </c>
      <c r="K100" s="97" t="s">
        <v>139</v>
      </c>
      <c r="L100" s="93" t="s">
        <v>8</v>
      </c>
      <c r="M100" s="93" t="s">
        <v>132</v>
      </c>
      <c r="N100" s="97" t="s">
        <v>14</v>
      </c>
      <c r="O100" s="93" t="s">
        <v>35</v>
      </c>
      <c r="P100" s="93" t="s">
        <v>96</v>
      </c>
      <c r="Q100" s="97" t="s">
        <v>124</v>
      </c>
      <c r="R100" s="95">
        <v>24</v>
      </c>
      <c r="S100" s="95">
        <v>24</v>
      </c>
      <c r="T100" s="97">
        <v>24</v>
      </c>
      <c r="U100" s="95">
        <v>24</v>
      </c>
      <c r="V100" s="95">
        <v>24</v>
      </c>
      <c r="W100" s="97" t="s">
        <v>32</v>
      </c>
      <c r="X100" s="95">
        <v>66</v>
      </c>
      <c r="Y100" s="95">
        <v>66</v>
      </c>
      <c r="Z100" s="97">
        <v>56</v>
      </c>
      <c r="AA100" s="93" t="s">
        <v>8</v>
      </c>
      <c r="AB100" s="93" t="s">
        <v>132</v>
      </c>
      <c r="AC100" s="97" t="s">
        <v>15</v>
      </c>
      <c r="AD100" s="93" t="s">
        <v>46</v>
      </c>
      <c r="AE100" s="93" t="s">
        <v>129</v>
      </c>
      <c r="AF100" s="97" t="s">
        <v>86</v>
      </c>
      <c r="AG100" s="99"/>
      <c r="AH100" s="99"/>
      <c r="AI100" s="103"/>
      <c r="AJ100" s="104"/>
      <c r="AK100" s="99"/>
      <c r="AL100" s="100"/>
    </row>
    <row r="101" spans="1:38" x14ac:dyDescent="0.25">
      <c r="A101" s="88">
        <v>99</v>
      </c>
      <c r="B101" s="91" t="s">
        <v>279</v>
      </c>
      <c r="C101" s="53" t="s">
        <v>40</v>
      </c>
      <c r="D101" s="53" t="s">
        <v>97</v>
      </c>
      <c r="E101" s="97" t="s">
        <v>41</v>
      </c>
      <c r="F101" s="53" t="s">
        <v>136</v>
      </c>
      <c r="G101" s="53" t="s">
        <v>137</v>
      </c>
      <c r="H101" s="97" t="s">
        <v>45</v>
      </c>
      <c r="I101" s="93" t="s">
        <v>138</v>
      </c>
      <c r="J101" s="93" t="s">
        <v>142</v>
      </c>
      <c r="K101" s="97" t="s">
        <v>139</v>
      </c>
      <c r="L101" s="93" t="s">
        <v>8</v>
      </c>
      <c r="M101" s="93" t="s">
        <v>132</v>
      </c>
      <c r="N101" s="97" t="s">
        <v>14</v>
      </c>
      <c r="O101" s="93" t="s">
        <v>35</v>
      </c>
      <c r="P101" s="93" t="s">
        <v>96</v>
      </c>
      <c r="Q101" s="97" t="s">
        <v>124</v>
      </c>
      <c r="R101" s="95">
        <v>24</v>
      </c>
      <c r="S101" s="95">
        <v>24</v>
      </c>
      <c r="T101" s="97">
        <v>24</v>
      </c>
      <c r="U101" s="95">
        <v>30</v>
      </c>
      <c r="V101" s="95">
        <v>30</v>
      </c>
      <c r="W101" s="97" t="s">
        <v>36</v>
      </c>
      <c r="X101" s="95">
        <v>54</v>
      </c>
      <c r="Y101" s="95">
        <v>54</v>
      </c>
      <c r="Z101" s="97">
        <v>54</v>
      </c>
      <c r="AA101" s="93" t="s">
        <v>8</v>
      </c>
      <c r="AB101" s="93" t="s">
        <v>132</v>
      </c>
      <c r="AC101" s="97" t="s">
        <v>15</v>
      </c>
      <c r="AD101" s="93" t="s">
        <v>42</v>
      </c>
      <c r="AE101" s="93" t="s">
        <v>129</v>
      </c>
      <c r="AF101" s="97" t="s">
        <v>85</v>
      </c>
      <c r="AG101" s="99"/>
      <c r="AH101" s="99"/>
      <c r="AI101" s="103"/>
      <c r="AJ101" s="104"/>
      <c r="AK101" s="99"/>
      <c r="AL101" s="100"/>
    </row>
    <row r="102" spans="1:38" x14ac:dyDescent="0.25">
      <c r="A102" s="88">
        <v>100</v>
      </c>
      <c r="B102" s="91" t="s">
        <v>280</v>
      </c>
      <c r="C102" s="53" t="s">
        <v>40</v>
      </c>
      <c r="D102" s="53" t="s">
        <v>97</v>
      </c>
      <c r="E102" s="97" t="s">
        <v>41</v>
      </c>
      <c r="F102" s="53" t="s">
        <v>136</v>
      </c>
      <c r="G102" s="53" t="s">
        <v>137</v>
      </c>
      <c r="H102" s="97" t="s">
        <v>45</v>
      </c>
      <c r="I102" s="93" t="s">
        <v>138</v>
      </c>
      <c r="J102" s="93" t="s">
        <v>142</v>
      </c>
      <c r="K102" s="97" t="s">
        <v>139</v>
      </c>
      <c r="L102" s="93" t="s">
        <v>8</v>
      </c>
      <c r="M102" s="93" t="s">
        <v>132</v>
      </c>
      <c r="N102" s="97" t="s">
        <v>14</v>
      </c>
      <c r="O102" s="93" t="s">
        <v>35</v>
      </c>
      <c r="P102" s="93" t="s">
        <v>96</v>
      </c>
      <c r="Q102" s="97" t="s">
        <v>124</v>
      </c>
      <c r="R102" s="95">
        <v>24</v>
      </c>
      <c r="S102" s="95">
        <v>24</v>
      </c>
      <c r="T102" s="97">
        <v>24</v>
      </c>
      <c r="U102" s="95">
        <v>30</v>
      </c>
      <c r="V102" s="95">
        <v>30</v>
      </c>
      <c r="W102" s="97" t="s">
        <v>36</v>
      </c>
      <c r="X102" s="95">
        <v>54</v>
      </c>
      <c r="Y102" s="95">
        <v>54</v>
      </c>
      <c r="Z102" s="97">
        <v>54</v>
      </c>
      <c r="AA102" s="93" t="s">
        <v>8</v>
      </c>
      <c r="AB102" s="93" t="s">
        <v>132</v>
      </c>
      <c r="AC102" s="97" t="s">
        <v>15</v>
      </c>
      <c r="AD102" s="93" t="s">
        <v>46</v>
      </c>
      <c r="AE102" s="93" t="s">
        <v>129</v>
      </c>
      <c r="AF102" s="97" t="s">
        <v>86</v>
      </c>
      <c r="AG102" s="99"/>
      <c r="AH102" s="99"/>
      <c r="AI102" s="103"/>
      <c r="AJ102" s="104"/>
      <c r="AK102" s="99"/>
      <c r="AL102" s="100"/>
    </row>
    <row r="103" spans="1:38" x14ac:dyDescent="0.25">
      <c r="A103" s="88">
        <v>101</v>
      </c>
      <c r="B103" s="91" t="s">
        <v>281</v>
      </c>
      <c r="C103" s="53" t="s">
        <v>40</v>
      </c>
      <c r="D103" s="53" t="s">
        <v>97</v>
      </c>
      <c r="E103" s="97" t="s">
        <v>41</v>
      </c>
      <c r="F103" s="53" t="s">
        <v>136</v>
      </c>
      <c r="G103" s="53" t="s">
        <v>137</v>
      </c>
      <c r="H103" s="97" t="s">
        <v>45</v>
      </c>
      <c r="I103" s="93" t="s">
        <v>138</v>
      </c>
      <c r="J103" s="93" t="s">
        <v>142</v>
      </c>
      <c r="K103" s="97" t="s">
        <v>139</v>
      </c>
      <c r="L103" s="93" t="s">
        <v>8</v>
      </c>
      <c r="M103" s="93" t="s">
        <v>132</v>
      </c>
      <c r="N103" s="97" t="s">
        <v>14</v>
      </c>
      <c r="O103" s="93" t="s">
        <v>35</v>
      </c>
      <c r="P103" s="93" t="s">
        <v>96</v>
      </c>
      <c r="Q103" s="97" t="s">
        <v>124</v>
      </c>
      <c r="R103" s="95">
        <v>24</v>
      </c>
      <c r="S103" s="95">
        <v>24</v>
      </c>
      <c r="T103" s="97">
        <v>24</v>
      </c>
      <c r="U103" s="95">
        <v>30</v>
      </c>
      <c r="V103" s="95">
        <v>30</v>
      </c>
      <c r="W103" s="97" t="s">
        <v>36</v>
      </c>
      <c r="X103" s="95">
        <v>66</v>
      </c>
      <c r="Y103" s="95">
        <v>66</v>
      </c>
      <c r="Z103" s="97">
        <v>56</v>
      </c>
      <c r="AA103" s="93" t="s">
        <v>8</v>
      </c>
      <c r="AB103" s="93" t="s">
        <v>132</v>
      </c>
      <c r="AC103" s="97" t="s">
        <v>15</v>
      </c>
      <c r="AD103" s="93" t="s">
        <v>42</v>
      </c>
      <c r="AE103" s="93" t="s">
        <v>129</v>
      </c>
      <c r="AF103" s="97" t="s">
        <v>85</v>
      </c>
      <c r="AG103" s="99"/>
      <c r="AH103" s="99"/>
      <c r="AI103" s="103"/>
      <c r="AJ103" s="104"/>
      <c r="AK103" s="99"/>
      <c r="AL103" s="100"/>
    </row>
    <row r="104" spans="1:38" x14ac:dyDescent="0.25">
      <c r="A104" s="88">
        <v>102</v>
      </c>
      <c r="B104" s="91" t="s">
        <v>282</v>
      </c>
      <c r="C104" s="53" t="s">
        <v>40</v>
      </c>
      <c r="D104" s="53" t="s">
        <v>97</v>
      </c>
      <c r="E104" s="97" t="s">
        <v>41</v>
      </c>
      <c r="F104" s="53" t="s">
        <v>136</v>
      </c>
      <c r="G104" s="53" t="s">
        <v>137</v>
      </c>
      <c r="H104" s="97" t="s">
        <v>45</v>
      </c>
      <c r="I104" s="93" t="s">
        <v>138</v>
      </c>
      <c r="J104" s="93" t="s">
        <v>142</v>
      </c>
      <c r="K104" s="97" t="s">
        <v>139</v>
      </c>
      <c r="L104" s="93" t="s">
        <v>8</v>
      </c>
      <c r="M104" s="93" t="s">
        <v>132</v>
      </c>
      <c r="N104" s="97" t="s">
        <v>14</v>
      </c>
      <c r="O104" s="93" t="s">
        <v>35</v>
      </c>
      <c r="P104" s="93" t="s">
        <v>96</v>
      </c>
      <c r="Q104" s="97" t="s">
        <v>124</v>
      </c>
      <c r="R104" s="95">
        <v>24</v>
      </c>
      <c r="S104" s="95">
        <v>24</v>
      </c>
      <c r="T104" s="97">
        <v>24</v>
      </c>
      <c r="U104" s="95">
        <v>30</v>
      </c>
      <c r="V104" s="95">
        <v>30</v>
      </c>
      <c r="W104" s="97" t="s">
        <v>36</v>
      </c>
      <c r="X104" s="95">
        <v>66</v>
      </c>
      <c r="Y104" s="95">
        <v>66</v>
      </c>
      <c r="Z104" s="97">
        <v>56</v>
      </c>
      <c r="AA104" s="93" t="s">
        <v>8</v>
      </c>
      <c r="AB104" s="93" t="s">
        <v>132</v>
      </c>
      <c r="AC104" s="97" t="s">
        <v>15</v>
      </c>
      <c r="AD104" s="93" t="s">
        <v>46</v>
      </c>
      <c r="AE104" s="93" t="s">
        <v>129</v>
      </c>
      <c r="AF104" s="97" t="s">
        <v>86</v>
      </c>
      <c r="AG104" s="99"/>
      <c r="AH104" s="99"/>
      <c r="AI104" s="103"/>
      <c r="AJ104" s="104"/>
      <c r="AK104" s="99"/>
      <c r="AL104" s="100"/>
    </row>
    <row r="105" spans="1:38" x14ac:dyDescent="0.25">
      <c r="A105" s="88">
        <v>103</v>
      </c>
      <c r="B105" s="91" t="s">
        <v>283</v>
      </c>
      <c r="C105" s="53" t="s">
        <v>40</v>
      </c>
      <c r="D105" s="53" t="s">
        <v>97</v>
      </c>
      <c r="E105" s="97" t="s">
        <v>41</v>
      </c>
      <c r="F105" s="53" t="s">
        <v>136</v>
      </c>
      <c r="G105" s="53" t="s">
        <v>137</v>
      </c>
      <c r="H105" s="97" t="s">
        <v>45</v>
      </c>
      <c r="I105" s="93" t="s">
        <v>138</v>
      </c>
      <c r="J105" s="93" t="s">
        <v>142</v>
      </c>
      <c r="K105" s="97" t="s">
        <v>139</v>
      </c>
      <c r="L105" s="93" t="s">
        <v>8</v>
      </c>
      <c r="M105" s="93" t="s">
        <v>132</v>
      </c>
      <c r="N105" s="97" t="s">
        <v>14</v>
      </c>
      <c r="O105" s="93" t="s">
        <v>35</v>
      </c>
      <c r="P105" s="93" t="s">
        <v>96</v>
      </c>
      <c r="Q105" s="97" t="s">
        <v>124</v>
      </c>
      <c r="R105" s="95">
        <v>30</v>
      </c>
      <c r="S105" s="95">
        <v>30</v>
      </c>
      <c r="T105" s="97">
        <v>30</v>
      </c>
      <c r="U105" s="95">
        <v>24</v>
      </c>
      <c r="V105" s="95">
        <v>24</v>
      </c>
      <c r="W105" s="97" t="s">
        <v>32</v>
      </c>
      <c r="X105" s="95">
        <v>54</v>
      </c>
      <c r="Y105" s="95">
        <v>54</v>
      </c>
      <c r="Z105" s="97">
        <v>54</v>
      </c>
      <c r="AA105" s="93" t="s">
        <v>8</v>
      </c>
      <c r="AB105" s="93" t="s">
        <v>132</v>
      </c>
      <c r="AC105" s="97" t="s">
        <v>15</v>
      </c>
      <c r="AD105" s="93" t="s">
        <v>42</v>
      </c>
      <c r="AE105" s="93" t="s">
        <v>129</v>
      </c>
      <c r="AF105" s="97" t="s">
        <v>85</v>
      </c>
      <c r="AG105" s="99"/>
      <c r="AH105" s="99"/>
      <c r="AI105" s="103"/>
      <c r="AJ105" s="104"/>
      <c r="AK105" s="99"/>
      <c r="AL105" s="100"/>
    </row>
    <row r="106" spans="1:38" x14ac:dyDescent="0.25">
      <c r="A106" s="88">
        <v>104</v>
      </c>
      <c r="B106" s="91" t="s">
        <v>284</v>
      </c>
      <c r="C106" s="53" t="s">
        <v>40</v>
      </c>
      <c r="D106" s="53" t="s">
        <v>97</v>
      </c>
      <c r="E106" s="97" t="s">
        <v>41</v>
      </c>
      <c r="F106" s="53" t="s">
        <v>136</v>
      </c>
      <c r="G106" s="53" t="s">
        <v>137</v>
      </c>
      <c r="H106" s="97" t="s">
        <v>45</v>
      </c>
      <c r="I106" s="93" t="s">
        <v>138</v>
      </c>
      <c r="J106" s="93" t="s">
        <v>142</v>
      </c>
      <c r="K106" s="97" t="s">
        <v>139</v>
      </c>
      <c r="L106" s="93" t="s">
        <v>8</v>
      </c>
      <c r="M106" s="93" t="s">
        <v>132</v>
      </c>
      <c r="N106" s="97" t="s">
        <v>14</v>
      </c>
      <c r="O106" s="93" t="s">
        <v>35</v>
      </c>
      <c r="P106" s="93" t="s">
        <v>96</v>
      </c>
      <c r="Q106" s="97" t="s">
        <v>124</v>
      </c>
      <c r="R106" s="95">
        <v>30</v>
      </c>
      <c r="S106" s="95">
        <v>30</v>
      </c>
      <c r="T106" s="97">
        <v>30</v>
      </c>
      <c r="U106" s="95">
        <v>24</v>
      </c>
      <c r="V106" s="95">
        <v>24</v>
      </c>
      <c r="W106" s="97" t="s">
        <v>32</v>
      </c>
      <c r="X106" s="95">
        <v>54</v>
      </c>
      <c r="Y106" s="95">
        <v>54</v>
      </c>
      <c r="Z106" s="97">
        <v>54</v>
      </c>
      <c r="AA106" s="93" t="s">
        <v>8</v>
      </c>
      <c r="AB106" s="93" t="s">
        <v>132</v>
      </c>
      <c r="AC106" s="97" t="s">
        <v>15</v>
      </c>
      <c r="AD106" s="93" t="s">
        <v>46</v>
      </c>
      <c r="AE106" s="93" t="s">
        <v>129</v>
      </c>
      <c r="AF106" s="97" t="s">
        <v>86</v>
      </c>
      <c r="AG106" s="99"/>
      <c r="AH106" s="99"/>
      <c r="AI106" s="103"/>
      <c r="AJ106" s="104"/>
      <c r="AK106" s="99"/>
      <c r="AL106" s="100"/>
    </row>
    <row r="107" spans="1:38" x14ac:dyDescent="0.25">
      <c r="A107" s="88">
        <v>105</v>
      </c>
      <c r="B107" s="91" t="s">
        <v>285</v>
      </c>
      <c r="C107" s="53" t="s">
        <v>40</v>
      </c>
      <c r="D107" s="53" t="s">
        <v>97</v>
      </c>
      <c r="E107" s="97" t="s">
        <v>41</v>
      </c>
      <c r="F107" s="53" t="s">
        <v>136</v>
      </c>
      <c r="G107" s="53" t="s">
        <v>137</v>
      </c>
      <c r="H107" s="97" t="s">
        <v>45</v>
      </c>
      <c r="I107" s="93" t="s">
        <v>138</v>
      </c>
      <c r="J107" s="93" t="s">
        <v>142</v>
      </c>
      <c r="K107" s="97" t="s">
        <v>139</v>
      </c>
      <c r="L107" s="93" t="s">
        <v>8</v>
      </c>
      <c r="M107" s="93" t="s">
        <v>132</v>
      </c>
      <c r="N107" s="97" t="s">
        <v>14</v>
      </c>
      <c r="O107" s="93" t="s">
        <v>35</v>
      </c>
      <c r="P107" s="93" t="s">
        <v>96</v>
      </c>
      <c r="Q107" s="97" t="s">
        <v>124</v>
      </c>
      <c r="R107" s="95">
        <v>30</v>
      </c>
      <c r="S107" s="95">
        <v>30</v>
      </c>
      <c r="T107" s="97">
        <v>30</v>
      </c>
      <c r="U107" s="95">
        <v>24</v>
      </c>
      <c r="V107" s="95">
        <v>24</v>
      </c>
      <c r="W107" s="97" t="s">
        <v>32</v>
      </c>
      <c r="X107" s="95">
        <v>66</v>
      </c>
      <c r="Y107" s="95">
        <v>66</v>
      </c>
      <c r="Z107" s="97">
        <v>56</v>
      </c>
      <c r="AA107" s="93" t="s">
        <v>8</v>
      </c>
      <c r="AB107" s="93" t="s">
        <v>132</v>
      </c>
      <c r="AC107" s="97" t="s">
        <v>15</v>
      </c>
      <c r="AD107" s="93" t="s">
        <v>42</v>
      </c>
      <c r="AE107" s="93" t="s">
        <v>129</v>
      </c>
      <c r="AF107" s="97" t="s">
        <v>85</v>
      </c>
      <c r="AG107" s="99"/>
      <c r="AH107" s="99"/>
      <c r="AI107" s="103"/>
      <c r="AJ107" s="104"/>
      <c r="AK107" s="99"/>
      <c r="AL107" s="100"/>
    </row>
    <row r="108" spans="1:38" x14ac:dyDescent="0.25">
      <c r="A108" s="88">
        <v>106</v>
      </c>
      <c r="B108" s="91" t="s">
        <v>286</v>
      </c>
      <c r="C108" s="53" t="s">
        <v>40</v>
      </c>
      <c r="D108" s="53" t="s">
        <v>97</v>
      </c>
      <c r="E108" s="97" t="s">
        <v>41</v>
      </c>
      <c r="F108" s="53" t="s">
        <v>136</v>
      </c>
      <c r="G108" s="53" t="s">
        <v>137</v>
      </c>
      <c r="H108" s="97" t="s">
        <v>45</v>
      </c>
      <c r="I108" s="93" t="s">
        <v>138</v>
      </c>
      <c r="J108" s="93" t="s">
        <v>142</v>
      </c>
      <c r="K108" s="97" t="s">
        <v>139</v>
      </c>
      <c r="L108" s="93" t="s">
        <v>8</v>
      </c>
      <c r="M108" s="93" t="s">
        <v>132</v>
      </c>
      <c r="N108" s="97" t="s">
        <v>14</v>
      </c>
      <c r="O108" s="93" t="s">
        <v>35</v>
      </c>
      <c r="P108" s="93" t="s">
        <v>96</v>
      </c>
      <c r="Q108" s="97" t="s">
        <v>124</v>
      </c>
      <c r="R108" s="95">
        <v>30</v>
      </c>
      <c r="S108" s="95">
        <v>30</v>
      </c>
      <c r="T108" s="97">
        <v>30</v>
      </c>
      <c r="U108" s="95">
        <v>24</v>
      </c>
      <c r="V108" s="95">
        <v>24</v>
      </c>
      <c r="W108" s="97" t="s">
        <v>32</v>
      </c>
      <c r="X108" s="95">
        <v>66</v>
      </c>
      <c r="Y108" s="95">
        <v>66</v>
      </c>
      <c r="Z108" s="97">
        <v>56</v>
      </c>
      <c r="AA108" s="93" t="s">
        <v>8</v>
      </c>
      <c r="AB108" s="93" t="s">
        <v>132</v>
      </c>
      <c r="AC108" s="97" t="s">
        <v>15</v>
      </c>
      <c r="AD108" s="93" t="s">
        <v>46</v>
      </c>
      <c r="AE108" s="93" t="s">
        <v>129</v>
      </c>
      <c r="AF108" s="97" t="s">
        <v>86</v>
      </c>
      <c r="AG108" s="99"/>
      <c r="AH108" s="99"/>
      <c r="AI108" s="103"/>
      <c r="AJ108" s="104"/>
      <c r="AK108" s="99"/>
      <c r="AL108" s="100"/>
    </row>
    <row r="109" spans="1:38" x14ac:dyDescent="0.25">
      <c r="A109" s="88">
        <v>107</v>
      </c>
      <c r="B109" s="91" t="s">
        <v>287</v>
      </c>
      <c r="C109" s="53" t="s">
        <v>40</v>
      </c>
      <c r="D109" s="53" t="s">
        <v>97</v>
      </c>
      <c r="E109" s="97" t="s">
        <v>41</v>
      </c>
      <c r="F109" s="53" t="s">
        <v>136</v>
      </c>
      <c r="G109" s="53" t="s">
        <v>137</v>
      </c>
      <c r="H109" s="97" t="s">
        <v>45</v>
      </c>
      <c r="I109" s="93" t="s">
        <v>138</v>
      </c>
      <c r="J109" s="93" t="s">
        <v>142</v>
      </c>
      <c r="K109" s="97" t="s">
        <v>139</v>
      </c>
      <c r="L109" s="93" t="s">
        <v>8</v>
      </c>
      <c r="M109" s="93" t="s">
        <v>132</v>
      </c>
      <c r="N109" s="97" t="s">
        <v>14</v>
      </c>
      <c r="O109" s="93" t="s">
        <v>35</v>
      </c>
      <c r="P109" s="93" t="s">
        <v>96</v>
      </c>
      <c r="Q109" s="97" t="s">
        <v>124</v>
      </c>
      <c r="R109" s="95">
        <v>30</v>
      </c>
      <c r="S109" s="95">
        <v>30</v>
      </c>
      <c r="T109" s="97">
        <v>30</v>
      </c>
      <c r="U109" s="95">
        <v>30</v>
      </c>
      <c r="V109" s="95">
        <v>30</v>
      </c>
      <c r="W109" s="97" t="s">
        <v>36</v>
      </c>
      <c r="X109" s="95">
        <v>54</v>
      </c>
      <c r="Y109" s="95">
        <v>54</v>
      </c>
      <c r="Z109" s="97">
        <v>54</v>
      </c>
      <c r="AA109" s="93" t="s">
        <v>8</v>
      </c>
      <c r="AB109" s="93" t="s">
        <v>132</v>
      </c>
      <c r="AC109" s="97" t="s">
        <v>15</v>
      </c>
      <c r="AD109" s="93" t="s">
        <v>42</v>
      </c>
      <c r="AE109" s="93" t="s">
        <v>129</v>
      </c>
      <c r="AF109" s="97" t="s">
        <v>85</v>
      </c>
      <c r="AG109" s="99"/>
      <c r="AH109" s="99"/>
      <c r="AI109" s="103"/>
      <c r="AJ109" s="104"/>
      <c r="AK109" s="99"/>
      <c r="AL109" s="100"/>
    </row>
    <row r="110" spans="1:38" x14ac:dyDescent="0.25">
      <c r="A110" s="88">
        <v>108</v>
      </c>
      <c r="B110" s="91" t="s">
        <v>288</v>
      </c>
      <c r="C110" s="53" t="s">
        <v>40</v>
      </c>
      <c r="D110" s="53" t="s">
        <v>97</v>
      </c>
      <c r="E110" s="97" t="s">
        <v>41</v>
      </c>
      <c r="F110" s="53" t="s">
        <v>136</v>
      </c>
      <c r="G110" s="53" t="s">
        <v>137</v>
      </c>
      <c r="H110" s="97" t="s">
        <v>45</v>
      </c>
      <c r="I110" s="93" t="s">
        <v>138</v>
      </c>
      <c r="J110" s="93" t="s">
        <v>142</v>
      </c>
      <c r="K110" s="97" t="s">
        <v>139</v>
      </c>
      <c r="L110" s="93" t="s">
        <v>8</v>
      </c>
      <c r="M110" s="93" t="s">
        <v>132</v>
      </c>
      <c r="N110" s="97" t="s">
        <v>14</v>
      </c>
      <c r="O110" s="93" t="s">
        <v>35</v>
      </c>
      <c r="P110" s="93" t="s">
        <v>96</v>
      </c>
      <c r="Q110" s="97" t="s">
        <v>124</v>
      </c>
      <c r="R110" s="95">
        <v>30</v>
      </c>
      <c r="S110" s="95">
        <v>30</v>
      </c>
      <c r="T110" s="97">
        <v>30</v>
      </c>
      <c r="U110" s="95">
        <v>30</v>
      </c>
      <c r="V110" s="95">
        <v>30</v>
      </c>
      <c r="W110" s="97" t="s">
        <v>36</v>
      </c>
      <c r="X110" s="95">
        <v>54</v>
      </c>
      <c r="Y110" s="95">
        <v>54</v>
      </c>
      <c r="Z110" s="97">
        <v>54</v>
      </c>
      <c r="AA110" s="93" t="s">
        <v>8</v>
      </c>
      <c r="AB110" s="93" t="s">
        <v>132</v>
      </c>
      <c r="AC110" s="97" t="s">
        <v>15</v>
      </c>
      <c r="AD110" s="93" t="s">
        <v>46</v>
      </c>
      <c r="AE110" s="93" t="s">
        <v>129</v>
      </c>
      <c r="AF110" s="97" t="s">
        <v>86</v>
      </c>
      <c r="AG110" s="99"/>
      <c r="AH110" s="99"/>
      <c r="AI110" s="103"/>
      <c r="AJ110" s="104"/>
      <c r="AK110" s="99"/>
      <c r="AL110" s="100"/>
    </row>
    <row r="111" spans="1:38" x14ac:dyDescent="0.25">
      <c r="A111" s="88">
        <v>109</v>
      </c>
      <c r="B111" s="91" t="s">
        <v>289</v>
      </c>
      <c r="C111" s="53" t="s">
        <v>40</v>
      </c>
      <c r="D111" s="53" t="s">
        <v>97</v>
      </c>
      <c r="E111" s="97" t="s">
        <v>41</v>
      </c>
      <c r="F111" s="53" t="s">
        <v>136</v>
      </c>
      <c r="G111" s="53" t="s">
        <v>137</v>
      </c>
      <c r="H111" s="97" t="s">
        <v>45</v>
      </c>
      <c r="I111" s="93" t="s">
        <v>138</v>
      </c>
      <c r="J111" s="93" t="s">
        <v>142</v>
      </c>
      <c r="K111" s="97" t="s">
        <v>139</v>
      </c>
      <c r="L111" s="93" t="s">
        <v>8</v>
      </c>
      <c r="M111" s="93" t="s">
        <v>132</v>
      </c>
      <c r="N111" s="97" t="s">
        <v>14</v>
      </c>
      <c r="O111" s="93" t="s">
        <v>35</v>
      </c>
      <c r="P111" s="93" t="s">
        <v>96</v>
      </c>
      <c r="Q111" s="97" t="s">
        <v>124</v>
      </c>
      <c r="R111" s="95">
        <v>30</v>
      </c>
      <c r="S111" s="95">
        <v>30</v>
      </c>
      <c r="T111" s="97">
        <v>30</v>
      </c>
      <c r="U111" s="95">
        <v>30</v>
      </c>
      <c r="V111" s="95">
        <v>30</v>
      </c>
      <c r="W111" s="97" t="s">
        <v>36</v>
      </c>
      <c r="X111" s="95">
        <v>66</v>
      </c>
      <c r="Y111" s="95">
        <v>66</v>
      </c>
      <c r="Z111" s="97">
        <v>56</v>
      </c>
      <c r="AA111" s="93" t="s">
        <v>8</v>
      </c>
      <c r="AB111" s="93" t="s">
        <v>132</v>
      </c>
      <c r="AC111" s="97" t="s">
        <v>15</v>
      </c>
      <c r="AD111" s="93" t="s">
        <v>42</v>
      </c>
      <c r="AE111" s="93" t="s">
        <v>129</v>
      </c>
      <c r="AF111" s="97" t="s">
        <v>85</v>
      </c>
      <c r="AG111" s="99"/>
      <c r="AH111" s="99"/>
      <c r="AI111" s="103"/>
      <c r="AJ111" s="104"/>
      <c r="AK111" s="99"/>
      <c r="AL111" s="100"/>
    </row>
    <row r="112" spans="1:38" x14ac:dyDescent="0.25">
      <c r="A112" s="88">
        <v>110</v>
      </c>
      <c r="B112" s="91" t="s">
        <v>290</v>
      </c>
      <c r="C112" s="53" t="s">
        <v>40</v>
      </c>
      <c r="D112" s="53" t="s">
        <v>97</v>
      </c>
      <c r="E112" s="97" t="s">
        <v>41</v>
      </c>
      <c r="F112" s="53" t="s">
        <v>136</v>
      </c>
      <c r="G112" s="53" t="s">
        <v>137</v>
      </c>
      <c r="H112" s="97" t="s">
        <v>45</v>
      </c>
      <c r="I112" s="93" t="s">
        <v>138</v>
      </c>
      <c r="J112" s="93" t="s">
        <v>142</v>
      </c>
      <c r="K112" s="97" t="s">
        <v>139</v>
      </c>
      <c r="L112" s="93" t="s">
        <v>8</v>
      </c>
      <c r="M112" s="93" t="s">
        <v>132</v>
      </c>
      <c r="N112" s="97" t="s">
        <v>14</v>
      </c>
      <c r="O112" s="93" t="s">
        <v>35</v>
      </c>
      <c r="P112" s="93" t="s">
        <v>96</v>
      </c>
      <c r="Q112" s="97" t="s">
        <v>124</v>
      </c>
      <c r="R112" s="95">
        <v>30</v>
      </c>
      <c r="S112" s="95">
        <v>30</v>
      </c>
      <c r="T112" s="97">
        <v>30</v>
      </c>
      <c r="U112" s="95">
        <v>30</v>
      </c>
      <c r="V112" s="95">
        <v>30</v>
      </c>
      <c r="W112" s="97" t="s">
        <v>36</v>
      </c>
      <c r="X112" s="95">
        <v>66</v>
      </c>
      <c r="Y112" s="95">
        <v>66</v>
      </c>
      <c r="Z112" s="97">
        <v>56</v>
      </c>
      <c r="AA112" s="93" t="s">
        <v>8</v>
      </c>
      <c r="AB112" s="93" t="s">
        <v>132</v>
      </c>
      <c r="AC112" s="97" t="s">
        <v>15</v>
      </c>
      <c r="AD112" s="93" t="s">
        <v>46</v>
      </c>
      <c r="AE112" s="93" t="s">
        <v>129</v>
      </c>
      <c r="AF112" s="97" t="s">
        <v>86</v>
      </c>
      <c r="AG112" s="99"/>
      <c r="AH112" s="99"/>
      <c r="AI112" s="103"/>
      <c r="AJ112" s="104"/>
      <c r="AK112" s="99"/>
      <c r="AL112" s="100"/>
    </row>
    <row r="113" spans="1:38" x14ac:dyDescent="0.25">
      <c r="A113" s="88">
        <v>111</v>
      </c>
      <c r="B113" s="91" t="s">
        <v>291</v>
      </c>
      <c r="C113" s="53" t="s">
        <v>40</v>
      </c>
      <c r="D113" s="53" t="s">
        <v>97</v>
      </c>
      <c r="E113" s="97" t="s">
        <v>41</v>
      </c>
      <c r="F113" s="53" t="s">
        <v>136</v>
      </c>
      <c r="G113" s="53" t="s">
        <v>137</v>
      </c>
      <c r="H113" s="97" t="s">
        <v>45</v>
      </c>
      <c r="I113" s="93" t="s">
        <v>140</v>
      </c>
      <c r="J113" s="93" t="s">
        <v>143</v>
      </c>
      <c r="K113" s="97" t="s">
        <v>141</v>
      </c>
      <c r="L113" s="93" t="s">
        <v>8</v>
      </c>
      <c r="M113" s="93" t="s">
        <v>132</v>
      </c>
      <c r="N113" s="97" t="s">
        <v>14</v>
      </c>
      <c r="O113" s="93" t="s">
        <v>16</v>
      </c>
      <c r="P113" s="93" t="s">
        <v>575</v>
      </c>
      <c r="Q113" s="97" t="s">
        <v>123</v>
      </c>
      <c r="R113" s="95">
        <v>24</v>
      </c>
      <c r="S113" s="95">
        <v>24</v>
      </c>
      <c r="T113" s="97">
        <v>24</v>
      </c>
      <c r="U113" s="95">
        <v>24</v>
      </c>
      <c r="V113" s="95">
        <v>24</v>
      </c>
      <c r="W113" s="97" t="s">
        <v>32</v>
      </c>
      <c r="X113" s="95">
        <v>54</v>
      </c>
      <c r="Y113" s="95">
        <v>54</v>
      </c>
      <c r="Z113" s="97">
        <v>54</v>
      </c>
      <c r="AA113" s="93" t="s">
        <v>8</v>
      </c>
      <c r="AB113" s="93" t="s">
        <v>132</v>
      </c>
      <c r="AC113" s="97" t="s">
        <v>15</v>
      </c>
      <c r="AD113" s="93" t="s">
        <v>42</v>
      </c>
      <c r="AE113" s="93" t="s">
        <v>129</v>
      </c>
      <c r="AF113" s="97" t="s">
        <v>85</v>
      </c>
      <c r="AG113" s="99"/>
      <c r="AH113" s="99"/>
      <c r="AI113" s="103"/>
      <c r="AJ113" s="104"/>
      <c r="AK113" s="99"/>
      <c r="AL113" s="100"/>
    </row>
    <row r="114" spans="1:38" x14ac:dyDescent="0.25">
      <c r="A114" s="88">
        <v>112</v>
      </c>
      <c r="B114" s="91" t="s">
        <v>292</v>
      </c>
      <c r="C114" s="53" t="s">
        <v>40</v>
      </c>
      <c r="D114" s="53" t="s">
        <v>97</v>
      </c>
      <c r="E114" s="97" t="s">
        <v>41</v>
      </c>
      <c r="F114" s="53" t="s">
        <v>136</v>
      </c>
      <c r="G114" s="53" t="s">
        <v>137</v>
      </c>
      <c r="H114" s="97" t="s">
        <v>45</v>
      </c>
      <c r="I114" s="93" t="s">
        <v>140</v>
      </c>
      <c r="J114" s="93" t="s">
        <v>143</v>
      </c>
      <c r="K114" s="97" t="s">
        <v>141</v>
      </c>
      <c r="L114" s="93" t="s">
        <v>8</v>
      </c>
      <c r="M114" s="93" t="s">
        <v>132</v>
      </c>
      <c r="N114" s="97" t="s">
        <v>14</v>
      </c>
      <c r="O114" s="93" t="s">
        <v>16</v>
      </c>
      <c r="P114" s="93" t="s">
        <v>575</v>
      </c>
      <c r="Q114" s="97" t="s">
        <v>123</v>
      </c>
      <c r="R114" s="95">
        <v>24</v>
      </c>
      <c r="S114" s="95">
        <v>24</v>
      </c>
      <c r="T114" s="97">
        <v>24</v>
      </c>
      <c r="U114" s="95">
        <v>24</v>
      </c>
      <c r="V114" s="95">
        <v>24</v>
      </c>
      <c r="W114" s="97" t="s">
        <v>32</v>
      </c>
      <c r="X114" s="95">
        <v>54</v>
      </c>
      <c r="Y114" s="95">
        <v>54</v>
      </c>
      <c r="Z114" s="97">
        <v>54</v>
      </c>
      <c r="AA114" s="93" t="s">
        <v>8</v>
      </c>
      <c r="AB114" s="93" t="s">
        <v>132</v>
      </c>
      <c r="AC114" s="97" t="s">
        <v>15</v>
      </c>
      <c r="AD114" s="93" t="s">
        <v>46</v>
      </c>
      <c r="AE114" s="93" t="s">
        <v>129</v>
      </c>
      <c r="AF114" s="97" t="s">
        <v>86</v>
      </c>
      <c r="AG114" s="99"/>
      <c r="AH114" s="99"/>
      <c r="AI114" s="103"/>
      <c r="AJ114" s="104"/>
      <c r="AK114" s="99"/>
      <c r="AL114" s="100"/>
    </row>
    <row r="115" spans="1:38" x14ac:dyDescent="0.25">
      <c r="A115" s="88">
        <v>113</v>
      </c>
      <c r="B115" s="91" t="s">
        <v>293</v>
      </c>
      <c r="C115" s="53" t="s">
        <v>40</v>
      </c>
      <c r="D115" s="53" t="s">
        <v>97</v>
      </c>
      <c r="E115" s="97" t="s">
        <v>41</v>
      </c>
      <c r="F115" s="53" t="s">
        <v>136</v>
      </c>
      <c r="G115" s="53" t="s">
        <v>137</v>
      </c>
      <c r="H115" s="97" t="s">
        <v>45</v>
      </c>
      <c r="I115" s="93" t="s">
        <v>140</v>
      </c>
      <c r="J115" s="93" t="s">
        <v>143</v>
      </c>
      <c r="K115" s="97" t="s">
        <v>141</v>
      </c>
      <c r="L115" s="93" t="s">
        <v>8</v>
      </c>
      <c r="M115" s="93" t="s">
        <v>132</v>
      </c>
      <c r="N115" s="97" t="s">
        <v>14</v>
      </c>
      <c r="O115" s="93" t="s">
        <v>16</v>
      </c>
      <c r="P115" s="93" t="s">
        <v>575</v>
      </c>
      <c r="Q115" s="97" t="s">
        <v>123</v>
      </c>
      <c r="R115" s="95">
        <v>24</v>
      </c>
      <c r="S115" s="95">
        <v>24</v>
      </c>
      <c r="T115" s="97">
        <v>24</v>
      </c>
      <c r="U115" s="95">
        <v>24</v>
      </c>
      <c r="V115" s="95">
        <v>24</v>
      </c>
      <c r="W115" s="97" t="s">
        <v>32</v>
      </c>
      <c r="X115" s="95">
        <v>66</v>
      </c>
      <c r="Y115" s="95">
        <v>66</v>
      </c>
      <c r="Z115" s="97">
        <v>56</v>
      </c>
      <c r="AA115" s="93" t="s">
        <v>8</v>
      </c>
      <c r="AB115" s="93" t="s">
        <v>132</v>
      </c>
      <c r="AC115" s="97" t="s">
        <v>15</v>
      </c>
      <c r="AD115" s="93" t="s">
        <v>42</v>
      </c>
      <c r="AE115" s="93" t="s">
        <v>129</v>
      </c>
      <c r="AF115" s="97" t="s">
        <v>85</v>
      </c>
      <c r="AG115" s="99"/>
      <c r="AH115" s="99"/>
      <c r="AI115" s="103"/>
      <c r="AJ115" s="104"/>
      <c r="AK115" s="99"/>
      <c r="AL115" s="100"/>
    </row>
    <row r="116" spans="1:38" x14ac:dyDescent="0.25">
      <c r="A116" s="88">
        <v>114</v>
      </c>
      <c r="B116" s="91" t="s">
        <v>294</v>
      </c>
      <c r="C116" s="53" t="s">
        <v>40</v>
      </c>
      <c r="D116" s="53" t="s">
        <v>97</v>
      </c>
      <c r="E116" s="97" t="s">
        <v>41</v>
      </c>
      <c r="F116" s="53" t="s">
        <v>136</v>
      </c>
      <c r="G116" s="53" t="s">
        <v>137</v>
      </c>
      <c r="H116" s="97" t="s">
        <v>45</v>
      </c>
      <c r="I116" s="93" t="s">
        <v>140</v>
      </c>
      <c r="J116" s="93" t="s">
        <v>143</v>
      </c>
      <c r="K116" s="97" t="s">
        <v>141</v>
      </c>
      <c r="L116" s="93" t="s">
        <v>8</v>
      </c>
      <c r="M116" s="93" t="s">
        <v>132</v>
      </c>
      <c r="N116" s="97" t="s">
        <v>14</v>
      </c>
      <c r="O116" s="93" t="s">
        <v>16</v>
      </c>
      <c r="P116" s="93" t="s">
        <v>575</v>
      </c>
      <c r="Q116" s="97" t="s">
        <v>123</v>
      </c>
      <c r="R116" s="95">
        <v>24</v>
      </c>
      <c r="S116" s="95">
        <v>24</v>
      </c>
      <c r="T116" s="97">
        <v>24</v>
      </c>
      <c r="U116" s="95">
        <v>24</v>
      </c>
      <c r="V116" s="95">
        <v>24</v>
      </c>
      <c r="W116" s="97" t="s">
        <v>32</v>
      </c>
      <c r="X116" s="95">
        <v>66</v>
      </c>
      <c r="Y116" s="95">
        <v>66</v>
      </c>
      <c r="Z116" s="97">
        <v>56</v>
      </c>
      <c r="AA116" s="93" t="s">
        <v>8</v>
      </c>
      <c r="AB116" s="93" t="s">
        <v>132</v>
      </c>
      <c r="AC116" s="97" t="s">
        <v>15</v>
      </c>
      <c r="AD116" s="93" t="s">
        <v>46</v>
      </c>
      <c r="AE116" s="93" t="s">
        <v>129</v>
      </c>
      <c r="AF116" s="97" t="s">
        <v>86</v>
      </c>
      <c r="AG116" s="99"/>
      <c r="AH116" s="99"/>
      <c r="AI116" s="103"/>
      <c r="AJ116" s="104"/>
      <c r="AK116" s="99"/>
      <c r="AL116" s="100"/>
    </row>
    <row r="117" spans="1:38" x14ac:dyDescent="0.25">
      <c r="A117" s="88">
        <v>115</v>
      </c>
      <c r="B117" s="91" t="s">
        <v>295</v>
      </c>
      <c r="C117" s="53" t="s">
        <v>40</v>
      </c>
      <c r="D117" s="53" t="s">
        <v>97</v>
      </c>
      <c r="E117" s="97" t="s">
        <v>41</v>
      </c>
      <c r="F117" s="53" t="s">
        <v>136</v>
      </c>
      <c r="G117" s="53" t="s">
        <v>137</v>
      </c>
      <c r="H117" s="97" t="s">
        <v>45</v>
      </c>
      <c r="I117" s="93" t="s">
        <v>140</v>
      </c>
      <c r="J117" s="93" t="s">
        <v>143</v>
      </c>
      <c r="K117" s="97" t="s">
        <v>141</v>
      </c>
      <c r="L117" s="93" t="s">
        <v>8</v>
      </c>
      <c r="M117" s="93" t="s">
        <v>132</v>
      </c>
      <c r="N117" s="97" t="s">
        <v>14</v>
      </c>
      <c r="O117" s="93" t="s">
        <v>16</v>
      </c>
      <c r="P117" s="93" t="s">
        <v>575</v>
      </c>
      <c r="Q117" s="97" t="s">
        <v>123</v>
      </c>
      <c r="R117" s="95">
        <v>24</v>
      </c>
      <c r="S117" s="95">
        <v>24</v>
      </c>
      <c r="T117" s="97">
        <v>24</v>
      </c>
      <c r="U117" s="95">
        <v>30</v>
      </c>
      <c r="V117" s="95">
        <v>30</v>
      </c>
      <c r="W117" s="97" t="s">
        <v>36</v>
      </c>
      <c r="X117" s="95">
        <v>54</v>
      </c>
      <c r="Y117" s="95">
        <v>54</v>
      </c>
      <c r="Z117" s="97">
        <v>54</v>
      </c>
      <c r="AA117" s="93" t="s">
        <v>8</v>
      </c>
      <c r="AB117" s="93" t="s">
        <v>132</v>
      </c>
      <c r="AC117" s="97" t="s">
        <v>15</v>
      </c>
      <c r="AD117" s="93" t="s">
        <v>42</v>
      </c>
      <c r="AE117" s="93" t="s">
        <v>129</v>
      </c>
      <c r="AF117" s="97" t="s">
        <v>85</v>
      </c>
      <c r="AG117" s="99"/>
      <c r="AH117" s="99"/>
      <c r="AI117" s="103"/>
      <c r="AJ117" s="104"/>
      <c r="AK117" s="99"/>
      <c r="AL117" s="100"/>
    </row>
    <row r="118" spans="1:38" x14ac:dyDescent="0.25">
      <c r="A118" s="88">
        <v>116</v>
      </c>
      <c r="B118" s="91" t="s">
        <v>296</v>
      </c>
      <c r="C118" s="53" t="s">
        <v>40</v>
      </c>
      <c r="D118" s="53" t="s">
        <v>97</v>
      </c>
      <c r="E118" s="97" t="s">
        <v>41</v>
      </c>
      <c r="F118" s="53" t="s">
        <v>136</v>
      </c>
      <c r="G118" s="53" t="s">
        <v>137</v>
      </c>
      <c r="H118" s="97" t="s">
        <v>45</v>
      </c>
      <c r="I118" s="93" t="s">
        <v>140</v>
      </c>
      <c r="J118" s="93" t="s">
        <v>143</v>
      </c>
      <c r="K118" s="97" t="s">
        <v>141</v>
      </c>
      <c r="L118" s="93" t="s">
        <v>8</v>
      </c>
      <c r="M118" s="93" t="s">
        <v>132</v>
      </c>
      <c r="N118" s="97" t="s">
        <v>14</v>
      </c>
      <c r="O118" s="93" t="s">
        <v>16</v>
      </c>
      <c r="P118" s="93" t="s">
        <v>575</v>
      </c>
      <c r="Q118" s="97" t="s">
        <v>123</v>
      </c>
      <c r="R118" s="95">
        <v>24</v>
      </c>
      <c r="S118" s="95">
        <v>24</v>
      </c>
      <c r="T118" s="97">
        <v>24</v>
      </c>
      <c r="U118" s="95">
        <v>30</v>
      </c>
      <c r="V118" s="95">
        <v>30</v>
      </c>
      <c r="W118" s="97" t="s">
        <v>36</v>
      </c>
      <c r="X118" s="95">
        <v>54</v>
      </c>
      <c r="Y118" s="95">
        <v>54</v>
      </c>
      <c r="Z118" s="97">
        <v>54</v>
      </c>
      <c r="AA118" s="93" t="s">
        <v>8</v>
      </c>
      <c r="AB118" s="93" t="s">
        <v>132</v>
      </c>
      <c r="AC118" s="97" t="s">
        <v>15</v>
      </c>
      <c r="AD118" s="93" t="s">
        <v>46</v>
      </c>
      <c r="AE118" s="93" t="s">
        <v>129</v>
      </c>
      <c r="AF118" s="97" t="s">
        <v>86</v>
      </c>
      <c r="AG118" s="99"/>
      <c r="AH118" s="99"/>
      <c r="AI118" s="103"/>
      <c r="AJ118" s="104"/>
      <c r="AK118" s="99"/>
      <c r="AL118" s="100"/>
    </row>
    <row r="119" spans="1:38" x14ac:dyDescent="0.25">
      <c r="A119" s="88">
        <v>117</v>
      </c>
      <c r="B119" s="91" t="s">
        <v>297</v>
      </c>
      <c r="C119" s="53" t="s">
        <v>40</v>
      </c>
      <c r="D119" s="53" t="s">
        <v>97</v>
      </c>
      <c r="E119" s="97" t="s">
        <v>41</v>
      </c>
      <c r="F119" s="53" t="s">
        <v>136</v>
      </c>
      <c r="G119" s="53" t="s">
        <v>137</v>
      </c>
      <c r="H119" s="97" t="s">
        <v>45</v>
      </c>
      <c r="I119" s="93" t="s">
        <v>140</v>
      </c>
      <c r="J119" s="93" t="s">
        <v>143</v>
      </c>
      <c r="K119" s="97" t="s">
        <v>141</v>
      </c>
      <c r="L119" s="93" t="s">
        <v>8</v>
      </c>
      <c r="M119" s="93" t="s">
        <v>132</v>
      </c>
      <c r="N119" s="97" t="s">
        <v>14</v>
      </c>
      <c r="O119" s="93" t="s">
        <v>16</v>
      </c>
      <c r="P119" s="93" t="s">
        <v>575</v>
      </c>
      <c r="Q119" s="97" t="s">
        <v>123</v>
      </c>
      <c r="R119" s="95">
        <v>24</v>
      </c>
      <c r="S119" s="95">
        <v>24</v>
      </c>
      <c r="T119" s="97">
        <v>24</v>
      </c>
      <c r="U119" s="95">
        <v>30</v>
      </c>
      <c r="V119" s="95">
        <v>30</v>
      </c>
      <c r="W119" s="97" t="s">
        <v>36</v>
      </c>
      <c r="X119" s="95">
        <v>66</v>
      </c>
      <c r="Y119" s="95">
        <v>66</v>
      </c>
      <c r="Z119" s="97">
        <v>56</v>
      </c>
      <c r="AA119" s="93" t="s">
        <v>8</v>
      </c>
      <c r="AB119" s="93" t="s">
        <v>132</v>
      </c>
      <c r="AC119" s="97" t="s">
        <v>15</v>
      </c>
      <c r="AD119" s="93" t="s">
        <v>42</v>
      </c>
      <c r="AE119" s="93" t="s">
        <v>129</v>
      </c>
      <c r="AF119" s="97" t="s">
        <v>85</v>
      </c>
      <c r="AG119" s="99"/>
      <c r="AH119" s="99"/>
      <c r="AI119" s="103"/>
      <c r="AJ119" s="104"/>
      <c r="AK119" s="99"/>
      <c r="AL119" s="100"/>
    </row>
    <row r="120" spans="1:38" x14ac:dyDescent="0.25">
      <c r="A120" s="88">
        <v>118</v>
      </c>
      <c r="B120" s="91" t="s">
        <v>298</v>
      </c>
      <c r="C120" s="53" t="s">
        <v>40</v>
      </c>
      <c r="D120" s="53" t="s">
        <v>97</v>
      </c>
      <c r="E120" s="97" t="s">
        <v>41</v>
      </c>
      <c r="F120" s="53" t="s">
        <v>136</v>
      </c>
      <c r="G120" s="53" t="s">
        <v>137</v>
      </c>
      <c r="H120" s="97" t="s">
        <v>45</v>
      </c>
      <c r="I120" s="93" t="s">
        <v>140</v>
      </c>
      <c r="J120" s="93" t="s">
        <v>143</v>
      </c>
      <c r="K120" s="97" t="s">
        <v>141</v>
      </c>
      <c r="L120" s="93" t="s">
        <v>8</v>
      </c>
      <c r="M120" s="93" t="s">
        <v>132</v>
      </c>
      <c r="N120" s="97" t="s">
        <v>14</v>
      </c>
      <c r="O120" s="93" t="s">
        <v>16</v>
      </c>
      <c r="P120" s="93" t="s">
        <v>575</v>
      </c>
      <c r="Q120" s="97" t="s">
        <v>123</v>
      </c>
      <c r="R120" s="95">
        <v>24</v>
      </c>
      <c r="S120" s="95">
        <v>24</v>
      </c>
      <c r="T120" s="97">
        <v>24</v>
      </c>
      <c r="U120" s="95">
        <v>30</v>
      </c>
      <c r="V120" s="95">
        <v>30</v>
      </c>
      <c r="W120" s="97" t="s">
        <v>36</v>
      </c>
      <c r="X120" s="95">
        <v>66</v>
      </c>
      <c r="Y120" s="95">
        <v>66</v>
      </c>
      <c r="Z120" s="97">
        <v>56</v>
      </c>
      <c r="AA120" s="93" t="s">
        <v>8</v>
      </c>
      <c r="AB120" s="93" t="s">
        <v>132</v>
      </c>
      <c r="AC120" s="97" t="s">
        <v>15</v>
      </c>
      <c r="AD120" s="93" t="s">
        <v>46</v>
      </c>
      <c r="AE120" s="93" t="s">
        <v>129</v>
      </c>
      <c r="AF120" s="97" t="s">
        <v>86</v>
      </c>
      <c r="AG120" s="99"/>
      <c r="AH120" s="99"/>
      <c r="AI120" s="103"/>
      <c r="AJ120" s="104"/>
      <c r="AK120" s="99"/>
      <c r="AL120" s="100"/>
    </row>
    <row r="121" spans="1:38" x14ac:dyDescent="0.25">
      <c r="A121" s="88">
        <v>119</v>
      </c>
      <c r="B121" s="91" t="s">
        <v>299</v>
      </c>
      <c r="C121" s="53" t="s">
        <v>40</v>
      </c>
      <c r="D121" s="53" t="s">
        <v>97</v>
      </c>
      <c r="E121" s="97" t="s">
        <v>41</v>
      </c>
      <c r="F121" s="53" t="s">
        <v>136</v>
      </c>
      <c r="G121" s="53" t="s">
        <v>137</v>
      </c>
      <c r="H121" s="97" t="s">
        <v>45</v>
      </c>
      <c r="I121" s="93" t="s">
        <v>140</v>
      </c>
      <c r="J121" s="93" t="s">
        <v>143</v>
      </c>
      <c r="K121" s="97" t="s">
        <v>141</v>
      </c>
      <c r="L121" s="93" t="s">
        <v>8</v>
      </c>
      <c r="M121" s="93" t="s">
        <v>132</v>
      </c>
      <c r="N121" s="97" t="s">
        <v>14</v>
      </c>
      <c r="O121" s="93" t="s">
        <v>16</v>
      </c>
      <c r="P121" s="93" t="s">
        <v>575</v>
      </c>
      <c r="Q121" s="97" t="s">
        <v>123</v>
      </c>
      <c r="R121" s="95">
        <v>30</v>
      </c>
      <c r="S121" s="95">
        <v>30</v>
      </c>
      <c r="T121" s="97">
        <v>30</v>
      </c>
      <c r="U121" s="95">
        <v>24</v>
      </c>
      <c r="V121" s="95">
        <v>24</v>
      </c>
      <c r="W121" s="97" t="s">
        <v>32</v>
      </c>
      <c r="X121" s="95">
        <v>54</v>
      </c>
      <c r="Y121" s="95">
        <v>54</v>
      </c>
      <c r="Z121" s="97">
        <v>54</v>
      </c>
      <c r="AA121" s="93" t="s">
        <v>8</v>
      </c>
      <c r="AB121" s="93" t="s">
        <v>132</v>
      </c>
      <c r="AC121" s="97" t="s">
        <v>15</v>
      </c>
      <c r="AD121" s="93" t="s">
        <v>42</v>
      </c>
      <c r="AE121" s="93" t="s">
        <v>129</v>
      </c>
      <c r="AF121" s="97" t="s">
        <v>85</v>
      </c>
      <c r="AG121" s="99"/>
      <c r="AH121" s="99"/>
      <c r="AI121" s="103"/>
      <c r="AJ121" s="104"/>
      <c r="AK121" s="99"/>
      <c r="AL121" s="100"/>
    </row>
    <row r="122" spans="1:38" x14ac:dyDescent="0.25">
      <c r="A122" s="88">
        <v>120</v>
      </c>
      <c r="B122" s="91" t="s">
        <v>300</v>
      </c>
      <c r="C122" s="53" t="s">
        <v>40</v>
      </c>
      <c r="D122" s="53" t="s">
        <v>97</v>
      </c>
      <c r="E122" s="97" t="s">
        <v>41</v>
      </c>
      <c r="F122" s="53" t="s">
        <v>136</v>
      </c>
      <c r="G122" s="53" t="s">
        <v>137</v>
      </c>
      <c r="H122" s="97" t="s">
        <v>45</v>
      </c>
      <c r="I122" s="93" t="s">
        <v>140</v>
      </c>
      <c r="J122" s="93" t="s">
        <v>143</v>
      </c>
      <c r="K122" s="97" t="s">
        <v>141</v>
      </c>
      <c r="L122" s="93" t="s">
        <v>8</v>
      </c>
      <c r="M122" s="93" t="s">
        <v>132</v>
      </c>
      <c r="N122" s="97" t="s">
        <v>14</v>
      </c>
      <c r="O122" s="93" t="s">
        <v>16</v>
      </c>
      <c r="P122" s="93" t="s">
        <v>575</v>
      </c>
      <c r="Q122" s="97" t="s">
        <v>123</v>
      </c>
      <c r="R122" s="95">
        <v>30</v>
      </c>
      <c r="S122" s="95">
        <v>30</v>
      </c>
      <c r="T122" s="97">
        <v>30</v>
      </c>
      <c r="U122" s="95">
        <v>24</v>
      </c>
      <c r="V122" s="95">
        <v>24</v>
      </c>
      <c r="W122" s="97" t="s">
        <v>32</v>
      </c>
      <c r="X122" s="95">
        <v>54</v>
      </c>
      <c r="Y122" s="95">
        <v>54</v>
      </c>
      <c r="Z122" s="97">
        <v>54</v>
      </c>
      <c r="AA122" s="93" t="s">
        <v>8</v>
      </c>
      <c r="AB122" s="93" t="s">
        <v>132</v>
      </c>
      <c r="AC122" s="97" t="s">
        <v>15</v>
      </c>
      <c r="AD122" s="93" t="s">
        <v>46</v>
      </c>
      <c r="AE122" s="93" t="s">
        <v>129</v>
      </c>
      <c r="AF122" s="97" t="s">
        <v>86</v>
      </c>
      <c r="AG122" s="99"/>
      <c r="AH122" s="99"/>
      <c r="AI122" s="103"/>
      <c r="AJ122" s="104"/>
      <c r="AK122" s="99"/>
      <c r="AL122" s="100"/>
    </row>
    <row r="123" spans="1:38" x14ac:dyDescent="0.25">
      <c r="A123" s="88">
        <v>121</v>
      </c>
      <c r="B123" s="91" t="s">
        <v>301</v>
      </c>
      <c r="C123" s="53" t="s">
        <v>40</v>
      </c>
      <c r="D123" s="53" t="s">
        <v>97</v>
      </c>
      <c r="E123" s="97" t="s">
        <v>41</v>
      </c>
      <c r="F123" s="53" t="s">
        <v>136</v>
      </c>
      <c r="G123" s="53" t="s">
        <v>137</v>
      </c>
      <c r="H123" s="97" t="s">
        <v>45</v>
      </c>
      <c r="I123" s="93" t="s">
        <v>140</v>
      </c>
      <c r="J123" s="93" t="s">
        <v>143</v>
      </c>
      <c r="K123" s="97" t="s">
        <v>141</v>
      </c>
      <c r="L123" s="93" t="s">
        <v>8</v>
      </c>
      <c r="M123" s="93" t="s">
        <v>132</v>
      </c>
      <c r="N123" s="97" t="s">
        <v>14</v>
      </c>
      <c r="O123" s="93" t="s">
        <v>16</v>
      </c>
      <c r="P123" s="93" t="s">
        <v>575</v>
      </c>
      <c r="Q123" s="97" t="s">
        <v>123</v>
      </c>
      <c r="R123" s="95">
        <v>30</v>
      </c>
      <c r="S123" s="95">
        <v>30</v>
      </c>
      <c r="T123" s="97">
        <v>30</v>
      </c>
      <c r="U123" s="95">
        <v>24</v>
      </c>
      <c r="V123" s="95">
        <v>24</v>
      </c>
      <c r="W123" s="97" t="s">
        <v>32</v>
      </c>
      <c r="X123" s="95">
        <v>66</v>
      </c>
      <c r="Y123" s="95">
        <v>66</v>
      </c>
      <c r="Z123" s="97">
        <v>56</v>
      </c>
      <c r="AA123" s="93" t="s">
        <v>8</v>
      </c>
      <c r="AB123" s="93" t="s">
        <v>132</v>
      </c>
      <c r="AC123" s="97" t="s">
        <v>15</v>
      </c>
      <c r="AD123" s="93" t="s">
        <v>42</v>
      </c>
      <c r="AE123" s="93" t="s">
        <v>129</v>
      </c>
      <c r="AF123" s="97" t="s">
        <v>85</v>
      </c>
      <c r="AG123" s="99"/>
      <c r="AH123" s="99"/>
      <c r="AI123" s="103"/>
      <c r="AJ123" s="104"/>
      <c r="AK123" s="99"/>
      <c r="AL123" s="100"/>
    </row>
    <row r="124" spans="1:38" x14ac:dyDescent="0.25">
      <c r="A124" s="88">
        <v>122</v>
      </c>
      <c r="B124" s="91" t="s">
        <v>302</v>
      </c>
      <c r="C124" s="53" t="s">
        <v>40</v>
      </c>
      <c r="D124" s="53" t="s">
        <v>97</v>
      </c>
      <c r="E124" s="97" t="s">
        <v>41</v>
      </c>
      <c r="F124" s="53" t="s">
        <v>136</v>
      </c>
      <c r="G124" s="53" t="s">
        <v>137</v>
      </c>
      <c r="H124" s="97" t="s">
        <v>45</v>
      </c>
      <c r="I124" s="93" t="s">
        <v>140</v>
      </c>
      <c r="J124" s="93" t="s">
        <v>143</v>
      </c>
      <c r="K124" s="97" t="s">
        <v>141</v>
      </c>
      <c r="L124" s="93" t="s">
        <v>8</v>
      </c>
      <c r="M124" s="93" t="s">
        <v>132</v>
      </c>
      <c r="N124" s="97" t="s">
        <v>14</v>
      </c>
      <c r="O124" s="93" t="s">
        <v>16</v>
      </c>
      <c r="P124" s="93" t="s">
        <v>575</v>
      </c>
      <c r="Q124" s="97" t="s">
        <v>123</v>
      </c>
      <c r="R124" s="95">
        <v>30</v>
      </c>
      <c r="S124" s="95">
        <v>30</v>
      </c>
      <c r="T124" s="97">
        <v>30</v>
      </c>
      <c r="U124" s="95">
        <v>24</v>
      </c>
      <c r="V124" s="95">
        <v>24</v>
      </c>
      <c r="W124" s="97" t="s">
        <v>32</v>
      </c>
      <c r="X124" s="95">
        <v>66</v>
      </c>
      <c r="Y124" s="95">
        <v>66</v>
      </c>
      <c r="Z124" s="97">
        <v>56</v>
      </c>
      <c r="AA124" s="93" t="s">
        <v>8</v>
      </c>
      <c r="AB124" s="93" t="s">
        <v>132</v>
      </c>
      <c r="AC124" s="97" t="s">
        <v>15</v>
      </c>
      <c r="AD124" s="93" t="s">
        <v>46</v>
      </c>
      <c r="AE124" s="93" t="s">
        <v>129</v>
      </c>
      <c r="AF124" s="97" t="s">
        <v>86</v>
      </c>
      <c r="AG124" s="99"/>
      <c r="AH124" s="99"/>
      <c r="AI124" s="103"/>
      <c r="AJ124" s="104"/>
      <c r="AK124" s="99"/>
      <c r="AL124" s="100"/>
    </row>
    <row r="125" spans="1:38" x14ac:dyDescent="0.25">
      <c r="A125" s="88">
        <v>123</v>
      </c>
      <c r="B125" s="91" t="s">
        <v>303</v>
      </c>
      <c r="C125" s="53" t="s">
        <v>40</v>
      </c>
      <c r="D125" s="53" t="s">
        <v>97</v>
      </c>
      <c r="E125" s="97" t="s">
        <v>41</v>
      </c>
      <c r="F125" s="53" t="s">
        <v>136</v>
      </c>
      <c r="G125" s="53" t="s">
        <v>137</v>
      </c>
      <c r="H125" s="97" t="s">
        <v>45</v>
      </c>
      <c r="I125" s="93" t="s">
        <v>140</v>
      </c>
      <c r="J125" s="93" t="s">
        <v>143</v>
      </c>
      <c r="K125" s="97" t="s">
        <v>141</v>
      </c>
      <c r="L125" s="93" t="s">
        <v>8</v>
      </c>
      <c r="M125" s="93" t="s">
        <v>132</v>
      </c>
      <c r="N125" s="97" t="s">
        <v>14</v>
      </c>
      <c r="O125" s="93" t="s">
        <v>16</v>
      </c>
      <c r="P125" s="93" t="s">
        <v>575</v>
      </c>
      <c r="Q125" s="97" t="s">
        <v>123</v>
      </c>
      <c r="R125" s="95">
        <v>30</v>
      </c>
      <c r="S125" s="95">
        <v>30</v>
      </c>
      <c r="T125" s="97">
        <v>30</v>
      </c>
      <c r="U125" s="95">
        <v>30</v>
      </c>
      <c r="V125" s="95">
        <v>30</v>
      </c>
      <c r="W125" s="97" t="s">
        <v>36</v>
      </c>
      <c r="X125" s="95">
        <v>54</v>
      </c>
      <c r="Y125" s="95">
        <v>54</v>
      </c>
      <c r="Z125" s="97">
        <v>54</v>
      </c>
      <c r="AA125" s="93" t="s">
        <v>8</v>
      </c>
      <c r="AB125" s="93" t="s">
        <v>132</v>
      </c>
      <c r="AC125" s="97" t="s">
        <v>15</v>
      </c>
      <c r="AD125" s="93" t="s">
        <v>42</v>
      </c>
      <c r="AE125" s="93" t="s">
        <v>129</v>
      </c>
      <c r="AF125" s="97" t="s">
        <v>85</v>
      </c>
      <c r="AG125" s="99"/>
      <c r="AH125" s="99"/>
      <c r="AI125" s="103"/>
      <c r="AJ125" s="104"/>
      <c r="AK125" s="99"/>
      <c r="AL125" s="100"/>
    </row>
    <row r="126" spans="1:38" x14ac:dyDescent="0.25">
      <c r="A126" s="88">
        <v>124</v>
      </c>
      <c r="B126" s="91" t="s">
        <v>304</v>
      </c>
      <c r="C126" s="53" t="s">
        <v>40</v>
      </c>
      <c r="D126" s="53" t="s">
        <v>97</v>
      </c>
      <c r="E126" s="97" t="s">
        <v>41</v>
      </c>
      <c r="F126" s="53" t="s">
        <v>136</v>
      </c>
      <c r="G126" s="53" t="s">
        <v>137</v>
      </c>
      <c r="H126" s="97" t="s">
        <v>45</v>
      </c>
      <c r="I126" s="93" t="s">
        <v>140</v>
      </c>
      <c r="J126" s="93" t="s">
        <v>143</v>
      </c>
      <c r="K126" s="97" t="s">
        <v>141</v>
      </c>
      <c r="L126" s="93" t="s">
        <v>8</v>
      </c>
      <c r="M126" s="93" t="s">
        <v>132</v>
      </c>
      <c r="N126" s="97" t="s">
        <v>14</v>
      </c>
      <c r="O126" s="93" t="s">
        <v>16</v>
      </c>
      <c r="P126" s="93" t="s">
        <v>575</v>
      </c>
      <c r="Q126" s="97" t="s">
        <v>123</v>
      </c>
      <c r="R126" s="95">
        <v>30</v>
      </c>
      <c r="S126" s="95">
        <v>30</v>
      </c>
      <c r="T126" s="97">
        <v>30</v>
      </c>
      <c r="U126" s="95">
        <v>30</v>
      </c>
      <c r="V126" s="95">
        <v>30</v>
      </c>
      <c r="W126" s="97" t="s">
        <v>36</v>
      </c>
      <c r="X126" s="95">
        <v>54</v>
      </c>
      <c r="Y126" s="95">
        <v>54</v>
      </c>
      <c r="Z126" s="97">
        <v>54</v>
      </c>
      <c r="AA126" s="93" t="s">
        <v>8</v>
      </c>
      <c r="AB126" s="93" t="s">
        <v>132</v>
      </c>
      <c r="AC126" s="97" t="s">
        <v>15</v>
      </c>
      <c r="AD126" s="93" t="s">
        <v>46</v>
      </c>
      <c r="AE126" s="93" t="s">
        <v>129</v>
      </c>
      <c r="AF126" s="97" t="s">
        <v>86</v>
      </c>
      <c r="AG126" s="99"/>
      <c r="AH126" s="99"/>
      <c r="AI126" s="103"/>
      <c r="AJ126" s="104"/>
      <c r="AK126" s="99"/>
      <c r="AL126" s="100"/>
    </row>
    <row r="127" spans="1:38" x14ac:dyDescent="0.25">
      <c r="A127" s="88">
        <v>125</v>
      </c>
      <c r="B127" s="91" t="s">
        <v>305</v>
      </c>
      <c r="C127" s="53" t="s">
        <v>40</v>
      </c>
      <c r="D127" s="53" t="s">
        <v>97</v>
      </c>
      <c r="E127" s="97" t="s">
        <v>41</v>
      </c>
      <c r="F127" s="53" t="s">
        <v>136</v>
      </c>
      <c r="G127" s="53" t="s">
        <v>137</v>
      </c>
      <c r="H127" s="97" t="s">
        <v>45</v>
      </c>
      <c r="I127" s="93" t="s">
        <v>140</v>
      </c>
      <c r="J127" s="93" t="s">
        <v>143</v>
      </c>
      <c r="K127" s="97" t="s">
        <v>141</v>
      </c>
      <c r="L127" s="93" t="s">
        <v>8</v>
      </c>
      <c r="M127" s="93" t="s">
        <v>132</v>
      </c>
      <c r="N127" s="97" t="s">
        <v>14</v>
      </c>
      <c r="O127" s="93" t="s">
        <v>16</v>
      </c>
      <c r="P127" s="93" t="s">
        <v>575</v>
      </c>
      <c r="Q127" s="97" t="s">
        <v>123</v>
      </c>
      <c r="R127" s="95">
        <v>30</v>
      </c>
      <c r="S127" s="95">
        <v>30</v>
      </c>
      <c r="T127" s="97">
        <v>30</v>
      </c>
      <c r="U127" s="95">
        <v>30</v>
      </c>
      <c r="V127" s="95">
        <v>30</v>
      </c>
      <c r="W127" s="97" t="s">
        <v>36</v>
      </c>
      <c r="X127" s="95">
        <v>66</v>
      </c>
      <c r="Y127" s="95">
        <v>66</v>
      </c>
      <c r="Z127" s="97">
        <v>56</v>
      </c>
      <c r="AA127" s="93" t="s">
        <v>8</v>
      </c>
      <c r="AB127" s="93" t="s">
        <v>132</v>
      </c>
      <c r="AC127" s="97" t="s">
        <v>15</v>
      </c>
      <c r="AD127" s="93" t="s">
        <v>42</v>
      </c>
      <c r="AE127" s="93" t="s">
        <v>129</v>
      </c>
      <c r="AF127" s="97" t="s">
        <v>85</v>
      </c>
      <c r="AG127" s="99"/>
      <c r="AH127" s="99"/>
      <c r="AI127" s="103"/>
      <c r="AJ127" s="104"/>
      <c r="AK127" s="99"/>
      <c r="AL127" s="100"/>
    </row>
    <row r="128" spans="1:38" x14ac:dyDescent="0.25">
      <c r="A128" s="88">
        <v>126</v>
      </c>
      <c r="B128" s="91" t="s">
        <v>306</v>
      </c>
      <c r="C128" s="53" t="s">
        <v>40</v>
      </c>
      <c r="D128" s="53" t="s">
        <v>97</v>
      </c>
      <c r="E128" s="97" t="s">
        <v>41</v>
      </c>
      <c r="F128" s="53" t="s">
        <v>136</v>
      </c>
      <c r="G128" s="53" t="s">
        <v>137</v>
      </c>
      <c r="H128" s="97" t="s">
        <v>45</v>
      </c>
      <c r="I128" s="93" t="s">
        <v>140</v>
      </c>
      <c r="J128" s="93" t="s">
        <v>143</v>
      </c>
      <c r="K128" s="97" t="s">
        <v>141</v>
      </c>
      <c r="L128" s="93" t="s">
        <v>8</v>
      </c>
      <c r="M128" s="93" t="s">
        <v>132</v>
      </c>
      <c r="N128" s="97" t="s">
        <v>14</v>
      </c>
      <c r="O128" s="93" t="s">
        <v>16</v>
      </c>
      <c r="P128" s="93" t="s">
        <v>575</v>
      </c>
      <c r="Q128" s="97" t="s">
        <v>123</v>
      </c>
      <c r="R128" s="95">
        <v>30</v>
      </c>
      <c r="S128" s="95">
        <v>30</v>
      </c>
      <c r="T128" s="97">
        <v>30</v>
      </c>
      <c r="U128" s="95">
        <v>30</v>
      </c>
      <c r="V128" s="95">
        <v>30</v>
      </c>
      <c r="W128" s="97" t="s">
        <v>36</v>
      </c>
      <c r="X128" s="95">
        <v>66</v>
      </c>
      <c r="Y128" s="95">
        <v>66</v>
      </c>
      <c r="Z128" s="97">
        <v>56</v>
      </c>
      <c r="AA128" s="93" t="s">
        <v>8</v>
      </c>
      <c r="AB128" s="93" t="s">
        <v>132</v>
      </c>
      <c r="AC128" s="97" t="s">
        <v>15</v>
      </c>
      <c r="AD128" s="93" t="s">
        <v>46</v>
      </c>
      <c r="AE128" s="93" t="s">
        <v>129</v>
      </c>
      <c r="AF128" s="97" t="s">
        <v>86</v>
      </c>
      <c r="AG128" s="99"/>
      <c r="AH128" s="99"/>
      <c r="AI128" s="103"/>
      <c r="AJ128" s="104"/>
      <c r="AK128" s="99"/>
      <c r="AL128" s="100"/>
    </row>
    <row r="129" spans="1:38" x14ac:dyDescent="0.25">
      <c r="A129" s="88">
        <v>127</v>
      </c>
      <c r="B129" s="91" t="s">
        <v>307</v>
      </c>
      <c r="C129" s="53" t="s">
        <v>40</v>
      </c>
      <c r="D129" s="53" t="s">
        <v>97</v>
      </c>
      <c r="E129" s="97" t="s">
        <v>41</v>
      </c>
      <c r="F129" s="53" t="s">
        <v>136</v>
      </c>
      <c r="G129" s="53" t="s">
        <v>137</v>
      </c>
      <c r="H129" s="97" t="s">
        <v>45</v>
      </c>
      <c r="I129" s="93" t="s">
        <v>140</v>
      </c>
      <c r="J129" s="93" t="s">
        <v>143</v>
      </c>
      <c r="K129" s="97" t="s">
        <v>141</v>
      </c>
      <c r="L129" s="93" t="s">
        <v>8</v>
      </c>
      <c r="M129" s="93" t="s">
        <v>132</v>
      </c>
      <c r="N129" s="97" t="s">
        <v>14</v>
      </c>
      <c r="O129" s="93" t="s">
        <v>35</v>
      </c>
      <c r="P129" s="93" t="s">
        <v>96</v>
      </c>
      <c r="Q129" s="97" t="s">
        <v>124</v>
      </c>
      <c r="R129" s="95">
        <v>24</v>
      </c>
      <c r="S129" s="95">
        <v>24</v>
      </c>
      <c r="T129" s="97">
        <v>24</v>
      </c>
      <c r="U129" s="95">
        <v>24</v>
      </c>
      <c r="V129" s="95">
        <v>24</v>
      </c>
      <c r="W129" s="97" t="s">
        <v>32</v>
      </c>
      <c r="X129" s="95">
        <v>54</v>
      </c>
      <c r="Y129" s="95">
        <v>54</v>
      </c>
      <c r="Z129" s="97">
        <v>54</v>
      </c>
      <c r="AA129" s="93" t="s">
        <v>8</v>
      </c>
      <c r="AB129" s="93" t="s">
        <v>132</v>
      </c>
      <c r="AC129" s="97" t="s">
        <v>15</v>
      </c>
      <c r="AD129" s="93" t="s">
        <v>42</v>
      </c>
      <c r="AE129" s="93" t="s">
        <v>129</v>
      </c>
      <c r="AF129" s="97" t="s">
        <v>85</v>
      </c>
      <c r="AG129" s="99"/>
      <c r="AH129" s="99"/>
      <c r="AI129" s="103"/>
      <c r="AJ129" s="104"/>
      <c r="AK129" s="99"/>
      <c r="AL129" s="100"/>
    </row>
    <row r="130" spans="1:38" x14ac:dyDescent="0.25">
      <c r="A130" s="88">
        <v>128</v>
      </c>
      <c r="B130" s="91" t="s">
        <v>308</v>
      </c>
      <c r="C130" s="53" t="s">
        <v>40</v>
      </c>
      <c r="D130" s="53" t="s">
        <v>97</v>
      </c>
      <c r="E130" s="97" t="s">
        <v>41</v>
      </c>
      <c r="F130" s="53" t="s">
        <v>136</v>
      </c>
      <c r="G130" s="53" t="s">
        <v>137</v>
      </c>
      <c r="H130" s="97" t="s">
        <v>45</v>
      </c>
      <c r="I130" s="93" t="s">
        <v>140</v>
      </c>
      <c r="J130" s="93" t="s">
        <v>143</v>
      </c>
      <c r="K130" s="97" t="s">
        <v>141</v>
      </c>
      <c r="L130" s="93" t="s">
        <v>8</v>
      </c>
      <c r="M130" s="93" t="s">
        <v>132</v>
      </c>
      <c r="N130" s="97" t="s">
        <v>14</v>
      </c>
      <c r="O130" s="93" t="s">
        <v>35</v>
      </c>
      <c r="P130" s="93" t="s">
        <v>96</v>
      </c>
      <c r="Q130" s="97" t="s">
        <v>124</v>
      </c>
      <c r="R130" s="95">
        <v>24</v>
      </c>
      <c r="S130" s="95">
        <v>24</v>
      </c>
      <c r="T130" s="97">
        <v>24</v>
      </c>
      <c r="U130" s="95">
        <v>24</v>
      </c>
      <c r="V130" s="95">
        <v>24</v>
      </c>
      <c r="W130" s="97" t="s">
        <v>32</v>
      </c>
      <c r="X130" s="95">
        <v>54</v>
      </c>
      <c r="Y130" s="95">
        <v>54</v>
      </c>
      <c r="Z130" s="97">
        <v>54</v>
      </c>
      <c r="AA130" s="93" t="s">
        <v>8</v>
      </c>
      <c r="AB130" s="93" t="s">
        <v>132</v>
      </c>
      <c r="AC130" s="97" t="s">
        <v>15</v>
      </c>
      <c r="AD130" s="93" t="s">
        <v>46</v>
      </c>
      <c r="AE130" s="93" t="s">
        <v>129</v>
      </c>
      <c r="AF130" s="97" t="s">
        <v>86</v>
      </c>
      <c r="AG130" s="99"/>
      <c r="AH130" s="99"/>
      <c r="AI130" s="103"/>
      <c r="AJ130" s="104"/>
      <c r="AK130" s="99"/>
      <c r="AL130" s="100"/>
    </row>
    <row r="131" spans="1:38" x14ac:dyDescent="0.25">
      <c r="A131" s="88">
        <v>129</v>
      </c>
      <c r="B131" s="91" t="s">
        <v>309</v>
      </c>
      <c r="C131" s="53" t="s">
        <v>40</v>
      </c>
      <c r="D131" s="53" t="s">
        <v>97</v>
      </c>
      <c r="E131" s="97" t="s">
        <v>41</v>
      </c>
      <c r="F131" s="53" t="s">
        <v>136</v>
      </c>
      <c r="G131" s="53" t="s">
        <v>137</v>
      </c>
      <c r="H131" s="97" t="s">
        <v>45</v>
      </c>
      <c r="I131" s="93" t="s">
        <v>140</v>
      </c>
      <c r="J131" s="93" t="s">
        <v>143</v>
      </c>
      <c r="K131" s="97" t="s">
        <v>141</v>
      </c>
      <c r="L131" s="93" t="s">
        <v>8</v>
      </c>
      <c r="M131" s="93" t="s">
        <v>132</v>
      </c>
      <c r="N131" s="97" t="s">
        <v>14</v>
      </c>
      <c r="O131" s="93" t="s">
        <v>35</v>
      </c>
      <c r="P131" s="93" t="s">
        <v>96</v>
      </c>
      <c r="Q131" s="97" t="s">
        <v>124</v>
      </c>
      <c r="R131" s="95">
        <v>24</v>
      </c>
      <c r="S131" s="95">
        <v>24</v>
      </c>
      <c r="T131" s="97">
        <v>24</v>
      </c>
      <c r="U131" s="95">
        <v>24</v>
      </c>
      <c r="V131" s="95">
        <v>24</v>
      </c>
      <c r="W131" s="97" t="s">
        <v>32</v>
      </c>
      <c r="X131" s="95">
        <v>66</v>
      </c>
      <c r="Y131" s="95">
        <v>66</v>
      </c>
      <c r="Z131" s="97">
        <v>56</v>
      </c>
      <c r="AA131" s="93" t="s">
        <v>8</v>
      </c>
      <c r="AB131" s="93" t="s">
        <v>132</v>
      </c>
      <c r="AC131" s="97" t="s">
        <v>15</v>
      </c>
      <c r="AD131" s="93" t="s">
        <v>42</v>
      </c>
      <c r="AE131" s="93" t="s">
        <v>129</v>
      </c>
      <c r="AF131" s="97" t="s">
        <v>85</v>
      </c>
      <c r="AG131" s="99"/>
      <c r="AH131" s="99"/>
      <c r="AI131" s="103"/>
      <c r="AJ131" s="104"/>
      <c r="AK131" s="99"/>
      <c r="AL131" s="100"/>
    </row>
    <row r="132" spans="1:38" x14ac:dyDescent="0.25">
      <c r="A132" s="88">
        <v>130</v>
      </c>
      <c r="B132" s="91" t="s">
        <v>310</v>
      </c>
      <c r="C132" s="53" t="s">
        <v>40</v>
      </c>
      <c r="D132" s="53" t="s">
        <v>97</v>
      </c>
      <c r="E132" s="97" t="s">
        <v>41</v>
      </c>
      <c r="F132" s="53" t="s">
        <v>136</v>
      </c>
      <c r="G132" s="53" t="s">
        <v>137</v>
      </c>
      <c r="H132" s="97" t="s">
        <v>45</v>
      </c>
      <c r="I132" s="93" t="s">
        <v>140</v>
      </c>
      <c r="J132" s="93" t="s">
        <v>143</v>
      </c>
      <c r="K132" s="97" t="s">
        <v>141</v>
      </c>
      <c r="L132" s="93" t="s">
        <v>8</v>
      </c>
      <c r="M132" s="93" t="s">
        <v>132</v>
      </c>
      <c r="N132" s="97" t="s">
        <v>14</v>
      </c>
      <c r="O132" s="93" t="s">
        <v>35</v>
      </c>
      <c r="P132" s="93" t="s">
        <v>96</v>
      </c>
      <c r="Q132" s="97" t="s">
        <v>124</v>
      </c>
      <c r="R132" s="95">
        <v>24</v>
      </c>
      <c r="S132" s="95">
        <v>24</v>
      </c>
      <c r="T132" s="97">
        <v>24</v>
      </c>
      <c r="U132" s="95">
        <v>24</v>
      </c>
      <c r="V132" s="95">
        <v>24</v>
      </c>
      <c r="W132" s="97" t="s">
        <v>32</v>
      </c>
      <c r="X132" s="95">
        <v>66</v>
      </c>
      <c r="Y132" s="95">
        <v>66</v>
      </c>
      <c r="Z132" s="97">
        <v>56</v>
      </c>
      <c r="AA132" s="93" t="s">
        <v>8</v>
      </c>
      <c r="AB132" s="93" t="s">
        <v>132</v>
      </c>
      <c r="AC132" s="97" t="s">
        <v>15</v>
      </c>
      <c r="AD132" s="93" t="s">
        <v>46</v>
      </c>
      <c r="AE132" s="93" t="s">
        <v>129</v>
      </c>
      <c r="AF132" s="97" t="s">
        <v>86</v>
      </c>
      <c r="AG132" s="99"/>
      <c r="AH132" s="99"/>
      <c r="AI132" s="103"/>
      <c r="AJ132" s="104"/>
      <c r="AK132" s="99"/>
      <c r="AL132" s="100"/>
    </row>
    <row r="133" spans="1:38" x14ac:dyDescent="0.25">
      <c r="A133" s="88">
        <v>131</v>
      </c>
      <c r="B133" s="91" t="s">
        <v>311</v>
      </c>
      <c r="C133" s="53" t="s">
        <v>40</v>
      </c>
      <c r="D133" s="53" t="s">
        <v>97</v>
      </c>
      <c r="E133" s="97" t="s">
        <v>41</v>
      </c>
      <c r="F133" s="53" t="s">
        <v>136</v>
      </c>
      <c r="G133" s="53" t="s">
        <v>137</v>
      </c>
      <c r="H133" s="97" t="s">
        <v>45</v>
      </c>
      <c r="I133" s="93" t="s">
        <v>140</v>
      </c>
      <c r="J133" s="93" t="s">
        <v>143</v>
      </c>
      <c r="K133" s="97" t="s">
        <v>141</v>
      </c>
      <c r="L133" s="93" t="s">
        <v>8</v>
      </c>
      <c r="M133" s="93" t="s">
        <v>132</v>
      </c>
      <c r="N133" s="97" t="s">
        <v>14</v>
      </c>
      <c r="O133" s="93" t="s">
        <v>35</v>
      </c>
      <c r="P133" s="93" t="s">
        <v>96</v>
      </c>
      <c r="Q133" s="97" t="s">
        <v>124</v>
      </c>
      <c r="R133" s="95">
        <v>24</v>
      </c>
      <c r="S133" s="95">
        <v>24</v>
      </c>
      <c r="T133" s="97">
        <v>24</v>
      </c>
      <c r="U133" s="95">
        <v>30</v>
      </c>
      <c r="V133" s="95">
        <v>30</v>
      </c>
      <c r="W133" s="97" t="s">
        <v>36</v>
      </c>
      <c r="X133" s="95">
        <v>54</v>
      </c>
      <c r="Y133" s="95">
        <v>54</v>
      </c>
      <c r="Z133" s="97">
        <v>54</v>
      </c>
      <c r="AA133" s="93" t="s">
        <v>8</v>
      </c>
      <c r="AB133" s="93" t="s">
        <v>132</v>
      </c>
      <c r="AC133" s="97" t="s">
        <v>15</v>
      </c>
      <c r="AD133" s="93" t="s">
        <v>42</v>
      </c>
      <c r="AE133" s="93" t="s">
        <v>129</v>
      </c>
      <c r="AF133" s="97" t="s">
        <v>85</v>
      </c>
      <c r="AG133" s="99"/>
      <c r="AH133" s="99"/>
      <c r="AI133" s="103"/>
      <c r="AJ133" s="104"/>
      <c r="AK133" s="99"/>
      <c r="AL133" s="100"/>
    </row>
    <row r="134" spans="1:38" x14ac:dyDescent="0.25">
      <c r="A134" s="88">
        <v>132</v>
      </c>
      <c r="B134" s="91" t="s">
        <v>312</v>
      </c>
      <c r="C134" s="53" t="s">
        <v>40</v>
      </c>
      <c r="D134" s="53" t="s">
        <v>97</v>
      </c>
      <c r="E134" s="97" t="s">
        <v>41</v>
      </c>
      <c r="F134" s="53" t="s">
        <v>136</v>
      </c>
      <c r="G134" s="53" t="s">
        <v>137</v>
      </c>
      <c r="H134" s="97" t="s">
        <v>45</v>
      </c>
      <c r="I134" s="93" t="s">
        <v>140</v>
      </c>
      <c r="J134" s="93" t="s">
        <v>143</v>
      </c>
      <c r="K134" s="97" t="s">
        <v>141</v>
      </c>
      <c r="L134" s="93" t="s">
        <v>8</v>
      </c>
      <c r="M134" s="93" t="s">
        <v>132</v>
      </c>
      <c r="N134" s="97" t="s">
        <v>14</v>
      </c>
      <c r="O134" s="93" t="s">
        <v>35</v>
      </c>
      <c r="P134" s="93" t="s">
        <v>96</v>
      </c>
      <c r="Q134" s="97" t="s">
        <v>124</v>
      </c>
      <c r="R134" s="95">
        <v>24</v>
      </c>
      <c r="S134" s="95">
        <v>24</v>
      </c>
      <c r="T134" s="97">
        <v>24</v>
      </c>
      <c r="U134" s="95">
        <v>30</v>
      </c>
      <c r="V134" s="95">
        <v>30</v>
      </c>
      <c r="W134" s="97" t="s">
        <v>36</v>
      </c>
      <c r="X134" s="95">
        <v>54</v>
      </c>
      <c r="Y134" s="95">
        <v>54</v>
      </c>
      <c r="Z134" s="97">
        <v>54</v>
      </c>
      <c r="AA134" s="93" t="s">
        <v>8</v>
      </c>
      <c r="AB134" s="93" t="s">
        <v>132</v>
      </c>
      <c r="AC134" s="97" t="s">
        <v>15</v>
      </c>
      <c r="AD134" s="93" t="s">
        <v>46</v>
      </c>
      <c r="AE134" s="93" t="s">
        <v>129</v>
      </c>
      <c r="AF134" s="97" t="s">
        <v>86</v>
      </c>
      <c r="AG134" s="99"/>
      <c r="AH134" s="99"/>
      <c r="AI134" s="103"/>
      <c r="AJ134" s="104"/>
      <c r="AK134" s="99"/>
      <c r="AL134" s="100"/>
    </row>
    <row r="135" spans="1:38" x14ac:dyDescent="0.25">
      <c r="A135" s="88">
        <v>133</v>
      </c>
      <c r="B135" s="91" t="s">
        <v>313</v>
      </c>
      <c r="C135" s="53" t="s">
        <v>40</v>
      </c>
      <c r="D135" s="53" t="s">
        <v>97</v>
      </c>
      <c r="E135" s="97" t="s">
        <v>41</v>
      </c>
      <c r="F135" s="53" t="s">
        <v>136</v>
      </c>
      <c r="G135" s="53" t="s">
        <v>137</v>
      </c>
      <c r="H135" s="97" t="s">
        <v>45</v>
      </c>
      <c r="I135" s="93" t="s">
        <v>140</v>
      </c>
      <c r="J135" s="93" t="s">
        <v>143</v>
      </c>
      <c r="K135" s="97" t="s">
        <v>141</v>
      </c>
      <c r="L135" s="93" t="s">
        <v>8</v>
      </c>
      <c r="M135" s="93" t="s">
        <v>132</v>
      </c>
      <c r="N135" s="97" t="s">
        <v>14</v>
      </c>
      <c r="O135" s="93" t="s">
        <v>35</v>
      </c>
      <c r="P135" s="93" t="s">
        <v>96</v>
      </c>
      <c r="Q135" s="97" t="s">
        <v>124</v>
      </c>
      <c r="R135" s="95">
        <v>24</v>
      </c>
      <c r="S135" s="95">
        <v>24</v>
      </c>
      <c r="T135" s="97">
        <v>24</v>
      </c>
      <c r="U135" s="95">
        <v>30</v>
      </c>
      <c r="V135" s="95">
        <v>30</v>
      </c>
      <c r="W135" s="97" t="s">
        <v>36</v>
      </c>
      <c r="X135" s="95">
        <v>66</v>
      </c>
      <c r="Y135" s="95">
        <v>66</v>
      </c>
      <c r="Z135" s="97">
        <v>56</v>
      </c>
      <c r="AA135" s="93" t="s">
        <v>8</v>
      </c>
      <c r="AB135" s="93" t="s">
        <v>132</v>
      </c>
      <c r="AC135" s="97" t="s">
        <v>15</v>
      </c>
      <c r="AD135" s="93" t="s">
        <v>42</v>
      </c>
      <c r="AE135" s="93" t="s">
        <v>129</v>
      </c>
      <c r="AF135" s="97" t="s">
        <v>85</v>
      </c>
      <c r="AG135" s="99"/>
      <c r="AH135" s="99"/>
      <c r="AI135" s="103"/>
      <c r="AJ135" s="104"/>
      <c r="AK135" s="99"/>
      <c r="AL135" s="100"/>
    </row>
    <row r="136" spans="1:38" x14ac:dyDescent="0.25">
      <c r="A136" s="88">
        <v>134</v>
      </c>
      <c r="B136" s="91" t="s">
        <v>314</v>
      </c>
      <c r="C136" s="53" t="s">
        <v>40</v>
      </c>
      <c r="D136" s="53" t="s">
        <v>97</v>
      </c>
      <c r="E136" s="97" t="s">
        <v>41</v>
      </c>
      <c r="F136" s="53" t="s">
        <v>136</v>
      </c>
      <c r="G136" s="53" t="s">
        <v>137</v>
      </c>
      <c r="H136" s="97" t="s">
        <v>45</v>
      </c>
      <c r="I136" s="93" t="s">
        <v>140</v>
      </c>
      <c r="J136" s="93" t="s">
        <v>143</v>
      </c>
      <c r="K136" s="97" t="s">
        <v>141</v>
      </c>
      <c r="L136" s="93" t="s">
        <v>8</v>
      </c>
      <c r="M136" s="93" t="s">
        <v>132</v>
      </c>
      <c r="N136" s="97" t="s">
        <v>14</v>
      </c>
      <c r="O136" s="93" t="s">
        <v>35</v>
      </c>
      <c r="P136" s="93" t="s">
        <v>96</v>
      </c>
      <c r="Q136" s="97" t="s">
        <v>124</v>
      </c>
      <c r="R136" s="95">
        <v>24</v>
      </c>
      <c r="S136" s="95">
        <v>24</v>
      </c>
      <c r="T136" s="97">
        <v>24</v>
      </c>
      <c r="U136" s="95">
        <v>30</v>
      </c>
      <c r="V136" s="95">
        <v>30</v>
      </c>
      <c r="W136" s="97" t="s">
        <v>36</v>
      </c>
      <c r="X136" s="95">
        <v>66</v>
      </c>
      <c r="Y136" s="95">
        <v>66</v>
      </c>
      <c r="Z136" s="97">
        <v>56</v>
      </c>
      <c r="AA136" s="93" t="s">
        <v>8</v>
      </c>
      <c r="AB136" s="93" t="s">
        <v>132</v>
      </c>
      <c r="AC136" s="97" t="s">
        <v>15</v>
      </c>
      <c r="AD136" s="93" t="s">
        <v>46</v>
      </c>
      <c r="AE136" s="93" t="s">
        <v>129</v>
      </c>
      <c r="AF136" s="97" t="s">
        <v>86</v>
      </c>
      <c r="AG136" s="99"/>
      <c r="AH136" s="99"/>
      <c r="AI136" s="103"/>
      <c r="AJ136" s="104"/>
      <c r="AK136" s="99"/>
      <c r="AL136" s="100"/>
    </row>
    <row r="137" spans="1:38" x14ac:dyDescent="0.25">
      <c r="A137" s="88">
        <v>135</v>
      </c>
      <c r="B137" s="91" t="s">
        <v>315</v>
      </c>
      <c r="C137" s="53" t="s">
        <v>40</v>
      </c>
      <c r="D137" s="53" t="s">
        <v>97</v>
      </c>
      <c r="E137" s="97" t="s">
        <v>41</v>
      </c>
      <c r="F137" s="53" t="s">
        <v>136</v>
      </c>
      <c r="G137" s="53" t="s">
        <v>137</v>
      </c>
      <c r="H137" s="97" t="s">
        <v>45</v>
      </c>
      <c r="I137" s="93" t="s">
        <v>140</v>
      </c>
      <c r="J137" s="93" t="s">
        <v>143</v>
      </c>
      <c r="K137" s="97" t="s">
        <v>141</v>
      </c>
      <c r="L137" s="93" t="s">
        <v>8</v>
      </c>
      <c r="M137" s="93" t="s">
        <v>132</v>
      </c>
      <c r="N137" s="97" t="s">
        <v>14</v>
      </c>
      <c r="O137" s="93" t="s">
        <v>35</v>
      </c>
      <c r="P137" s="93" t="s">
        <v>96</v>
      </c>
      <c r="Q137" s="97" t="s">
        <v>124</v>
      </c>
      <c r="R137" s="95">
        <v>30</v>
      </c>
      <c r="S137" s="95">
        <v>30</v>
      </c>
      <c r="T137" s="97">
        <v>30</v>
      </c>
      <c r="U137" s="95">
        <v>24</v>
      </c>
      <c r="V137" s="95">
        <v>24</v>
      </c>
      <c r="W137" s="97" t="s">
        <v>32</v>
      </c>
      <c r="X137" s="95">
        <v>54</v>
      </c>
      <c r="Y137" s="95">
        <v>54</v>
      </c>
      <c r="Z137" s="97">
        <v>54</v>
      </c>
      <c r="AA137" s="93" t="s">
        <v>8</v>
      </c>
      <c r="AB137" s="93" t="s">
        <v>132</v>
      </c>
      <c r="AC137" s="97" t="s">
        <v>15</v>
      </c>
      <c r="AD137" s="93" t="s">
        <v>42</v>
      </c>
      <c r="AE137" s="93" t="s">
        <v>129</v>
      </c>
      <c r="AF137" s="97" t="s">
        <v>85</v>
      </c>
      <c r="AG137" s="99"/>
      <c r="AH137" s="99"/>
      <c r="AI137" s="103"/>
      <c r="AJ137" s="104"/>
      <c r="AK137" s="99"/>
      <c r="AL137" s="100"/>
    </row>
    <row r="138" spans="1:38" x14ac:dyDescent="0.25">
      <c r="A138" s="88">
        <v>136</v>
      </c>
      <c r="B138" s="91" t="s">
        <v>316</v>
      </c>
      <c r="C138" s="53" t="s">
        <v>40</v>
      </c>
      <c r="D138" s="53" t="s">
        <v>97</v>
      </c>
      <c r="E138" s="97" t="s">
        <v>41</v>
      </c>
      <c r="F138" s="53" t="s">
        <v>136</v>
      </c>
      <c r="G138" s="53" t="s">
        <v>137</v>
      </c>
      <c r="H138" s="97" t="s">
        <v>45</v>
      </c>
      <c r="I138" s="93" t="s">
        <v>140</v>
      </c>
      <c r="J138" s="93" t="s">
        <v>143</v>
      </c>
      <c r="K138" s="97" t="s">
        <v>141</v>
      </c>
      <c r="L138" s="93" t="s">
        <v>8</v>
      </c>
      <c r="M138" s="93" t="s">
        <v>132</v>
      </c>
      <c r="N138" s="97" t="s">
        <v>14</v>
      </c>
      <c r="O138" s="93" t="s">
        <v>35</v>
      </c>
      <c r="P138" s="93" t="s">
        <v>96</v>
      </c>
      <c r="Q138" s="97" t="s">
        <v>124</v>
      </c>
      <c r="R138" s="95">
        <v>30</v>
      </c>
      <c r="S138" s="95">
        <v>30</v>
      </c>
      <c r="T138" s="97">
        <v>30</v>
      </c>
      <c r="U138" s="95">
        <v>24</v>
      </c>
      <c r="V138" s="95">
        <v>24</v>
      </c>
      <c r="W138" s="97" t="s">
        <v>32</v>
      </c>
      <c r="X138" s="95">
        <v>54</v>
      </c>
      <c r="Y138" s="95">
        <v>54</v>
      </c>
      <c r="Z138" s="97">
        <v>54</v>
      </c>
      <c r="AA138" s="93" t="s">
        <v>8</v>
      </c>
      <c r="AB138" s="93" t="s">
        <v>132</v>
      </c>
      <c r="AC138" s="97" t="s">
        <v>15</v>
      </c>
      <c r="AD138" s="93" t="s">
        <v>46</v>
      </c>
      <c r="AE138" s="93" t="s">
        <v>129</v>
      </c>
      <c r="AF138" s="97" t="s">
        <v>86</v>
      </c>
      <c r="AG138" s="99"/>
      <c r="AH138" s="99"/>
      <c r="AI138" s="103"/>
      <c r="AJ138" s="104"/>
      <c r="AK138" s="99"/>
      <c r="AL138" s="100"/>
    </row>
    <row r="139" spans="1:38" x14ac:dyDescent="0.25">
      <c r="A139" s="88">
        <v>137</v>
      </c>
      <c r="B139" s="91" t="s">
        <v>317</v>
      </c>
      <c r="C139" s="53" t="s">
        <v>40</v>
      </c>
      <c r="D139" s="53" t="s">
        <v>97</v>
      </c>
      <c r="E139" s="97" t="s">
        <v>41</v>
      </c>
      <c r="F139" s="53" t="s">
        <v>136</v>
      </c>
      <c r="G139" s="53" t="s">
        <v>137</v>
      </c>
      <c r="H139" s="97" t="s">
        <v>45</v>
      </c>
      <c r="I139" s="93" t="s">
        <v>140</v>
      </c>
      <c r="J139" s="93" t="s">
        <v>143</v>
      </c>
      <c r="K139" s="97" t="s">
        <v>141</v>
      </c>
      <c r="L139" s="93" t="s">
        <v>8</v>
      </c>
      <c r="M139" s="93" t="s">
        <v>132</v>
      </c>
      <c r="N139" s="97" t="s">
        <v>14</v>
      </c>
      <c r="O139" s="93" t="s">
        <v>35</v>
      </c>
      <c r="P139" s="93" t="s">
        <v>96</v>
      </c>
      <c r="Q139" s="97" t="s">
        <v>124</v>
      </c>
      <c r="R139" s="95">
        <v>30</v>
      </c>
      <c r="S139" s="95">
        <v>30</v>
      </c>
      <c r="T139" s="97">
        <v>30</v>
      </c>
      <c r="U139" s="95">
        <v>24</v>
      </c>
      <c r="V139" s="95">
        <v>24</v>
      </c>
      <c r="W139" s="97" t="s">
        <v>32</v>
      </c>
      <c r="X139" s="95">
        <v>66</v>
      </c>
      <c r="Y139" s="95">
        <v>66</v>
      </c>
      <c r="Z139" s="97">
        <v>56</v>
      </c>
      <c r="AA139" s="93" t="s">
        <v>8</v>
      </c>
      <c r="AB139" s="93" t="s">
        <v>132</v>
      </c>
      <c r="AC139" s="97" t="s">
        <v>15</v>
      </c>
      <c r="AD139" s="93" t="s">
        <v>42</v>
      </c>
      <c r="AE139" s="93" t="s">
        <v>129</v>
      </c>
      <c r="AF139" s="97" t="s">
        <v>85</v>
      </c>
      <c r="AG139" s="99"/>
      <c r="AH139" s="99"/>
      <c r="AI139" s="103"/>
      <c r="AJ139" s="104"/>
      <c r="AK139" s="99"/>
      <c r="AL139" s="100"/>
    </row>
    <row r="140" spans="1:38" x14ac:dyDescent="0.25">
      <c r="A140" s="88">
        <v>138</v>
      </c>
      <c r="B140" s="91" t="s">
        <v>318</v>
      </c>
      <c r="C140" s="53" t="s">
        <v>40</v>
      </c>
      <c r="D140" s="53" t="s">
        <v>97</v>
      </c>
      <c r="E140" s="97" t="s">
        <v>41</v>
      </c>
      <c r="F140" s="53" t="s">
        <v>136</v>
      </c>
      <c r="G140" s="53" t="s">
        <v>137</v>
      </c>
      <c r="H140" s="97" t="s">
        <v>45</v>
      </c>
      <c r="I140" s="93" t="s">
        <v>140</v>
      </c>
      <c r="J140" s="93" t="s">
        <v>143</v>
      </c>
      <c r="K140" s="97" t="s">
        <v>141</v>
      </c>
      <c r="L140" s="93" t="s">
        <v>8</v>
      </c>
      <c r="M140" s="93" t="s">
        <v>132</v>
      </c>
      <c r="N140" s="97" t="s">
        <v>14</v>
      </c>
      <c r="O140" s="93" t="s">
        <v>35</v>
      </c>
      <c r="P140" s="93" t="s">
        <v>96</v>
      </c>
      <c r="Q140" s="97" t="s">
        <v>124</v>
      </c>
      <c r="R140" s="95">
        <v>30</v>
      </c>
      <c r="S140" s="95">
        <v>30</v>
      </c>
      <c r="T140" s="97">
        <v>30</v>
      </c>
      <c r="U140" s="95">
        <v>24</v>
      </c>
      <c r="V140" s="95">
        <v>24</v>
      </c>
      <c r="W140" s="97" t="s">
        <v>32</v>
      </c>
      <c r="X140" s="95">
        <v>66</v>
      </c>
      <c r="Y140" s="95">
        <v>66</v>
      </c>
      <c r="Z140" s="97">
        <v>56</v>
      </c>
      <c r="AA140" s="93" t="s">
        <v>8</v>
      </c>
      <c r="AB140" s="93" t="s">
        <v>132</v>
      </c>
      <c r="AC140" s="97" t="s">
        <v>15</v>
      </c>
      <c r="AD140" s="93" t="s">
        <v>46</v>
      </c>
      <c r="AE140" s="93" t="s">
        <v>129</v>
      </c>
      <c r="AF140" s="97" t="s">
        <v>86</v>
      </c>
      <c r="AG140" s="99"/>
      <c r="AH140" s="99"/>
      <c r="AI140" s="103"/>
      <c r="AJ140" s="104"/>
      <c r="AK140" s="99"/>
      <c r="AL140" s="100"/>
    </row>
    <row r="141" spans="1:38" x14ac:dyDescent="0.25">
      <c r="A141" s="88">
        <v>139</v>
      </c>
      <c r="B141" s="91" t="s">
        <v>319</v>
      </c>
      <c r="C141" s="53" t="s">
        <v>40</v>
      </c>
      <c r="D141" s="53" t="s">
        <v>97</v>
      </c>
      <c r="E141" s="97" t="s">
        <v>41</v>
      </c>
      <c r="F141" s="53" t="s">
        <v>136</v>
      </c>
      <c r="G141" s="53" t="s">
        <v>137</v>
      </c>
      <c r="H141" s="97" t="s">
        <v>45</v>
      </c>
      <c r="I141" s="93" t="s">
        <v>140</v>
      </c>
      <c r="J141" s="93" t="s">
        <v>143</v>
      </c>
      <c r="K141" s="97" t="s">
        <v>141</v>
      </c>
      <c r="L141" s="93" t="s">
        <v>8</v>
      </c>
      <c r="M141" s="93" t="s">
        <v>132</v>
      </c>
      <c r="N141" s="97" t="s">
        <v>14</v>
      </c>
      <c r="O141" s="93" t="s">
        <v>35</v>
      </c>
      <c r="P141" s="93" t="s">
        <v>96</v>
      </c>
      <c r="Q141" s="97" t="s">
        <v>124</v>
      </c>
      <c r="R141" s="95">
        <v>30</v>
      </c>
      <c r="S141" s="95">
        <v>30</v>
      </c>
      <c r="T141" s="97">
        <v>30</v>
      </c>
      <c r="U141" s="95">
        <v>30</v>
      </c>
      <c r="V141" s="95">
        <v>30</v>
      </c>
      <c r="W141" s="97" t="s">
        <v>36</v>
      </c>
      <c r="X141" s="95">
        <v>54</v>
      </c>
      <c r="Y141" s="95">
        <v>54</v>
      </c>
      <c r="Z141" s="97">
        <v>54</v>
      </c>
      <c r="AA141" s="93" t="s">
        <v>8</v>
      </c>
      <c r="AB141" s="93" t="s">
        <v>132</v>
      </c>
      <c r="AC141" s="97" t="s">
        <v>15</v>
      </c>
      <c r="AD141" s="93" t="s">
        <v>42</v>
      </c>
      <c r="AE141" s="93" t="s">
        <v>129</v>
      </c>
      <c r="AF141" s="97" t="s">
        <v>85</v>
      </c>
      <c r="AG141" s="99"/>
      <c r="AH141" s="99"/>
      <c r="AI141" s="103"/>
      <c r="AJ141" s="104"/>
      <c r="AK141" s="99"/>
      <c r="AL141" s="100"/>
    </row>
    <row r="142" spans="1:38" x14ac:dyDescent="0.25">
      <c r="A142" s="88">
        <v>140</v>
      </c>
      <c r="B142" s="91" t="s">
        <v>320</v>
      </c>
      <c r="C142" s="53" t="s">
        <v>40</v>
      </c>
      <c r="D142" s="53" t="s">
        <v>97</v>
      </c>
      <c r="E142" s="97" t="s">
        <v>41</v>
      </c>
      <c r="F142" s="53" t="s">
        <v>136</v>
      </c>
      <c r="G142" s="53" t="s">
        <v>137</v>
      </c>
      <c r="H142" s="97" t="s">
        <v>45</v>
      </c>
      <c r="I142" s="93" t="s">
        <v>140</v>
      </c>
      <c r="J142" s="93" t="s">
        <v>143</v>
      </c>
      <c r="K142" s="97" t="s">
        <v>141</v>
      </c>
      <c r="L142" s="93" t="s">
        <v>8</v>
      </c>
      <c r="M142" s="93" t="s">
        <v>132</v>
      </c>
      <c r="N142" s="97" t="s">
        <v>14</v>
      </c>
      <c r="O142" s="93" t="s">
        <v>35</v>
      </c>
      <c r="P142" s="93" t="s">
        <v>96</v>
      </c>
      <c r="Q142" s="97" t="s">
        <v>124</v>
      </c>
      <c r="R142" s="95">
        <v>30</v>
      </c>
      <c r="S142" s="95">
        <v>30</v>
      </c>
      <c r="T142" s="97">
        <v>30</v>
      </c>
      <c r="U142" s="95">
        <v>30</v>
      </c>
      <c r="V142" s="95">
        <v>30</v>
      </c>
      <c r="W142" s="97" t="s">
        <v>36</v>
      </c>
      <c r="X142" s="95">
        <v>54</v>
      </c>
      <c r="Y142" s="95">
        <v>54</v>
      </c>
      <c r="Z142" s="97">
        <v>54</v>
      </c>
      <c r="AA142" s="93" t="s">
        <v>8</v>
      </c>
      <c r="AB142" s="93" t="s">
        <v>132</v>
      </c>
      <c r="AC142" s="97" t="s">
        <v>15</v>
      </c>
      <c r="AD142" s="93" t="s">
        <v>46</v>
      </c>
      <c r="AE142" s="93" t="s">
        <v>129</v>
      </c>
      <c r="AF142" s="97" t="s">
        <v>86</v>
      </c>
      <c r="AG142" s="99"/>
      <c r="AH142" s="99"/>
      <c r="AI142" s="103"/>
      <c r="AJ142" s="104"/>
      <c r="AK142" s="99"/>
      <c r="AL142" s="100"/>
    </row>
    <row r="143" spans="1:38" x14ac:dyDescent="0.25">
      <c r="A143" s="88">
        <v>141</v>
      </c>
      <c r="B143" s="91" t="s">
        <v>321</v>
      </c>
      <c r="C143" s="53" t="s">
        <v>40</v>
      </c>
      <c r="D143" s="53" t="s">
        <v>97</v>
      </c>
      <c r="E143" s="97" t="s">
        <v>41</v>
      </c>
      <c r="F143" s="53" t="s">
        <v>136</v>
      </c>
      <c r="G143" s="53" t="s">
        <v>137</v>
      </c>
      <c r="H143" s="97" t="s">
        <v>45</v>
      </c>
      <c r="I143" s="93" t="s">
        <v>140</v>
      </c>
      <c r="J143" s="93" t="s">
        <v>143</v>
      </c>
      <c r="K143" s="97" t="s">
        <v>141</v>
      </c>
      <c r="L143" s="93" t="s">
        <v>8</v>
      </c>
      <c r="M143" s="93" t="s">
        <v>132</v>
      </c>
      <c r="N143" s="97" t="s">
        <v>14</v>
      </c>
      <c r="O143" s="93" t="s">
        <v>35</v>
      </c>
      <c r="P143" s="93" t="s">
        <v>96</v>
      </c>
      <c r="Q143" s="97" t="s">
        <v>124</v>
      </c>
      <c r="R143" s="95">
        <v>30</v>
      </c>
      <c r="S143" s="95">
        <v>30</v>
      </c>
      <c r="T143" s="97">
        <v>30</v>
      </c>
      <c r="U143" s="95">
        <v>30</v>
      </c>
      <c r="V143" s="95">
        <v>30</v>
      </c>
      <c r="W143" s="97" t="s">
        <v>36</v>
      </c>
      <c r="X143" s="95">
        <v>66</v>
      </c>
      <c r="Y143" s="95">
        <v>66</v>
      </c>
      <c r="Z143" s="97">
        <v>56</v>
      </c>
      <c r="AA143" s="93" t="s">
        <v>8</v>
      </c>
      <c r="AB143" s="93" t="s">
        <v>132</v>
      </c>
      <c r="AC143" s="97" t="s">
        <v>15</v>
      </c>
      <c r="AD143" s="93" t="s">
        <v>42</v>
      </c>
      <c r="AE143" s="93" t="s">
        <v>129</v>
      </c>
      <c r="AF143" s="97" t="s">
        <v>85</v>
      </c>
      <c r="AG143" s="99"/>
      <c r="AH143" s="99"/>
      <c r="AI143" s="103"/>
      <c r="AJ143" s="104"/>
      <c r="AK143" s="99"/>
      <c r="AL143" s="100"/>
    </row>
    <row r="144" spans="1:38" x14ac:dyDescent="0.25">
      <c r="A144" s="88">
        <v>142</v>
      </c>
      <c r="B144" s="91" t="s">
        <v>322</v>
      </c>
      <c r="C144" s="53" t="s">
        <v>40</v>
      </c>
      <c r="D144" s="53" t="s">
        <v>97</v>
      </c>
      <c r="E144" s="97" t="s">
        <v>41</v>
      </c>
      <c r="F144" s="53" t="s">
        <v>136</v>
      </c>
      <c r="G144" s="53" t="s">
        <v>137</v>
      </c>
      <c r="H144" s="97" t="s">
        <v>45</v>
      </c>
      <c r="I144" s="93" t="s">
        <v>140</v>
      </c>
      <c r="J144" s="93" t="s">
        <v>143</v>
      </c>
      <c r="K144" s="97" t="s">
        <v>141</v>
      </c>
      <c r="L144" s="93" t="s">
        <v>8</v>
      </c>
      <c r="M144" s="93" t="s">
        <v>132</v>
      </c>
      <c r="N144" s="97" t="s">
        <v>14</v>
      </c>
      <c r="O144" s="93" t="s">
        <v>35</v>
      </c>
      <c r="P144" s="93" t="s">
        <v>96</v>
      </c>
      <c r="Q144" s="97" t="s">
        <v>124</v>
      </c>
      <c r="R144" s="95">
        <v>30</v>
      </c>
      <c r="S144" s="95">
        <v>30</v>
      </c>
      <c r="T144" s="97">
        <v>30</v>
      </c>
      <c r="U144" s="95">
        <v>30</v>
      </c>
      <c r="V144" s="95">
        <v>30</v>
      </c>
      <c r="W144" s="97" t="s">
        <v>36</v>
      </c>
      <c r="X144" s="95">
        <v>66</v>
      </c>
      <c r="Y144" s="95">
        <v>66</v>
      </c>
      <c r="Z144" s="97">
        <v>56</v>
      </c>
      <c r="AA144" s="93" t="s">
        <v>8</v>
      </c>
      <c r="AB144" s="93" t="s">
        <v>132</v>
      </c>
      <c r="AC144" s="97" t="s">
        <v>15</v>
      </c>
      <c r="AD144" s="93" t="s">
        <v>46</v>
      </c>
      <c r="AE144" s="93" t="s">
        <v>129</v>
      </c>
      <c r="AF144" s="97" t="s">
        <v>86</v>
      </c>
      <c r="AG144" s="99"/>
      <c r="AH144" s="99"/>
      <c r="AI144" s="103"/>
      <c r="AJ144" s="104"/>
      <c r="AK144" s="99"/>
      <c r="AL144" s="100"/>
    </row>
    <row r="145" spans="1:38" x14ac:dyDescent="0.25">
      <c r="A145" s="88">
        <v>143</v>
      </c>
      <c r="B145" s="91" t="s">
        <v>323</v>
      </c>
      <c r="C145" s="53" t="s">
        <v>48</v>
      </c>
      <c r="D145" s="53" t="s">
        <v>100</v>
      </c>
      <c r="E145" s="97" t="s">
        <v>49</v>
      </c>
      <c r="F145" s="53" t="s">
        <v>50</v>
      </c>
      <c r="G145" s="53" t="s">
        <v>107</v>
      </c>
      <c r="H145" s="97" t="s">
        <v>51</v>
      </c>
      <c r="I145" s="93" t="s">
        <v>52</v>
      </c>
      <c r="J145" s="93" t="s">
        <v>108</v>
      </c>
      <c r="K145" s="97" t="s">
        <v>53</v>
      </c>
      <c r="L145" s="93" t="s">
        <v>8</v>
      </c>
      <c r="M145" s="93" t="s">
        <v>132</v>
      </c>
      <c r="N145" s="97" t="s">
        <v>14</v>
      </c>
      <c r="O145" s="93" t="s">
        <v>16</v>
      </c>
      <c r="P145" s="93" t="s">
        <v>575</v>
      </c>
      <c r="Q145" s="97" t="s">
        <v>123</v>
      </c>
      <c r="R145" s="95">
        <v>30</v>
      </c>
      <c r="S145" s="95">
        <v>30</v>
      </c>
      <c r="T145" s="97">
        <v>30</v>
      </c>
      <c r="U145" s="95">
        <v>18</v>
      </c>
      <c r="V145" s="95">
        <v>18</v>
      </c>
      <c r="W145" s="97" t="s">
        <v>17</v>
      </c>
      <c r="X145" s="95" t="s">
        <v>54</v>
      </c>
      <c r="Y145" s="95" t="s">
        <v>160</v>
      </c>
      <c r="Z145" s="97" t="s">
        <v>120</v>
      </c>
      <c r="AA145" s="93" t="s">
        <v>8</v>
      </c>
      <c r="AB145" s="93" t="s">
        <v>132</v>
      </c>
      <c r="AC145" s="97" t="s">
        <v>15</v>
      </c>
      <c r="AD145" s="93" t="s">
        <v>42</v>
      </c>
      <c r="AE145" s="93" t="s">
        <v>129</v>
      </c>
      <c r="AF145" s="97" t="s">
        <v>85</v>
      </c>
      <c r="AG145" s="99"/>
      <c r="AH145" s="99"/>
      <c r="AI145" s="103"/>
      <c r="AJ145" s="104"/>
      <c r="AK145" s="99"/>
      <c r="AL145" s="100"/>
    </row>
    <row r="146" spans="1:38" x14ac:dyDescent="0.25">
      <c r="A146" s="88">
        <v>144</v>
      </c>
      <c r="B146" s="91" t="s">
        <v>324</v>
      </c>
      <c r="C146" s="53" t="s">
        <v>48</v>
      </c>
      <c r="D146" s="53" t="s">
        <v>100</v>
      </c>
      <c r="E146" s="97" t="s">
        <v>49</v>
      </c>
      <c r="F146" s="53" t="s">
        <v>50</v>
      </c>
      <c r="G146" s="53" t="s">
        <v>107</v>
      </c>
      <c r="H146" s="97" t="s">
        <v>51</v>
      </c>
      <c r="I146" s="93" t="s">
        <v>52</v>
      </c>
      <c r="J146" s="93" t="s">
        <v>108</v>
      </c>
      <c r="K146" s="97" t="s">
        <v>53</v>
      </c>
      <c r="L146" s="93" t="s">
        <v>8</v>
      </c>
      <c r="M146" s="93" t="s">
        <v>132</v>
      </c>
      <c r="N146" s="97" t="s">
        <v>14</v>
      </c>
      <c r="O146" s="93" t="s">
        <v>16</v>
      </c>
      <c r="P146" s="93" t="s">
        <v>575</v>
      </c>
      <c r="Q146" s="97" t="s">
        <v>123</v>
      </c>
      <c r="R146" s="95">
        <v>30</v>
      </c>
      <c r="S146" s="95">
        <v>30</v>
      </c>
      <c r="T146" s="97">
        <v>30</v>
      </c>
      <c r="U146" s="95">
        <v>18</v>
      </c>
      <c r="V146" s="95">
        <v>18</v>
      </c>
      <c r="W146" s="97" t="s">
        <v>17</v>
      </c>
      <c r="X146" s="95" t="s">
        <v>54</v>
      </c>
      <c r="Y146" s="95" t="s">
        <v>160</v>
      </c>
      <c r="Z146" s="97" t="s">
        <v>120</v>
      </c>
      <c r="AA146" s="93" t="s">
        <v>8</v>
      </c>
      <c r="AB146" s="93" t="s">
        <v>132</v>
      </c>
      <c r="AC146" s="97" t="s">
        <v>15</v>
      </c>
      <c r="AD146" s="93" t="s">
        <v>46</v>
      </c>
      <c r="AE146" s="93" t="s">
        <v>129</v>
      </c>
      <c r="AF146" s="97" t="s">
        <v>86</v>
      </c>
      <c r="AG146" s="99"/>
      <c r="AH146" s="99"/>
      <c r="AI146" s="103"/>
      <c r="AJ146" s="104"/>
      <c r="AK146" s="99"/>
      <c r="AL146" s="100"/>
    </row>
    <row r="147" spans="1:38" x14ac:dyDescent="0.25">
      <c r="A147" s="88">
        <v>145</v>
      </c>
      <c r="B147" s="91" t="s">
        <v>325</v>
      </c>
      <c r="C147" s="53" t="s">
        <v>48</v>
      </c>
      <c r="D147" s="53" t="s">
        <v>100</v>
      </c>
      <c r="E147" s="97" t="s">
        <v>49</v>
      </c>
      <c r="F147" s="53" t="s">
        <v>50</v>
      </c>
      <c r="G147" s="53" t="s">
        <v>107</v>
      </c>
      <c r="H147" s="97" t="s">
        <v>51</v>
      </c>
      <c r="I147" s="93" t="s">
        <v>52</v>
      </c>
      <c r="J147" s="93" t="s">
        <v>108</v>
      </c>
      <c r="K147" s="97" t="s">
        <v>53</v>
      </c>
      <c r="L147" s="93" t="s">
        <v>8</v>
      </c>
      <c r="M147" s="93" t="s">
        <v>132</v>
      </c>
      <c r="N147" s="97" t="s">
        <v>14</v>
      </c>
      <c r="O147" s="93" t="s">
        <v>16</v>
      </c>
      <c r="P147" s="93" t="s">
        <v>575</v>
      </c>
      <c r="Q147" s="97" t="s">
        <v>123</v>
      </c>
      <c r="R147" s="95">
        <v>30</v>
      </c>
      <c r="S147" s="95">
        <v>30</v>
      </c>
      <c r="T147" s="97">
        <v>30</v>
      </c>
      <c r="U147" s="95">
        <v>20</v>
      </c>
      <c r="V147" s="95">
        <v>20</v>
      </c>
      <c r="W147" s="97" t="s">
        <v>59</v>
      </c>
      <c r="X147" s="95" t="s">
        <v>54</v>
      </c>
      <c r="Y147" s="95" t="s">
        <v>160</v>
      </c>
      <c r="Z147" s="97" t="s">
        <v>120</v>
      </c>
      <c r="AA147" s="93" t="s">
        <v>8</v>
      </c>
      <c r="AB147" s="93" t="s">
        <v>132</v>
      </c>
      <c r="AC147" s="97" t="s">
        <v>15</v>
      </c>
      <c r="AD147" s="93" t="s">
        <v>42</v>
      </c>
      <c r="AE147" s="93" t="s">
        <v>129</v>
      </c>
      <c r="AF147" s="97" t="s">
        <v>85</v>
      </c>
      <c r="AG147" s="99"/>
      <c r="AH147" s="99"/>
      <c r="AI147" s="103"/>
      <c r="AJ147" s="104"/>
      <c r="AK147" s="99"/>
      <c r="AL147" s="100"/>
    </row>
    <row r="148" spans="1:38" x14ac:dyDescent="0.25">
      <c r="A148" s="88">
        <v>146</v>
      </c>
      <c r="B148" s="91" t="s">
        <v>326</v>
      </c>
      <c r="C148" s="53" t="s">
        <v>48</v>
      </c>
      <c r="D148" s="53" t="s">
        <v>100</v>
      </c>
      <c r="E148" s="97" t="s">
        <v>49</v>
      </c>
      <c r="F148" s="53" t="s">
        <v>50</v>
      </c>
      <c r="G148" s="53" t="s">
        <v>107</v>
      </c>
      <c r="H148" s="97" t="s">
        <v>51</v>
      </c>
      <c r="I148" s="93" t="s">
        <v>52</v>
      </c>
      <c r="J148" s="93" t="s">
        <v>108</v>
      </c>
      <c r="K148" s="97" t="s">
        <v>53</v>
      </c>
      <c r="L148" s="93" t="s">
        <v>8</v>
      </c>
      <c r="M148" s="93" t="s">
        <v>132</v>
      </c>
      <c r="N148" s="97" t="s">
        <v>14</v>
      </c>
      <c r="O148" s="93" t="s">
        <v>16</v>
      </c>
      <c r="P148" s="93" t="s">
        <v>575</v>
      </c>
      <c r="Q148" s="97" t="s">
        <v>123</v>
      </c>
      <c r="R148" s="95">
        <v>30</v>
      </c>
      <c r="S148" s="95">
        <v>30</v>
      </c>
      <c r="T148" s="97">
        <v>30</v>
      </c>
      <c r="U148" s="95">
        <v>20</v>
      </c>
      <c r="V148" s="95">
        <v>20</v>
      </c>
      <c r="W148" s="97" t="s">
        <v>59</v>
      </c>
      <c r="X148" s="95" t="s">
        <v>54</v>
      </c>
      <c r="Y148" s="95" t="s">
        <v>160</v>
      </c>
      <c r="Z148" s="97" t="s">
        <v>120</v>
      </c>
      <c r="AA148" s="93" t="s">
        <v>8</v>
      </c>
      <c r="AB148" s="93" t="s">
        <v>132</v>
      </c>
      <c r="AC148" s="97" t="s">
        <v>15</v>
      </c>
      <c r="AD148" s="93" t="s">
        <v>46</v>
      </c>
      <c r="AE148" s="93" t="s">
        <v>129</v>
      </c>
      <c r="AF148" s="97" t="s">
        <v>86</v>
      </c>
      <c r="AG148" s="99"/>
      <c r="AH148" s="99"/>
      <c r="AI148" s="103"/>
      <c r="AJ148" s="104"/>
      <c r="AK148" s="99"/>
      <c r="AL148" s="100"/>
    </row>
    <row r="149" spans="1:38" x14ac:dyDescent="0.25">
      <c r="A149" s="88">
        <v>147</v>
      </c>
      <c r="B149" s="91" t="s">
        <v>327</v>
      </c>
      <c r="C149" s="53" t="s">
        <v>48</v>
      </c>
      <c r="D149" s="53" t="s">
        <v>100</v>
      </c>
      <c r="E149" s="97" t="s">
        <v>49</v>
      </c>
      <c r="F149" s="53" t="s">
        <v>50</v>
      </c>
      <c r="G149" s="53" t="s">
        <v>107</v>
      </c>
      <c r="H149" s="97" t="s">
        <v>51</v>
      </c>
      <c r="I149" s="93" t="s">
        <v>52</v>
      </c>
      <c r="J149" s="93" t="s">
        <v>108</v>
      </c>
      <c r="K149" s="97" t="s">
        <v>53</v>
      </c>
      <c r="L149" s="93" t="s">
        <v>8</v>
      </c>
      <c r="M149" s="93" t="s">
        <v>132</v>
      </c>
      <c r="N149" s="97" t="s">
        <v>14</v>
      </c>
      <c r="O149" s="93" t="s">
        <v>16</v>
      </c>
      <c r="P149" s="93" t="s">
        <v>575</v>
      </c>
      <c r="Q149" s="97" t="s">
        <v>123</v>
      </c>
      <c r="R149" s="95">
        <v>36</v>
      </c>
      <c r="S149" s="95">
        <v>36</v>
      </c>
      <c r="T149" s="97">
        <v>36</v>
      </c>
      <c r="U149" s="95">
        <v>18</v>
      </c>
      <c r="V149" s="95">
        <v>18</v>
      </c>
      <c r="W149" s="97" t="s">
        <v>17</v>
      </c>
      <c r="X149" s="95" t="s">
        <v>54</v>
      </c>
      <c r="Y149" s="95" t="s">
        <v>160</v>
      </c>
      <c r="Z149" s="97" t="s">
        <v>120</v>
      </c>
      <c r="AA149" s="93" t="s">
        <v>8</v>
      </c>
      <c r="AB149" s="93" t="s">
        <v>132</v>
      </c>
      <c r="AC149" s="97" t="s">
        <v>15</v>
      </c>
      <c r="AD149" s="93" t="s">
        <v>42</v>
      </c>
      <c r="AE149" s="93" t="s">
        <v>129</v>
      </c>
      <c r="AF149" s="97" t="s">
        <v>85</v>
      </c>
      <c r="AG149" s="99"/>
      <c r="AH149" s="99"/>
      <c r="AI149" s="103"/>
      <c r="AJ149" s="104"/>
      <c r="AK149" s="99"/>
      <c r="AL149" s="100"/>
    </row>
    <row r="150" spans="1:38" x14ac:dyDescent="0.25">
      <c r="A150" s="88">
        <v>148</v>
      </c>
      <c r="B150" s="91" t="s">
        <v>328</v>
      </c>
      <c r="C150" s="53" t="s">
        <v>48</v>
      </c>
      <c r="D150" s="53" t="s">
        <v>100</v>
      </c>
      <c r="E150" s="97" t="s">
        <v>49</v>
      </c>
      <c r="F150" s="53" t="s">
        <v>50</v>
      </c>
      <c r="G150" s="53" t="s">
        <v>107</v>
      </c>
      <c r="H150" s="97" t="s">
        <v>51</v>
      </c>
      <c r="I150" s="93" t="s">
        <v>52</v>
      </c>
      <c r="J150" s="93" t="s">
        <v>108</v>
      </c>
      <c r="K150" s="97" t="s">
        <v>53</v>
      </c>
      <c r="L150" s="93" t="s">
        <v>8</v>
      </c>
      <c r="M150" s="93" t="s">
        <v>132</v>
      </c>
      <c r="N150" s="97" t="s">
        <v>14</v>
      </c>
      <c r="O150" s="93" t="s">
        <v>16</v>
      </c>
      <c r="P150" s="93" t="s">
        <v>575</v>
      </c>
      <c r="Q150" s="97" t="s">
        <v>123</v>
      </c>
      <c r="R150" s="95">
        <v>36</v>
      </c>
      <c r="S150" s="95">
        <v>36</v>
      </c>
      <c r="T150" s="97">
        <v>36</v>
      </c>
      <c r="U150" s="95">
        <v>18</v>
      </c>
      <c r="V150" s="95">
        <v>18</v>
      </c>
      <c r="W150" s="97" t="s">
        <v>17</v>
      </c>
      <c r="X150" s="95" t="s">
        <v>54</v>
      </c>
      <c r="Y150" s="95" t="s">
        <v>160</v>
      </c>
      <c r="Z150" s="97" t="s">
        <v>120</v>
      </c>
      <c r="AA150" s="93" t="s">
        <v>8</v>
      </c>
      <c r="AB150" s="93" t="s">
        <v>132</v>
      </c>
      <c r="AC150" s="97" t="s">
        <v>15</v>
      </c>
      <c r="AD150" s="93" t="s">
        <v>46</v>
      </c>
      <c r="AE150" s="93" t="s">
        <v>129</v>
      </c>
      <c r="AF150" s="97" t="s">
        <v>86</v>
      </c>
      <c r="AG150" s="99"/>
      <c r="AH150" s="99"/>
      <c r="AI150" s="103"/>
      <c r="AJ150" s="104"/>
      <c r="AK150" s="99"/>
      <c r="AL150" s="100"/>
    </row>
    <row r="151" spans="1:38" x14ac:dyDescent="0.25">
      <c r="A151" s="88">
        <v>149</v>
      </c>
      <c r="B151" s="91" t="s">
        <v>329</v>
      </c>
      <c r="C151" s="53" t="s">
        <v>48</v>
      </c>
      <c r="D151" s="53" t="s">
        <v>100</v>
      </c>
      <c r="E151" s="97" t="s">
        <v>49</v>
      </c>
      <c r="F151" s="53" t="s">
        <v>50</v>
      </c>
      <c r="G151" s="53" t="s">
        <v>107</v>
      </c>
      <c r="H151" s="97" t="s">
        <v>51</v>
      </c>
      <c r="I151" s="93" t="s">
        <v>52</v>
      </c>
      <c r="J151" s="93" t="s">
        <v>108</v>
      </c>
      <c r="K151" s="97" t="s">
        <v>53</v>
      </c>
      <c r="L151" s="93" t="s">
        <v>8</v>
      </c>
      <c r="M151" s="93" t="s">
        <v>132</v>
      </c>
      <c r="N151" s="97" t="s">
        <v>14</v>
      </c>
      <c r="O151" s="93" t="s">
        <v>16</v>
      </c>
      <c r="P151" s="93" t="s">
        <v>575</v>
      </c>
      <c r="Q151" s="97" t="s">
        <v>123</v>
      </c>
      <c r="R151" s="95">
        <v>36</v>
      </c>
      <c r="S151" s="95">
        <v>36</v>
      </c>
      <c r="T151" s="97">
        <v>36</v>
      </c>
      <c r="U151" s="95">
        <v>20</v>
      </c>
      <c r="V151" s="95">
        <v>20</v>
      </c>
      <c r="W151" s="97" t="s">
        <v>59</v>
      </c>
      <c r="X151" s="95" t="s">
        <v>54</v>
      </c>
      <c r="Y151" s="95" t="s">
        <v>160</v>
      </c>
      <c r="Z151" s="97" t="s">
        <v>120</v>
      </c>
      <c r="AA151" s="93" t="s">
        <v>8</v>
      </c>
      <c r="AB151" s="93" t="s">
        <v>132</v>
      </c>
      <c r="AC151" s="97" t="s">
        <v>15</v>
      </c>
      <c r="AD151" s="93" t="s">
        <v>42</v>
      </c>
      <c r="AE151" s="93" t="s">
        <v>129</v>
      </c>
      <c r="AF151" s="97" t="s">
        <v>85</v>
      </c>
      <c r="AG151" s="99"/>
      <c r="AH151" s="99"/>
      <c r="AI151" s="103"/>
      <c r="AJ151" s="104"/>
      <c r="AK151" s="99"/>
      <c r="AL151" s="100"/>
    </row>
    <row r="152" spans="1:38" x14ac:dyDescent="0.25">
      <c r="A152" s="88">
        <v>150</v>
      </c>
      <c r="B152" s="91" t="s">
        <v>330</v>
      </c>
      <c r="C152" s="53" t="s">
        <v>48</v>
      </c>
      <c r="D152" s="53" t="s">
        <v>100</v>
      </c>
      <c r="E152" s="97" t="s">
        <v>49</v>
      </c>
      <c r="F152" s="53" t="s">
        <v>50</v>
      </c>
      <c r="G152" s="53" t="s">
        <v>107</v>
      </c>
      <c r="H152" s="97" t="s">
        <v>51</v>
      </c>
      <c r="I152" s="93" t="s">
        <v>52</v>
      </c>
      <c r="J152" s="93" t="s">
        <v>108</v>
      </c>
      <c r="K152" s="97" t="s">
        <v>53</v>
      </c>
      <c r="L152" s="93" t="s">
        <v>8</v>
      </c>
      <c r="M152" s="93" t="s">
        <v>132</v>
      </c>
      <c r="N152" s="97" t="s">
        <v>14</v>
      </c>
      <c r="O152" s="93" t="s">
        <v>16</v>
      </c>
      <c r="P152" s="93" t="s">
        <v>575</v>
      </c>
      <c r="Q152" s="97" t="s">
        <v>123</v>
      </c>
      <c r="R152" s="95">
        <v>36</v>
      </c>
      <c r="S152" s="95">
        <v>36</v>
      </c>
      <c r="T152" s="97">
        <v>36</v>
      </c>
      <c r="U152" s="95">
        <v>20</v>
      </c>
      <c r="V152" s="95">
        <v>20</v>
      </c>
      <c r="W152" s="97" t="s">
        <v>59</v>
      </c>
      <c r="X152" s="95" t="s">
        <v>54</v>
      </c>
      <c r="Y152" s="95" t="s">
        <v>160</v>
      </c>
      <c r="Z152" s="97" t="s">
        <v>120</v>
      </c>
      <c r="AA152" s="93" t="s">
        <v>8</v>
      </c>
      <c r="AB152" s="93" t="s">
        <v>132</v>
      </c>
      <c r="AC152" s="97" t="s">
        <v>15</v>
      </c>
      <c r="AD152" s="93" t="s">
        <v>46</v>
      </c>
      <c r="AE152" s="93" t="s">
        <v>129</v>
      </c>
      <c r="AF152" s="97" t="s">
        <v>86</v>
      </c>
      <c r="AG152" s="99"/>
      <c r="AH152" s="99"/>
      <c r="AI152" s="103"/>
      <c r="AJ152" s="104"/>
      <c r="AK152" s="99"/>
      <c r="AL152" s="100"/>
    </row>
    <row r="153" spans="1:38" x14ac:dyDescent="0.25">
      <c r="A153" s="88">
        <v>151</v>
      </c>
      <c r="B153" s="91" t="s">
        <v>331</v>
      </c>
      <c r="C153" s="53" t="s">
        <v>48</v>
      </c>
      <c r="D153" s="53" t="s">
        <v>100</v>
      </c>
      <c r="E153" s="97" t="s">
        <v>49</v>
      </c>
      <c r="F153" s="53" t="s">
        <v>50</v>
      </c>
      <c r="G153" s="53" t="s">
        <v>107</v>
      </c>
      <c r="H153" s="97" t="s">
        <v>51</v>
      </c>
      <c r="I153" s="93" t="s">
        <v>52</v>
      </c>
      <c r="J153" s="93" t="s">
        <v>108</v>
      </c>
      <c r="K153" s="97" t="s">
        <v>53</v>
      </c>
      <c r="L153" s="93" t="s">
        <v>8</v>
      </c>
      <c r="M153" s="93" t="s">
        <v>132</v>
      </c>
      <c r="N153" s="97" t="s">
        <v>14</v>
      </c>
      <c r="O153" s="93" t="s">
        <v>16</v>
      </c>
      <c r="P153" s="93" t="s">
        <v>575</v>
      </c>
      <c r="Q153" s="97" t="s">
        <v>123</v>
      </c>
      <c r="R153" s="95">
        <v>48</v>
      </c>
      <c r="S153" s="95">
        <v>48</v>
      </c>
      <c r="T153" s="97">
        <v>48</v>
      </c>
      <c r="U153" s="95">
        <v>18</v>
      </c>
      <c r="V153" s="95">
        <v>18</v>
      </c>
      <c r="W153" s="97" t="s">
        <v>17</v>
      </c>
      <c r="X153" s="95" t="s">
        <v>54</v>
      </c>
      <c r="Y153" s="95" t="s">
        <v>160</v>
      </c>
      <c r="Z153" s="97" t="s">
        <v>120</v>
      </c>
      <c r="AA153" s="93" t="s">
        <v>8</v>
      </c>
      <c r="AB153" s="93" t="s">
        <v>132</v>
      </c>
      <c r="AC153" s="97" t="s">
        <v>15</v>
      </c>
      <c r="AD153" s="93" t="s">
        <v>42</v>
      </c>
      <c r="AE153" s="93" t="s">
        <v>129</v>
      </c>
      <c r="AF153" s="97" t="s">
        <v>85</v>
      </c>
      <c r="AG153" s="99"/>
      <c r="AH153" s="99"/>
      <c r="AI153" s="103"/>
      <c r="AJ153" s="104"/>
      <c r="AK153" s="99"/>
      <c r="AL153" s="100"/>
    </row>
    <row r="154" spans="1:38" x14ac:dyDescent="0.25">
      <c r="A154" s="88">
        <v>152</v>
      </c>
      <c r="B154" s="91" t="s">
        <v>332</v>
      </c>
      <c r="C154" s="53" t="s">
        <v>48</v>
      </c>
      <c r="D154" s="53" t="s">
        <v>100</v>
      </c>
      <c r="E154" s="97" t="s">
        <v>49</v>
      </c>
      <c r="F154" s="53" t="s">
        <v>50</v>
      </c>
      <c r="G154" s="53" t="s">
        <v>107</v>
      </c>
      <c r="H154" s="97" t="s">
        <v>51</v>
      </c>
      <c r="I154" s="93" t="s">
        <v>52</v>
      </c>
      <c r="J154" s="93" t="s">
        <v>108</v>
      </c>
      <c r="K154" s="97" t="s">
        <v>53</v>
      </c>
      <c r="L154" s="93" t="s">
        <v>8</v>
      </c>
      <c r="M154" s="93" t="s">
        <v>132</v>
      </c>
      <c r="N154" s="97" t="s">
        <v>14</v>
      </c>
      <c r="O154" s="93" t="s">
        <v>16</v>
      </c>
      <c r="P154" s="93" t="s">
        <v>575</v>
      </c>
      <c r="Q154" s="97" t="s">
        <v>123</v>
      </c>
      <c r="R154" s="95">
        <v>48</v>
      </c>
      <c r="S154" s="95">
        <v>48</v>
      </c>
      <c r="T154" s="97">
        <v>48</v>
      </c>
      <c r="U154" s="95">
        <v>18</v>
      </c>
      <c r="V154" s="95">
        <v>18</v>
      </c>
      <c r="W154" s="97" t="s">
        <v>17</v>
      </c>
      <c r="X154" s="95" t="s">
        <v>54</v>
      </c>
      <c r="Y154" s="95" t="s">
        <v>160</v>
      </c>
      <c r="Z154" s="97" t="s">
        <v>120</v>
      </c>
      <c r="AA154" s="93" t="s">
        <v>8</v>
      </c>
      <c r="AB154" s="93" t="s">
        <v>132</v>
      </c>
      <c r="AC154" s="97" t="s">
        <v>15</v>
      </c>
      <c r="AD154" s="93" t="s">
        <v>46</v>
      </c>
      <c r="AE154" s="93" t="s">
        <v>129</v>
      </c>
      <c r="AF154" s="97" t="s">
        <v>86</v>
      </c>
      <c r="AG154" s="99"/>
      <c r="AH154" s="99"/>
      <c r="AI154" s="103"/>
      <c r="AJ154" s="104"/>
      <c r="AK154" s="99"/>
      <c r="AL154" s="100"/>
    </row>
    <row r="155" spans="1:38" x14ac:dyDescent="0.25">
      <c r="A155" s="88">
        <v>153</v>
      </c>
      <c r="B155" s="91" t="s">
        <v>333</v>
      </c>
      <c r="C155" s="53" t="s">
        <v>48</v>
      </c>
      <c r="D155" s="53" t="s">
        <v>100</v>
      </c>
      <c r="E155" s="97" t="s">
        <v>49</v>
      </c>
      <c r="F155" s="53" t="s">
        <v>50</v>
      </c>
      <c r="G155" s="53" t="s">
        <v>107</v>
      </c>
      <c r="H155" s="97" t="s">
        <v>51</v>
      </c>
      <c r="I155" s="93" t="s">
        <v>52</v>
      </c>
      <c r="J155" s="93" t="s">
        <v>108</v>
      </c>
      <c r="K155" s="97" t="s">
        <v>53</v>
      </c>
      <c r="L155" s="93" t="s">
        <v>8</v>
      </c>
      <c r="M155" s="93" t="s">
        <v>132</v>
      </c>
      <c r="N155" s="97" t="s">
        <v>14</v>
      </c>
      <c r="O155" s="93" t="s">
        <v>16</v>
      </c>
      <c r="P155" s="93" t="s">
        <v>575</v>
      </c>
      <c r="Q155" s="97" t="s">
        <v>123</v>
      </c>
      <c r="R155" s="95">
        <v>48</v>
      </c>
      <c r="S155" s="95">
        <v>48</v>
      </c>
      <c r="T155" s="97">
        <v>48</v>
      </c>
      <c r="U155" s="95">
        <v>20</v>
      </c>
      <c r="V155" s="95">
        <v>20</v>
      </c>
      <c r="W155" s="97" t="s">
        <v>59</v>
      </c>
      <c r="X155" s="95" t="s">
        <v>54</v>
      </c>
      <c r="Y155" s="95" t="s">
        <v>160</v>
      </c>
      <c r="Z155" s="97" t="s">
        <v>120</v>
      </c>
      <c r="AA155" s="93" t="s">
        <v>8</v>
      </c>
      <c r="AB155" s="93" t="s">
        <v>132</v>
      </c>
      <c r="AC155" s="97" t="s">
        <v>15</v>
      </c>
      <c r="AD155" s="93" t="s">
        <v>42</v>
      </c>
      <c r="AE155" s="93" t="s">
        <v>129</v>
      </c>
      <c r="AF155" s="97" t="s">
        <v>85</v>
      </c>
      <c r="AG155" s="99"/>
      <c r="AH155" s="99"/>
      <c r="AI155" s="103"/>
      <c r="AJ155" s="104"/>
      <c r="AK155" s="99"/>
      <c r="AL155" s="100"/>
    </row>
    <row r="156" spans="1:38" x14ac:dyDescent="0.25">
      <c r="A156" s="88">
        <v>154</v>
      </c>
      <c r="B156" s="91" t="s">
        <v>334</v>
      </c>
      <c r="C156" s="53" t="s">
        <v>48</v>
      </c>
      <c r="D156" s="53" t="s">
        <v>100</v>
      </c>
      <c r="E156" s="97" t="s">
        <v>49</v>
      </c>
      <c r="F156" s="53" t="s">
        <v>50</v>
      </c>
      <c r="G156" s="53" t="s">
        <v>107</v>
      </c>
      <c r="H156" s="97" t="s">
        <v>51</v>
      </c>
      <c r="I156" s="93" t="s">
        <v>52</v>
      </c>
      <c r="J156" s="93" t="s">
        <v>108</v>
      </c>
      <c r="K156" s="97" t="s">
        <v>53</v>
      </c>
      <c r="L156" s="93" t="s">
        <v>8</v>
      </c>
      <c r="M156" s="93" t="s">
        <v>132</v>
      </c>
      <c r="N156" s="97" t="s">
        <v>14</v>
      </c>
      <c r="O156" s="93" t="s">
        <v>16</v>
      </c>
      <c r="P156" s="93" t="s">
        <v>575</v>
      </c>
      <c r="Q156" s="97" t="s">
        <v>123</v>
      </c>
      <c r="R156" s="95">
        <v>48</v>
      </c>
      <c r="S156" s="95">
        <v>48</v>
      </c>
      <c r="T156" s="97">
        <v>48</v>
      </c>
      <c r="U156" s="95">
        <v>20</v>
      </c>
      <c r="V156" s="95">
        <v>20</v>
      </c>
      <c r="W156" s="97" t="s">
        <v>59</v>
      </c>
      <c r="X156" s="95" t="s">
        <v>54</v>
      </c>
      <c r="Y156" s="95" t="s">
        <v>160</v>
      </c>
      <c r="Z156" s="97" t="s">
        <v>120</v>
      </c>
      <c r="AA156" s="93" t="s">
        <v>8</v>
      </c>
      <c r="AB156" s="93" t="s">
        <v>132</v>
      </c>
      <c r="AC156" s="97" t="s">
        <v>15</v>
      </c>
      <c r="AD156" s="93" t="s">
        <v>46</v>
      </c>
      <c r="AE156" s="93" t="s">
        <v>129</v>
      </c>
      <c r="AF156" s="97" t="s">
        <v>86</v>
      </c>
      <c r="AG156" s="99"/>
      <c r="AH156" s="99"/>
      <c r="AI156" s="103"/>
      <c r="AJ156" s="104"/>
      <c r="AK156" s="99"/>
      <c r="AL156" s="100"/>
    </row>
    <row r="157" spans="1:38" x14ac:dyDescent="0.25">
      <c r="A157" s="88">
        <v>155</v>
      </c>
      <c r="B157" s="91" t="s">
        <v>335</v>
      </c>
      <c r="C157" s="53" t="s">
        <v>48</v>
      </c>
      <c r="D157" s="53" t="s">
        <v>100</v>
      </c>
      <c r="E157" s="97" t="s">
        <v>49</v>
      </c>
      <c r="F157" s="53" t="s">
        <v>50</v>
      </c>
      <c r="G157" s="53" t="s">
        <v>107</v>
      </c>
      <c r="H157" s="97" t="s">
        <v>51</v>
      </c>
      <c r="I157" s="93" t="s">
        <v>52</v>
      </c>
      <c r="J157" s="93" t="s">
        <v>108</v>
      </c>
      <c r="K157" s="97" t="s">
        <v>53</v>
      </c>
      <c r="L157" s="93" t="s">
        <v>8</v>
      </c>
      <c r="M157" s="93" t="s">
        <v>132</v>
      </c>
      <c r="N157" s="97" t="s">
        <v>14</v>
      </c>
      <c r="O157" s="93" t="s">
        <v>35</v>
      </c>
      <c r="P157" s="93" t="s">
        <v>96</v>
      </c>
      <c r="Q157" s="97" t="s">
        <v>124</v>
      </c>
      <c r="R157" s="95">
        <v>30</v>
      </c>
      <c r="S157" s="95">
        <v>30</v>
      </c>
      <c r="T157" s="97">
        <v>30</v>
      </c>
      <c r="U157" s="95">
        <v>18</v>
      </c>
      <c r="V157" s="95">
        <v>18</v>
      </c>
      <c r="W157" s="97" t="s">
        <v>17</v>
      </c>
      <c r="X157" s="95" t="s">
        <v>54</v>
      </c>
      <c r="Y157" s="95" t="s">
        <v>160</v>
      </c>
      <c r="Z157" s="97" t="s">
        <v>120</v>
      </c>
      <c r="AA157" s="93" t="s">
        <v>8</v>
      </c>
      <c r="AB157" s="93" t="s">
        <v>132</v>
      </c>
      <c r="AC157" s="97" t="s">
        <v>15</v>
      </c>
      <c r="AD157" s="93" t="s">
        <v>42</v>
      </c>
      <c r="AE157" s="93" t="s">
        <v>129</v>
      </c>
      <c r="AF157" s="97" t="s">
        <v>85</v>
      </c>
      <c r="AG157" s="99"/>
      <c r="AH157" s="99"/>
      <c r="AI157" s="103"/>
      <c r="AJ157" s="104"/>
      <c r="AK157" s="99"/>
      <c r="AL157" s="100"/>
    </row>
    <row r="158" spans="1:38" x14ac:dyDescent="0.25">
      <c r="A158" s="88">
        <v>156</v>
      </c>
      <c r="B158" s="91" t="s">
        <v>336</v>
      </c>
      <c r="C158" s="53" t="s">
        <v>48</v>
      </c>
      <c r="D158" s="53" t="s">
        <v>100</v>
      </c>
      <c r="E158" s="97" t="s">
        <v>49</v>
      </c>
      <c r="F158" s="53" t="s">
        <v>50</v>
      </c>
      <c r="G158" s="53" t="s">
        <v>107</v>
      </c>
      <c r="H158" s="97" t="s">
        <v>51</v>
      </c>
      <c r="I158" s="93" t="s">
        <v>52</v>
      </c>
      <c r="J158" s="93" t="s">
        <v>108</v>
      </c>
      <c r="K158" s="97" t="s">
        <v>53</v>
      </c>
      <c r="L158" s="93" t="s">
        <v>8</v>
      </c>
      <c r="M158" s="93" t="s">
        <v>132</v>
      </c>
      <c r="N158" s="97" t="s">
        <v>14</v>
      </c>
      <c r="O158" s="93" t="s">
        <v>35</v>
      </c>
      <c r="P158" s="93" t="s">
        <v>96</v>
      </c>
      <c r="Q158" s="97" t="s">
        <v>124</v>
      </c>
      <c r="R158" s="95">
        <v>30</v>
      </c>
      <c r="S158" s="95">
        <v>30</v>
      </c>
      <c r="T158" s="97">
        <v>30</v>
      </c>
      <c r="U158" s="95">
        <v>18</v>
      </c>
      <c r="V158" s="95">
        <v>18</v>
      </c>
      <c r="W158" s="97" t="s">
        <v>17</v>
      </c>
      <c r="X158" s="95" t="s">
        <v>54</v>
      </c>
      <c r="Y158" s="95" t="s">
        <v>160</v>
      </c>
      <c r="Z158" s="97" t="s">
        <v>120</v>
      </c>
      <c r="AA158" s="93" t="s">
        <v>8</v>
      </c>
      <c r="AB158" s="93" t="s">
        <v>132</v>
      </c>
      <c r="AC158" s="97" t="s">
        <v>15</v>
      </c>
      <c r="AD158" s="93" t="s">
        <v>46</v>
      </c>
      <c r="AE158" s="93" t="s">
        <v>129</v>
      </c>
      <c r="AF158" s="97" t="s">
        <v>86</v>
      </c>
      <c r="AG158" s="99"/>
      <c r="AH158" s="99"/>
      <c r="AI158" s="103"/>
      <c r="AJ158" s="104"/>
      <c r="AK158" s="99"/>
      <c r="AL158" s="100"/>
    </row>
    <row r="159" spans="1:38" x14ac:dyDescent="0.25">
      <c r="A159" s="88">
        <v>157</v>
      </c>
      <c r="B159" s="91" t="s">
        <v>337</v>
      </c>
      <c r="C159" s="53" t="s">
        <v>48</v>
      </c>
      <c r="D159" s="53" t="s">
        <v>100</v>
      </c>
      <c r="E159" s="97" t="s">
        <v>49</v>
      </c>
      <c r="F159" s="53" t="s">
        <v>50</v>
      </c>
      <c r="G159" s="53" t="s">
        <v>107</v>
      </c>
      <c r="H159" s="97" t="s">
        <v>51</v>
      </c>
      <c r="I159" s="93" t="s">
        <v>52</v>
      </c>
      <c r="J159" s="93" t="s">
        <v>108</v>
      </c>
      <c r="K159" s="97" t="s">
        <v>53</v>
      </c>
      <c r="L159" s="93" t="s">
        <v>8</v>
      </c>
      <c r="M159" s="93" t="s">
        <v>132</v>
      </c>
      <c r="N159" s="97" t="s">
        <v>14</v>
      </c>
      <c r="O159" s="93" t="s">
        <v>35</v>
      </c>
      <c r="P159" s="93" t="s">
        <v>96</v>
      </c>
      <c r="Q159" s="97" t="s">
        <v>124</v>
      </c>
      <c r="R159" s="95">
        <v>30</v>
      </c>
      <c r="S159" s="95">
        <v>30</v>
      </c>
      <c r="T159" s="97">
        <v>30</v>
      </c>
      <c r="U159" s="95">
        <v>20</v>
      </c>
      <c r="V159" s="95">
        <v>20</v>
      </c>
      <c r="W159" s="97" t="s">
        <v>59</v>
      </c>
      <c r="X159" s="95" t="s">
        <v>54</v>
      </c>
      <c r="Y159" s="95" t="s">
        <v>160</v>
      </c>
      <c r="Z159" s="97" t="s">
        <v>120</v>
      </c>
      <c r="AA159" s="93" t="s">
        <v>8</v>
      </c>
      <c r="AB159" s="93" t="s">
        <v>132</v>
      </c>
      <c r="AC159" s="97" t="s">
        <v>15</v>
      </c>
      <c r="AD159" s="93" t="s">
        <v>42</v>
      </c>
      <c r="AE159" s="93" t="s">
        <v>129</v>
      </c>
      <c r="AF159" s="97" t="s">
        <v>85</v>
      </c>
      <c r="AG159" s="99"/>
      <c r="AH159" s="99"/>
      <c r="AI159" s="103"/>
      <c r="AJ159" s="104"/>
      <c r="AK159" s="99"/>
      <c r="AL159" s="100"/>
    </row>
    <row r="160" spans="1:38" x14ac:dyDescent="0.25">
      <c r="A160" s="88">
        <v>158</v>
      </c>
      <c r="B160" s="91" t="s">
        <v>338</v>
      </c>
      <c r="C160" s="53" t="s">
        <v>48</v>
      </c>
      <c r="D160" s="53" t="s">
        <v>100</v>
      </c>
      <c r="E160" s="97" t="s">
        <v>49</v>
      </c>
      <c r="F160" s="53" t="s">
        <v>50</v>
      </c>
      <c r="G160" s="53" t="s">
        <v>107</v>
      </c>
      <c r="H160" s="97" t="s">
        <v>51</v>
      </c>
      <c r="I160" s="93" t="s">
        <v>52</v>
      </c>
      <c r="J160" s="93" t="s">
        <v>108</v>
      </c>
      <c r="K160" s="97" t="s">
        <v>53</v>
      </c>
      <c r="L160" s="93" t="s">
        <v>8</v>
      </c>
      <c r="M160" s="93" t="s">
        <v>132</v>
      </c>
      <c r="N160" s="97" t="s">
        <v>14</v>
      </c>
      <c r="O160" s="93" t="s">
        <v>35</v>
      </c>
      <c r="P160" s="93" t="s">
        <v>96</v>
      </c>
      <c r="Q160" s="97" t="s">
        <v>124</v>
      </c>
      <c r="R160" s="95">
        <v>30</v>
      </c>
      <c r="S160" s="95">
        <v>30</v>
      </c>
      <c r="T160" s="97">
        <v>30</v>
      </c>
      <c r="U160" s="95">
        <v>20</v>
      </c>
      <c r="V160" s="95">
        <v>20</v>
      </c>
      <c r="W160" s="97" t="s">
        <v>59</v>
      </c>
      <c r="X160" s="95" t="s">
        <v>54</v>
      </c>
      <c r="Y160" s="95" t="s">
        <v>160</v>
      </c>
      <c r="Z160" s="97" t="s">
        <v>120</v>
      </c>
      <c r="AA160" s="93" t="s">
        <v>8</v>
      </c>
      <c r="AB160" s="93" t="s">
        <v>132</v>
      </c>
      <c r="AC160" s="97" t="s">
        <v>15</v>
      </c>
      <c r="AD160" s="93" t="s">
        <v>46</v>
      </c>
      <c r="AE160" s="93" t="s">
        <v>129</v>
      </c>
      <c r="AF160" s="97" t="s">
        <v>86</v>
      </c>
      <c r="AG160" s="99"/>
      <c r="AH160" s="99"/>
      <c r="AI160" s="103"/>
      <c r="AJ160" s="104"/>
      <c r="AK160" s="99"/>
      <c r="AL160" s="100"/>
    </row>
    <row r="161" spans="1:38" x14ac:dyDescent="0.25">
      <c r="A161" s="88">
        <v>159</v>
      </c>
      <c r="B161" s="91" t="s">
        <v>339</v>
      </c>
      <c r="C161" s="53" t="s">
        <v>48</v>
      </c>
      <c r="D161" s="53" t="s">
        <v>100</v>
      </c>
      <c r="E161" s="97" t="s">
        <v>49</v>
      </c>
      <c r="F161" s="53" t="s">
        <v>50</v>
      </c>
      <c r="G161" s="53" t="s">
        <v>107</v>
      </c>
      <c r="H161" s="97" t="s">
        <v>51</v>
      </c>
      <c r="I161" s="93" t="s">
        <v>52</v>
      </c>
      <c r="J161" s="93" t="s">
        <v>108</v>
      </c>
      <c r="K161" s="97" t="s">
        <v>53</v>
      </c>
      <c r="L161" s="93" t="s">
        <v>8</v>
      </c>
      <c r="M161" s="93" t="s">
        <v>132</v>
      </c>
      <c r="N161" s="97" t="s">
        <v>14</v>
      </c>
      <c r="O161" s="93" t="s">
        <v>35</v>
      </c>
      <c r="P161" s="93" t="s">
        <v>96</v>
      </c>
      <c r="Q161" s="97" t="s">
        <v>124</v>
      </c>
      <c r="R161" s="95">
        <v>36</v>
      </c>
      <c r="S161" s="95">
        <v>36</v>
      </c>
      <c r="T161" s="97">
        <v>36</v>
      </c>
      <c r="U161" s="95">
        <v>18</v>
      </c>
      <c r="V161" s="95">
        <v>18</v>
      </c>
      <c r="W161" s="97" t="s">
        <v>17</v>
      </c>
      <c r="X161" s="95" t="s">
        <v>54</v>
      </c>
      <c r="Y161" s="95" t="s">
        <v>160</v>
      </c>
      <c r="Z161" s="97" t="s">
        <v>120</v>
      </c>
      <c r="AA161" s="93" t="s">
        <v>8</v>
      </c>
      <c r="AB161" s="93" t="s">
        <v>132</v>
      </c>
      <c r="AC161" s="97" t="s">
        <v>15</v>
      </c>
      <c r="AD161" s="93" t="s">
        <v>42</v>
      </c>
      <c r="AE161" s="93" t="s">
        <v>129</v>
      </c>
      <c r="AF161" s="97" t="s">
        <v>85</v>
      </c>
      <c r="AG161" s="99"/>
      <c r="AH161" s="99"/>
      <c r="AI161" s="103"/>
      <c r="AJ161" s="104"/>
      <c r="AK161" s="99"/>
      <c r="AL161" s="100"/>
    </row>
    <row r="162" spans="1:38" x14ac:dyDescent="0.25">
      <c r="A162" s="88">
        <v>160</v>
      </c>
      <c r="B162" s="91" t="s">
        <v>340</v>
      </c>
      <c r="C162" s="53" t="s">
        <v>48</v>
      </c>
      <c r="D162" s="53" t="s">
        <v>100</v>
      </c>
      <c r="E162" s="97" t="s">
        <v>49</v>
      </c>
      <c r="F162" s="53" t="s">
        <v>50</v>
      </c>
      <c r="G162" s="53" t="s">
        <v>107</v>
      </c>
      <c r="H162" s="97" t="s">
        <v>51</v>
      </c>
      <c r="I162" s="93" t="s">
        <v>52</v>
      </c>
      <c r="J162" s="93" t="s">
        <v>108</v>
      </c>
      <c r="K162" s="97" t="s">
        <v>53</v>
      </c>
      <c r="L162" s="93" t="s">
        <v>8</v>
      </c>
      <c r="M162" s="93" t="s">
        <v>132</v>
      </c>
      <c r="N162" s="97" t="s">
        <v>14</v>
      </c>
      <c r="O162" s="93" t="s">
        <v>35</v>
      </c>
      <c r="P162" s="93" t="s">
        <v>96</v>
      </c>
      <c r="Q162" s="97" t="s">
        <v>124</v>
      </c>
      <c r="R162" s="95">
        <v>36</v>
      </c>
      <c r="S162" s="95">
        <v>36</v>
      </c>
      <c r="T162" s="97">
        <v>36</v>
      </c>
      <c r="U162" s="95">
        <v>18</v>
      </c>
      <c r="V162" s="95">
        <v>18</v>
      </c>
      <c r="W162" s="97" t="s">
        <v>17</v>
      </c>
      <c r="X162" s="95" t="s">
        <v>54</v>
      </c>
      <c r="Y162" s="95" t="s">
        <v>160</v>
      </c>
      <c r="Z162" s="97" t="s">
        <v>120</v>
      </c>
      <c r="AA162" s="93" t="s">
        <v>8</v>
      </c>
      <c r="AB162" s="93" t="s">
        <v>132</v>
      </c>
      <c r="AC162" s="97" t="s">
        <v>15</v>
      </c>
      <c r="AD162" s="93" t="s">
        <v>46</v>
      </c>
      <c r="AE162" s="93" t="s">
        <v>129</v>
      </c>
      <c r="AF162" s="97" t="s">
        <v>86</v>
      </c>
      <c r="AG162" s="99"/>
      <c r="AH162" s="99"/>
      <c r="AI162" s="103"/>
      <c r="AJ162" s="104"/>
      <c r="AK162" s="99"/>
      <c r="AL162" s="100"/>
    </row>
    <row r="163" spans="1:38" x14ac:dyDescent="0.25">
      <c r="A163" s="88">
        <v>161</v>
      </c>
      <c r="B163" s="91" t="s">
        <v>341</v>
      </c>
      <c r="C163" s="53" t="s">
        <v>48</v>
      </c>
      <c r="D163" s="53" t="s">
        <v>100</v>
      </c>
      <c r="E163" s="97" t="s">
        <v>49</v>
      </c>
      <c r="F163" s="53" t="s">
        <v>50</v>
      </c>
      <c r="G163" s="53" t="s">
        <v>107</v>
      </c>
      <c r="H163" s="97" t="s">
        <v>51</v>
      </c>
      <c r="I163" s="93" t="s">
        <v>52</v>
      </c>
      <c r="J163" s="93" t="s">
        <v>108</v>
      </c>
      <c r="K163" s="97" t="s">
        <v>53</v>
      </c>
      <c r="L163" s="93" t="s">
        <v>8</v>
      </c>
      <c r="M163" s="93" t="s">
        <v>132</v>
      </c>
      <c r="N163" s="97" t="s">
        <v>14</v>
      </c>
      <c r="O163" s="93" t="s">
        <v>35</v>
      </c>
      <c r="P163" s="93" t="s">
        <v>96</v>
      </c>
      <c r="Q163" s="97" t="s">
        <v>124</v>
      </c>
      <c r="R163" s="95">
        <v>36</v>
      </c>
      <c r="S163" s="95">
        <v>36</v>
      </c>
      <c r="T163" s="97">
        <v>36</v>
      </c>
      <c r="U163" s="95">
        <v>20</v>
      </c>
      <c r="V163" s="95">
        <v>20</v>
      </c>
      <c r="W163" s="97" t="s">
        <v>59</v>
      </c>
      <c r="X163" s="95" t="s">
        <v>54</v>
      </c>
      <c r="Y163" s="95" t="s">
        <v>160</v>
      </c>
      <c r="Z163" s="97" t="s">
        <v>120</v>
      </c>
      <c r="AA163" s="93" t="s">
        <v>8</v>
      </c>
      <c r="AB163" s="93" t="s">
        <v>132</v>
      </c>
      <c r="AC163" s="97" t="s">
        <v>15</v>
      </c>
      <c r="AD163" s="93" t="s">
        <v>42</v>
      </c>
      <c r="AE163" s="93" t="s">
        <v>129</v>
      </c>
      <c r="AF163" s="97" t="s">
        <v>85</v>
      </c>
      <c r="AG163" s="99"/>
      <c r="AH163" s="99"/>
      <c r="AI163" s="103"/>
      <c r="AJ163" s="104"/>
      <c r="AK163" s="99"/>
      <c r="AL163" s="100"/>
    </row>
    <row r="164" spans="1:38" x14ac:dyDescent="0.25">
      <c r="A164" s="88">
        <v>162</v>
      </c>
      <c r="B164" s="91" t="s">
        <v>342</v>
      </c>
      <c r="C164" s="53" t="s">
        <v>48</v>
      </c>
      <c r="D164" s="53" t="s">
        <v>100</v>
      </c>
      <c r="E164" s="97" t="s">
        <v>49</v>
      </c>
      <c r="F164" s="53" t="s">
        <v>50</v>
      </c>
      <c r="G164" s="53" t="s">
        <v>107</v>
      </c>
      <c r="H164" s="97" t="s">
        <v>51</v>
      </c>
      <c r="I164" s="93" t="s">
        <v>52</v>
      </c>
      <c r="J164" s="93" t="s">
        <v>108</v>
      </c>
      <c r="K164" s="97" t="s">
        <v>53</v>
      </c>
      <c r="L164" s="93" t="s">
        <v>8</v>
      </c>
      <c r="M164" s="93" t="s">
        <v>132</v>
      </c>
      <c r="N164" s="97" t="s">
        <v>14</v>
      </c>
      <c r="O164" s="93" t="s">
        <v>35</v>
      </c>
      <c r="P164" s="93" t="s">
        <v>96</v>
      </c>
      <c r="Q164" s="97" t="s">
        <v>124</v>
      </c>
      <c r="R164" s="95">
        <v>36</v>
      </c>
      <c r="S164" s="95">
        <v>36</v>
      </c>
      <c r="T164" s="97">
        <v>36</v>
      </c>
      <c r="U164" s="95">
        <v>20</v>
      </c>
      <c r="V164" s="95">
        <v>20</v>
      </c>
      <c r="W164" s="97" t="s">
        <v>59</v>
      </c>
      <c r="X164" s="95" t="s">
        <v>54</v>
      </c>
      <c r="Y164" s="95" t="s">
        <v>160</v>
      </c>
      <c r="Z164" s="97" t="s">
        <v>120</v>
      </c>
      <c r="AA164" s="93" t="s">
        <v>8</v>
      </c>
      <c r="AB164" s="93" t="s">
        <v>132</v>
      </c>
      <c r="AC164" s="97" t="s">
        <v>15</v>
      </c>
      <c r="AD164" s="93" t="s">
        <v>46</v>
      </c>
      <c r="AE164" s="93" t="s">
        <v>129</v>
      </c>
      <c r="AF164" s="97" t="s">
        <v>86</v>
      </c>
      <c r="AG164" s="99"/>
      <c r="AH164" s="99"/>
      <c r="AI164" s="103"/>
      <c r="AJ164" s="104"/>
      <c r="AK164" s="99"/>
      <c r="AL164" s="100"/>
    </row>
    <row r="165" spans="1:38" x14ac:dyDescent="0.25">
      <c r="A165" s="88">
        <v>163</v>
      </c>
      <c r="B165" s="91" t="s">
        <v>343</v>
      </c>
      <c r="C165" s="53" t="s">
        <v>48</v>
      </c>
      <c r="D165" s="53" t="s">
        <v>100</v>
      </c>
      <c r="E165" s="97" t="s">
        <v>49</v>
      </c>
      <c r="F165" s="53" t="s">
        <v>50</v>
      </c>
      <c r="G165" s="53" t="s">
        <v>107</v>
      </c>
      <c r="H165" s="97" t="s">
        <v>51</v>
      </c>
      <c r="I165" s="93" t="s">
        <v>52</v>
      </c>
      <c r="J165" s="93" t="s">
        <v>108</v>
      </c>
      <c r="K165" s="97" t="s">
        <v>53</v>
      </c>
      <c r="L165" s="93" t="s">
        <v>8</v>
      </c>
      <c r="M165" s="93" t="s">
        <v>132</v>
      </c>
      <c r="N165" s="97" t="s">
        <v>14</v>
      </c>
      <c r="O165" s="93" t="s">
        <v>35</v>
      </c>
      <c r="P165" s="93" t="s">
        <v>96</v>
      </c>
      <c r="Q165" s="97" t="s">
        <v>124</v>
      </c>
      <c r="R165" s="95">
        <v>48</v>
      </c>
      <c r="S165" s="95">
        <v>48</v>
      </c>
      <c r="T165" s="97">
        <v>48</v>
      </c>
      <c r="U165" s="95">
        <v>18</v>
      </c>
      <c r="V165" s="95">
        <v>18</v>
      </c>
      <c r="W165" s="97" t="s">
        <v>17</v>
      </c>
      <c r="X165" s="95" t="s">
        <v>54</v>
      </c>
      <c r="Y165" s="95" t="s">
        <v>160</v>
      </c>
      <c r="Z165" s="97" t="s">
        <v>120</v>
      </c>
      <c r="AA165" s="93" t="s">
        <v>8</v>
      </c>
      <c r="AB165" s="93" t="s">
        <v>132</v>
      </c>
      <c r="AC165" s="97" t="s">
        <v>15</v>
      </c>
      <c r="AD165" s="93" t="s">
        <v>42</v>
      </c>
      <c r="AE165" s="93" t="s">
        <v>129</v>
      </c>
      <c r="AF165" s="97" t="s">
        <v>85</v>
      </c>
      <c r="AG165" s="99"/>
      <c r="AH165" s="99"/>
      <c r="AI165" s="103"/>
      <c r="AJ165" s="104"/>
      <c r="AK165" s="99"/>
      <c r="AL165" s="100"/>
    </row>
    <row r="166" spans="1:38" x14ac:dyDescent="0.25">
      <c r="A166" s="88">
        <v>164</v>
      </c>
      <c r="B166" s="91" t="s">
        <v>344</v>
      </c>
      <c r="C166" s="53" t="s">
        <v>48</v>
      </c>
      <c r="D166" s="53" t="s">
        <v>100</v>
      </c>
      <c r="E166" s="97" t="s">
        <v>49</v>
      </c>
      <c r="F166" s="53" t="s">
        <v>50</v>
      </c>
      <c r="G166" s="53" t="s">
        <v>107</v>
      </c>
      <c r="H166" s="97" t="s">
        <v>51</v>
      </c>
      <c r="I166" s="93" t="s">
        <v>52</v>
      </c>
      <c r="J166" s="93" t="s">
        <v>108</v>
      </c>
      <c r="K166" s="97" t="s">
        <v>53</v>
      </c>
      <c r="L166" s="93" t="s">
        <v>8</v>
      </c>
      <c r="M166" s="93" t="s">
        <v>132</v>
      </c>
      <c r="N166" s="97" t="s">
        <v>14</v>
      </c>
      <c r="O166" s="93" t="s">
        <v>35</v>
      </c>
      <c r="P166" s="93" t="s">
        <v>96</v>
      </c>
      <c r="Q166" s="97" t="s">
        <v>124</v>
      </c>
      <c r="R166" s="95">
        <v>48</v>
      </c>
      <c r="S166" s="95">
        <v>48</v>
      </c>
      <c r="T166" s="97">
        <v>48</v>
      </c>
      <c r="U166" s="95">
        <v>18</v>
      </c>
      <c r="V166" s="95">
        <v>18</v>
      </c>
      <c r="W166" s="97" t="s">
        <v>17</v>
      </c>
      <c r="X166" s="95" t="s">
        <v>54</v>
      </c>
      <c r="Y166" s="95" t="s">
        <v>160</v>
      </c>
      <c r="Z166" s="97" t="s">
        <v>120</v>
      </c>
      <c r="AA166" s="93" t="s">
        <v>8</v>
      </c>
      <c r="AB166" s="93" t="s">
        <v>132</v>
      </c>
      <c r="AC166" s="97" t="s">
        <v>15</v>
      </c>
      <c r="AD166" s="93" t="s">
        <v>46</v>
      </c>
      <c r="AE166" s="93" t="s">
        <v>129</v>
      </c>
      <c r="AF166" s="97" t="s">
        <v>86</v>
      </c>
      <c r="AG166" s="99"/>
      <c r="AH166" s="99"/>
      <c r="AI166" s="103"/>
      <c r="AJ166" s="104"/>
      <c r="AK166" s="99"/>
      <c r="AL166" s="100"/>
    </row>
    <row r="167" spans="1:38" x14ac:dyDescent="0.25">
      <c r="A167" s="88">
        <v>165</v>
      </c>
      <c r="B167" s="91" t="s">
        <v>345</v>
      </c>
      <c r="C167" s="53" t="s">
        <v>48</v>
      </c>
      <c r="D167" s="53" t="s">
        <v>100</v>
      </c>
      <c r="E167" s="97" t="s">
        <v>49</v>
      </c>
      <c r="F167" s="53" t="s">
        <v>50</v>
      </c>
      <c r="G167" s="53" t="s">
        <v>107</v>
      </c>
      <c r="H167" s="97" t="s">
        <v>51</v>
      </c>
      <c r="I167" s="93" t="s">
        <v>52</v>
      </c>
      <c r="J167" s="93" t="s">
        <v>108</v>
      </c>
      <c r="K167" s="97" t="s">
        <v>53</v>
      </c>
      <c r="L167" s="93" t="s">
        <v>8</v>
      </c>
      <c r="M167" s="93" t="s">
        <v>132</v>
      </c>
      <c r="N167" s="97" t="s">
        <v>14</v>
      </c>
      <c r="O167" s="93" t="s">
        <v>35</v>
      </c>
      <c r="P167" s="93" t="s">
        <v>96</v>
      </c>
      <c r="Q167" s="97" t="s">
        <v>124</v>
      </c>
      <c r="R167" s="95">
        <v>48</v>
      </c>
      <c r="S167" s="95">
        <v>48</v>
      </c>
      <c r="T167" s="97">
        <v>48</v>
      </c>
      <c r="U167" s="95">
        <v>20</v>
      </c>
      <c r="V167" s="95">
        <v>20</v>
      </c>
      <c r="W167" s="97" t="s">
        <v>59</v>
      </c>
      <c r="X167" s="95" t="s">
        <v>54</v>
      </c>
      <c r="Y167" s="95" t="s">
        <v>160</v>
      </c>
      <c r="Z167" s="97" t="s">
        <v>120</v>
      </c>
      <c r="AA167" s="93" t="s">
        <v>8</v>
      </c>
      <c r="AB167" s="93" t="s">
        <v>132</v>
      </c>
      <c r="AC167" s="97" t="s">
        <v>15</v>
      </c>
      <c r="AD167" s="93" t="s">
        <v>42</v>
      </c>
      <c r="AE167" s="93" t="s">
        <v>129</v>
      </c>
      <c r="AF167" s="97" t="s">
        <v>85</v>
      </c>
      <c r="AG167" s="99"/>
      <c r="AH167" s="99"/>
      <c r="AI167" s="103"/>
      <c r="AJ167" s="104"/>
      <c r="AK167" s="99"/>
      <c r="AL167" s="100"/>
    </row>
    <row r="168" spans="1:38" x14ac:dyDescent="0.25">
      <c r="A168" s="88">
        <v>166</v>
      </c>
      <c r="B168" s="91" t="s">
        <v>346</v>
      </c>
      <c r="C168" s="53" t="s">
        <v>48</v>
      </c>
      <c r="D168" s="53" t="s">
        <v>100</v>
      </c>
      <c r="E168" s="97" t="s">
        <v>49</v>
      </c>
      <c r="F168" s="53" t="s">
        <v>50</v>
      </c>
      <c r="G168" s="53" t="s">
        <v>107</v>
      </c>
      <c r="H168" s="97" t="s">
        <v>51</v>
      </c>
      <c r="I168" s="93" t="s">
        <v>52</v>
      </c>
      <c r="J168" s="93" t="s">
        <v>108</v>
      </c>
      <c r="K168" s="97" t="s">
        <v>53</v>
      </c>
      <c r="L168" s="93" t="s">
        <v>8</v>
      </c>
      <c r="M168" s="93" t="s">
        <v>132</v>
      </c>
      <c r="N168" s="97" t="s">
        <v>14</v>
      </c>
      <c r="O168" s="93" t="s">
        <v>35</v>
      </c>
      <c r="P168" s="93" t="s">
        <v>96</v>
      </c>
      <c r="Q168" s="97" t="s">
        <v>124</v>
      </c>
      <c r="R168" s="95">
        <v>48</v>
      </c>
      <c r="S168" s="95">
        <v>48</v>
      </c>
      <c r="T168" s="97">
        <v>48</v>
      </c>
      <c r="U168" s="95">
        <v>20</v>
      </c>
      <c r="V168" s="95">
        <v>20</v>
      </c>
      <c r="W168" s="97" t="s">
        <v>59</v>
      </c>
      <c r="X168" s="95" t="s">
        <v>54</v>
      </c>
      <c r="Y168" s="95" t="s">
        <v>160</v>
      </c>
      <c r="Z168" s="97" t="s">
        <v>120</v>
      </c>
      <c r="AA168" s="93" t="s">
        <v>8</v>
      </c>
      <c r="AB168" s="93" t="s">
        <v>132</v>
      </c>
      <c r="AC168" s="97" t="s">
        <v>15</v>
      </c>
      <c r="AD168" s="93" t="s">
        <v>46</v>
      </c>
      <c r="AE168" s="93" t="s">
        <v>129</v>
      </c>
      <c r="AF168" s="97" t="s">
        <v>86</v>
      </c>
      <c r="AG168" s="99"/>
      <c r="AH168" s="99"/>
      <c r="AI168" s="103"/>
      <c r="AJ168" s="104"/>
      <c r="AK168" s="99"/>
      <c r="AL168" s="100"/>
    </row>
    <row r="169" spans="1:38" x14ac:dyDescent="0.25">
      <c r="A169" s="88">
        <v>167</v>
      </c>
      <c r="B169" s="91" t="s">
        <v>347</v>
      </c>
      <c r="C169" s="53" t="s">
        <v>48</v>
      </c>
      <c r="D169" s="53" t="s">
        <v>100</v>
      </c>
      <c r="E169" s="97" t="s">
        <v>49</v>
      </c>
      <c r="F169" s="53" t="s">
        <v>55</v>
      </c>
      <c r="G169" s="53" t="s">
        <v>109</v>
      </c>
      <c r="H169" s="97" t="s">
        <v>56</v>
      </c>
      <c r="I169" s="93" t="s">
        <v>52</v>
      </c>
      <c r="J169" s="93" t="s">
        <v>108</v>
      </c>
      <c r="K169" s="97" t="s">
        <v>53</v>
      </c>
      <c r="L169" s="93" t="s">
        <v>8</v>
      </c>
      <c r="M169" s="93" t="s">
        <v>132</v>
      </c>
      <c r="N169" s="97" t="s">
        <v>14</v>
      </c>
      <c r="O169" s="93" t="s">
        <v>16</v>
      </c>
      <c r="P169" s="93" t="s">
        <v>575</v>
      </c>
      <c r="Q169" s="97" t="s">
        <v>123</v>
      </c>
      <c r="R169" s="95">
        <v>30</v>
      </c>
      <c r="S169" s="95">
        <v>30</v>
      </c>
      <c r="T169" s="97">
        <v>30</v>
      </c>
      <c r="U169" s="95">
        <v>18</v>
      </c>
      <c r="V169" s="95">
        <v>18</v>
      </c>
      <c r="W169" s="97" t="s">
        <v>17</v>
      </c>
      <c r="X169" s="95" t="s">
        <v>54</v>
      </c>
      <c r="Y169" s="95" t="s">
        <v>160</v>
      </c>
      <c r="Z169" s="97" t="s">
        <v>120</v>
      </c>
      <c r="AA169" s="93" t="s">
        <v>8</v>
      </c>
      <c r="AB169" s="93" t="s">
        <v>132</v>
      </c>
      <c r="AC169" s="97" t="s">
        <v>15</v>
      </c>
      <c r="AD169" s="93" t="s">
        <v>8</v>
      </c>
      <c r="AE169" s="93" t="s">
        <v>132</v>
      </c>
      <c r="AF169" s="97" t="s">
        <v>15</v>
      </c>
      <c r="AG169" s="99"/>
      <c r="AH169" s="99"/>
      <c r="AI169" s="103"/>
      <c r="AJ169" s="104"/>
      <c r="AK169" s="99"/>
      <c r="AL169" s="100"/>
    </row>
    <row r="170" spans="1:38" x14ac:dyDescent="0.25">
      <c r="A170" s="88">
        <v>168</v>
      </c>
      <c r="B170" s="91" t="s">
        <v>348</v>
      </c>
      <c r="C170" s="53" t="s">
        <v>48</v>
      </c>
      <c r="D170" s="53" t="s">
        <v>100</v>
      </c>
      <c r="E170" s="97" t="s">
        <v>49</v>
      </c>
      <c r="F170" s="53" t="s">
        <v>55</v>
      </c>
      <c r="G170" s="53" t="s">
        <v>109</v>
      </c>
      <c r="H170" s="97" t="s">
        <v>56</v>
      </c>
      <c r="I170" s="93" t="s">
        <v>52</v>
      </c>
      <c r="J170" s="93" t="s">
        <v>108</v>
      </c>
      <c r="K170" s="97" t="s">
        <v>53</v>
      </c>
      <c r="L170" s="93" t="s">
        <v>8</v>
      </c>
      <c r="M170" s="93" t="s">
        <v>132</v>
      </c>
      <c r="N170" s="97" t="s">
        <v>14</v>
      </c>
      <c r="O170" s="93" t="s">
        <v>16</v>
      </c>
      <c r="P170" s="93" t="s">
        <v>575</v>
      </c>
      <c r="Q170" s="97" t="s">
        <v>123</v>
      </c>
      <c r="R170" s="95">
        <v>30</v>
      </c>
      <c r="S170" s="95">
        <v>30</v>
      </c>
      <c r="T170" s="97">
        <v>30</v>
      </c>
      <c r="U170" s="95">
        <v>20</v>
      </c>
      <c r="V170" s="95">
        <v>20</v>
      </c>
      <c r="W170" s="97" t="s">
        <v>59</v>
      </c>
      <c r="X170" s="95" t="s">
        <v>54</v>
      </c>
      <c r="Y170" s="95" t="s">
        <v>160</v>
      </c>
      <c r="Z170" s="97" t="s">
        <v>120</v>
      </c>
      <c r="AA170" s="93" t="s">
        <v>8</v>
      </c>
      <c r="AB170" s="93" t="s">
        <v>132</v>
      </c>
      <c r="AC170" s="97" t="s">
        <v>15</v>
      </c>
      <c r="AD170" s="93" t="s">
        <v>8</v>
      </c>
      <c r="AE170" s="93" t="s">
        <v>132</v>
      </c>
      <c r="AF170" s="97" t="s">
        <v>15</v>
      </c>
      <c r="AG170" s="99"/>
      <c r="AH170" s="99"/>
      <c r="AI170" s="103"/>
      <c r="AJ170" s="104"/>
      <c r="AK170" s="99"/>
      <c r="AL170" s="100"/>
    </row>
    <row r="171" spans="1:38" x14ac:dyDescent="0.25">
      <c r="A171" s="88">
        <v>169</v>
      </c>
      <c r="B171" s="91" t="s">
        <v>349</v>
      </c>
      <c r="C171" s="53" t="s">
        <v>48</v>
      </c>
      <c r="D171" s="53" t="s">
        <v>100</v>
      </c>
      <c r="E171" s="97" t="s">
        <v>49</v>
      </c>
      <c r="F171" s="53" t="s">
        <v>55</v>
      </c>
      <c r="G171" s="53" t="s">
        <v>109</v>
      </c>
      <c r="H171" s="97" t="s">
        <v>56</v>
      </c>
      <c r="I171" s="93" t="s">
        <v>52</v>
      </c>
      <c r="J171" s="93" t="s">
        <v>108</v>
      </c>
      <c r="K171" s="97" t="s">
        <v>53</v>
      </c>
      <c r="L171" s="93" t="s">
        <v>8</v>
      </c>
      <c r="M171" s="93" t="s">
        <v>132</v>
      </c>
      <c r="N171" s="97" t="s">
        <v>14</v>
      </c>
      <c r="O171" s="93" t="s">
        <v>16</v>
      </c>
      <c r="P171" s="93" t="s">
        <v>575</v>
      </c>
      <c r="Q171" s="97" t="s">
        <v>123</v>
      </c>
      <c r="R171" s="95">
        <v>36</v>
      </c>
      <c r="S171" s="95">
        <v>36</v>
      </c>
      <c r="T171" s="97">
        <v>36</v>
      </c>
      <c r="U171" s="95">
        <v>18</v>
      </c>
      <c r="V171" s="95">
        <v>18</v>
      </c>
      <c r="W171" s="97" t="s">
        <v>17</v>
      </c>
      <c r="X171" s="95" t="s">
        <v>54</v>
      </c>
      <c r="Y171" s="95" t="s">
        <v>160</v>
      </c>
      <c r="Z171" s="97" t="s">
        <v>120</v>
      </c>
      <c r="AA171" s="93" t="s">
        <v>8</v>
      </c>
      <c r="AB171" s="93" t="s">
        <v>132</v>
      </c>
      <c r="AC171" s="97" t="s">
        <v>15</v>
      </c>
      <c r="AD171" s="93" t="s">
        <v>8</v>
      </c>
      <c r="AE171" s="93" t="s">
        <v>132</v>
      </c>
      <c r="AF171" s="97" t="s">
        <v>15</v>
      </c>
      <c r="AG171" s="99"/>
      <c r="AH171" s="99"/>
      <c r="AI171" s="103"/>
      <c r="AJ171" s="104"/>
      <c r="AK171" s="99"/>
      <c r="AL171" s="100"/>
    </row>
    <row r="172" spans="1:38" x14ac:dyDescent="0.25">
      <c r="A172" s="88">
        <v>170</v>
      </c>
      <c r="B172" s="91" t="s">
        <v>350</v>
      </c>
      <c r="C172" s="53" t="s">
        <v>48</v>
      </c>
      <c r="D172" s="53" t="s">
        <v>100</v>
      </c>
      <c r="E172" s="97" t="s">
        <v>49</v>
      </c>
      <c r="F172" s="53" t="s">
        <v>55</v>
      </c>
      <c r="G172" s="53" t="s">
        <v>109</v>
      </c>
      <c r="H172" s="97" t="s">
        <v>56</v>
      </c>
      <c r="I172" s="93" t="s">
        <v>52</v>
      </c>
      <c r="J172" s="93" t="s">
        <v>108</v>
      </c>
      <c r="K172" s="97" t="s">
        <v>53</v>
      </c>
      <c r="L172" s="93" t="s">
        <v>8</v>
      </c>
      <c r="M172" s="93" t="s">
        <v>132</v>
      </c>
      <c r="N172" s="97" t="s">
        <v>14</v>
      </c>
      <c r="O172" s="93" t="s">
        <v>16</v>
      </c>
      <c r="P172" s="93" t="s">
        <v>575</v>
      </c>
      <c r="Q172" s="97" t="s">
        <v>123</v>
      </c>
      <c r="R172" s="95">
        <v>36</v>
      </c>
      <c r="S172" s="95">
        <v>36</v>
      </c>
      <c r="T172" s="97">
        <v>36</v>
      </c>
      <c r="U172" s="95">
        <v>20</v>
      </c>
      <c r="V172" s="95">
        <v>20</v>
      </c>
      <c r="W172" s="97" t="s">
        <v>59</v>
      </c>
      <c r="X172" s="95" t="s">
        <v>54</v>
      </c>
      <c r="Y172" s="95" t="s">
        <v>160</v>
      </c>
      <c r="Z172" s="97" t="s">
        <v>120</v>
      </c>
      <c r="AA172" s="93" t="s">
        <v>8</v>
      </c>
      <c r="AB172" s="93" t="s">
        <v>132</v>
      </c>
      <c r="AC172" s="97" t="s">
        <v>15</v>
      </c>
      <c r="AD172" s="93" t="s">
        <v>8</v>
      </c>
      <c r="AE172" s="93" t="s">
        <v>132</v>
      </c>
      <c r="AF172" s="97" t="s">
        <v>15</v>
      </c>
      <c r="AG172" s="99"/>
      <c r="AH172" s="99"/>
      <c r="AI172" s="103"/>
      <c r="AJ172" s="104"/>
      <c r="AK172" s="99"/>
      <c r="AL172" s="100"/>
    </row>
    <row r="173" spans="1:38" x14ac:dyDescent="0.25">
      <c r="A173" s="88">
        <v>171</v>
      </c>
      <c r="B173" s="91" t="s">
        <v>351</v>
      </c>
      <c r="C173" s="53" t="s">
        <v>48</v>
      </c>
      <c r="D173" s="53" t="s">
        <v>100</v>
      </c>
      <c r="E173" s="97" t="s">
        <v>49</v>
      </c>
      <c r="F173" s="53" t="s">
        <v>55</v>
      </c>
      <c r="G173" s="53" t="s">
        <v>109</v>
      </c>
      <c r="H173" s="97" t="s">
        <v>56</v>
      </c>
      <c r="I173" s="93" t="s">
        <v>52</v>
      </c>
      <c r="J173" s="93" t="s">
        <v>108</v>
      </c>
      <c r="K173" s="97" t="s">
        <v>53</v>
      </c>
      <c r="L173" s="93" t="s">
        <v>8</v>
      </c>
      <c r="M173" s="93" t="s">
        <v>132</v>
      </c>
      <c r="N173" s="97" t="s">
        <v>14</v>
      </c>
      <c r="O173" s="93" t="s">
        <v>16</v>
      </c>
      <c r="P173" s="93" t="s">
        <v>575</v>
      </c>
      <c r="Q173" s="97" t="s">
        <v>123</v>
      </c>
      <c r="R173" s="95">
        <v>48</v>
      </c>
      <c r="S173" s="95">
        <v>48</v>
      </c>
      <c r="T173" s="97">
        <v>48</v>
      </c>
      <c r="U173" s="95">
        <v>18</v>
      </c>
      <c r="V173" s="95">
        <v>18</v>
      </c>
      <c r="W173" s="97" t="s">
        <v>17</v>
      </c>
      <c r="X173" s="95" t="s">
        <v>54</v>
      </c>
      <c r="Y173" s="95" t="s">
        <v>160</v>
      </c>
      <c r="Z173" s="97" t="s">
        <v>120</v>
      </c>
      <c r="AA173" s="93" t="s">
        <v>8</v>
      </c>
      <c r="AB173" s="93" t="s">
        <v>132</v>
      </c>
      <c r="AC173" s="97" t="s">
        <v>15</v>
      </c>
      <c r="AD173" s="93" t="s">
        <v>8</v>
      </c>
      <c r="AE173" s="93" t="s">
        <v>132</v>
      </c>
      <c r="AF173" s="97" t="s">
        <v>15</v>
      </c>
      <c r="AG173" s="99"/>
      <c r="AH173" s="99"/>
      <c r="AI173" s="103"/>
      <c r="AJ173" s="104"/>
      <c r="AK173" s="99"/>
      <c r="AL173" s="100"/>
    </row>
    <row r="174" spans="1:38" x14ac:dyDescent="0.25">
      <c r="A174" s="88">
        <v>172</v>
      </c>
      <c r="B174" s="91" t="s">
        <v>352</v>
      </c>
      <c r="C174" s="53" t="s">
        <v>48</v>
      </c>
      <c r="D174" s="53" t="s">
        <v>100</v>
      </c>
      <c r="E174" s="97" t="s">
        <v>49</v>
      </c>
      <c r="F174" s="53" t="s">
        <v>55</v>
      </c>
      <c r="G174" s="53" t="s">
        <v>109</v>
      </c>
      <c r="H174" s="97" t="s">
        <v>56</v>
      </c>
      <c r="I174" s="93" t="s">
        <v>52</v>
      </c>
      <c r="J174" s="93" t="s">
        <v>108</v>
      </c>
      <c r="K174" s="97" t="s">
        <v>53</v>
      </c>
      <c r="L174" s="93" t="s">
        <v>8</v>
      </c>
      <c r="M174" s="93" t="s">
        <v>132</v>
      </c>
      <c r="N174" s="97" t="s">
        <v>14</v>
      </c>
      <c r="O174" s="93" t="s">
        <v>16</v>
      </c>
      <c r="P174" s="93" t="s">
        <v>575</v>
      </c>
      <c r="Q174" s="97" t="s">
        <v>123</v>
      </c>
      <c r="R174" s="95">
        <v>48</v>
      </c>
      <c r="S174" s="95">
        <v>48</v>
      </c>
      <c r="T174" s="97">
        <v>48</v>
      </c>
      <c r="U174" s="95">
        <v>20</v>
      </c>
      <c r="V174" s="95">
        <v>20</v>
      </c>
      <c r="W174" s="97" t="s">
        <v>59</v>
      </c>
      <c r="X174" s="95" t="s">
        <v>54</v>
      </c>
      <c r="Y174" s="95" t="s">
        <v>160</v>
      </c>
      <c r="Z174" s="97" t="s">
        <v>120</v>
      </c>
      <c r="AA174" s="93" t="s">
        <v>8</v>
      </c>
      <c r="AB174" s="93" t="s">
        <v>132</v>
      </c>
      <c r="AC174" s="97" t="s">
        <v>15</v>
      </c>
      <c r="AD174" s="93" t="s">
        <v>8</v>
      </c>
      <c r="AE174" s="93" t="s">
        <v>132</v>
      </c>
      <c r="AF174" s="97" t="s">
        <v>15</v>
      </c>
      <c r="AG174" s="99"/>
      <c r="AH174" s="99"/>
      <c r="AI174" s="103"/>
      <c r="AJ174" s="104"/>
      <c r="AK174" s="99"/>
      <c r="AL174" s="100"/>
    </row>
    <row r="175" spans="1:38" x14ac:dyDescent="0.25">
      <c r="A175" s="88">
        <v>173</v>
      </c>
      <c r="B175" s="91" t="s">
        <v>353</v>
      </c>
      <c r="C175" s="53" t="s">
        <v>48</v>
      </c>
      <c r="D175" s="53" t="s">
        <v>100</v>
      </c>
      <c r="E175" s="97" t="s">
        <v>49</v>
      </c>
      <c r="F175" s="53" t="s">
        <v>55</v>
      </c>
      <c r="G175" s="53" t="s">
        <v>109</v>
      </c>
      <c r="H175" s="97" t="s">
        <v>56</v>
      </c>
      <c r="I175" s="93" t="s">
        <v>52</v>
      </c>
      <c r="J175" s="93" t="s">
        <v>108</v>
      </c>
      <c r="K175" s="97" t="s">
        <v>53</v>
      </c>
      <c r="L175" s="93" t="s">
        <v>8</v>
      </c>
      <c r="M175" s="93" t="s">
        <v>132</v>
      </c>
      <c r="N175" s="97" t="s">
        <v>14</v>
      </c>
      <c r="O175" s="93" t="s">
        <v>35</v>
      </c>
      <c r="P175" s="93" t="s">
        <v>96</v>
      </c>
      <c r="Q175" s="97" t="s">
        <v>124</v>
      </c>
      <c r="R175" s="95">
        <v>30</v>
      </c>
      <c r="S175" s="95">
        <v>30</v>
      </c>
      <c r="T175" s="97">
        <v>30</v>
      </c>
      <c r="U175" s="95">
        <v>18</v>
      </c>
      <c r="V175" s="95">
        <v>18</v>
      </c>
      <c r="W175" s="97" t="s">
        <v>17</v>
      </c>
      <c r="X175" s="95" t="s">
        <v>54</v>
      </c>
      <c r="Y175" s="95" t="s">
        <v>160</v>
      </c>
      <c r="Z175" s="97" t="s">
        <v>120</v>
      </c>
      <c r="AA175" s="93" t="s">
        <v>8</v>
      </c>
      <c r="AB175" s="93" t="s">
        <v>132</v>
      </c>
      <c r="AC175" s="97" t="s">
        <v>15</v>
      </c>
      <c r="AD175" s="93" t="s">
        <v>8</v>
      </c>
      <c r="AE175" s="93" t="s">
        <v>132</v>
      </c>
      <c r="AF175" s="97" t="s">
        <v>15</v>
      </c>
      <c r="AG175" s="99"/>
      <c r="AH175" s="99"/>
      <c r="AI175" s="103"/>
      <c r="AJ175" s="104"/>
      <c r="AK175" s="99"/>
      <c r="AL175" s="100"/>
    </row>
    <row r="176" spans="1:38" x14ac:dyDescent="0.25">
      <c r="A176" s="88">
        <v>174</v>
      </c>
      <c r="B176" s="91" t="s">
        <v>354</v>
      </c>
      <c r="C176" s="53" t="s">
        <v>48</v>
      </c>
      <c r="D176" s="53" t="s">
        <v>100</v>
      </c>
      <c r="E176" s="97" t="s">
        <v>49</v>
      </c>
      <c r="F176" s="53" t="s">
        <v>55</v>
      </c>
      <c r="G176" s="53" t="s">
        <v>109</v>
      </c>
      <c r="H176" s="97" t="s">
        <v>56</v>
      </c>
      <c r="I176" s="93" t="s">
        <v>52</v>
      </c>
      <c r="J176" s="93" t="s">
        <v>108</v>
      </c>
      <c r="K176" s="97" t="s">
        <v>53</v>
      </c>
      <c r="L176" s="93" t="s">
        <v>8</v>
      </c>
      <c r="M176" s="93" t="s">
        <v>132</v>
      </c>
      <c r="N176" s="97" t="s">
        <v>14</v>
      </c>
      <c r="O176" s="93" t="s">
        <v>35</v>
      </c>
      <c r="P176" s="93" t="s">
        <v>96</v>
      </c>
      <c r="Q176" s="97" t="s">
        <v>124</v>
      </c>
      <c r="R176" s="95">
        <v>30</v>
      </c>
      <c r="S176" s="95">
        <v>30</v>
      </c>
      <c r="T176" s="97">
        <v>30</v>
      </c>
      <c r="U176" s="95">
        <v>20</v>
      </c>
      <c r="V176" s="95">
        <v>20</v>
      </c>
      <c r="W176" s="97" t="s">
        <v>59</v>
      </c>
      <c r="X176" s="95" t="s">
        <v>54</v>
      </c>
      <c r="Y176" s="95" t="s">
        <v>160</v>
      </c>
      <c r="Z176" s="97" t="s">
        <v>120</v>
      </c>
      <c r="AA176" s="93" t="s">
        <v>8</v>
      </c>
      <c r="AB176" s="93" t="s">
        <v>132</v>
      </c>
      <c r="AC176" s="97" t="s">
        <v>15</v>
      </c>
      <c r="AD176" s="93" t="s">
        <v>8</v>
      </c>
      <c r="AE176" s="93" t="s">
        <v>132</v>
      </c>
      <c r="AF176" s="97" t="s">
        <v>15</v>
      </c>
      <c r="AG176" s="99"/>
      <c r="AH176" s="99"/>
      <c r="AI176" s="103"/>
      <c r="AJ176" s="104"/>
      <c r="AK176" s="99"/>
      <c r="AL176" s="100"/>
    </row>
    <row r="177" spans="1:38" x14ac:dyDescent="0.25">
      <c r="A177" s="88">
        <v>175</v>
      </c>
      <c r="B177" s="91" t="s">
        <v>355</v>
      </c>
      <c r="C177" s="53" t="s">
        <v>48</v>
      </c>
      <c r="D177" s="53" t="s">
        <v>100</v>
      </c>
      <c r="E177" s="97" t="s">
        <v>49</v>
      </c>
      <c r="F177" s="53" t="s">
        <v>55</v>
      </c>
      <c r="G177" s="53" t="s">
        <v>109</v>
      </c>
      <c r="H177" s="97" t="s">
        <v>56</v>
      </c>
      <c r="I177" s="93" t="s">
        <v>52</v>
      </c>
      <c r="J177" s="93" t="s">
        <v>108</v>
      </c>
      <c r="K177" s="97" t="s">
        <v>53</v>
      </c>
      <c r="L177" s="93" t="s">
        <v>8</v>
      </c>
      <c r="M177" s="93" t="s">
        <v>132</v>
      </c>
      <c r="N177" s="97" t="s">
        <v>14</v>
      </c>
      <c r="O177" s="93" t="s">
        <v>35</v>
      </c>
      <c r="P177" s="93" t="s">
        <v>96</v>
      </c>
      <c r="Q177" s="97" t="s">
        <v>124</v>
      </c>
      <c r="R177" s="95">
        <v>36</v>
      </c>
      <c r="S177" s="95">
        <v>36</v>
      </c>
      <c r="T177" s="97">
        <v>36</v>
      </c>
      <c r="U177" s="95">
        <v>18</v>
      </c>
      <c r="V177" s="95">
        <v>18</v>
      </c>
      <c r="W177" s="97" t="s">
        <v>17</v>
      </c>
      <c r="X177" s="95" t="s">
        <v>54</v>
      </c>
      <c r="Y177" s="95" t="s">
        <v>160</v>
      </c>
      <c r="Z177" s="97" t="s">
        <v>120</v>
      </c>
      <c r="AA177" s="93" t="s">
        <v>8</v>
      </c>
      <c r="AB177" s="93" t="s">
        <v>132</v>
      </c>
      <c r="AC177" s="97" t="s">
        <v>15</v>
      </c>
      <c r="AD177" s="93" t="s">
        <v>8</v>
      </c>
      <c r="AE177" s="93" t="s">
        <v>132</v>
      </c>
      <c r="AF177" s="97" t="s">
        <v>15</v>
      </c>
      <c r="AG177" s="99"/>
      <c r="AH177" s="99"/>
      <c r="AI177" s="103"/>
      <c r="AJ177" s="104"/>
      <c r="AK177" s="99"/>
      <c r="AL177" s="100"/>
    </row>
    <row r="178" spans="1:38" x14ac:dyDescent="0.25">
      <c r="A178" s="88">
        <v>176</v>
      </c>
      <c r="B178" s="91" t="s">
        <v>356</v>
      </c>
      <c r="C178" s="53" t="s">
        <v>48</v>
      </c>
      <c r="D178" s="53" t="s">
        <v>100</v>
      </c>
      <c r="E178" s="97" t="s">
        <v>49</v>
      </c>
      <c r="F178" s="53" t="s">
        <v>55</v>
      </c>
      <c r="G178" s="53" t="s">
        <v>109</v>
      </c>
      <c r="H178" s="97" t="s">
        <v>56</v>
      </c>
      <c r="I178" s="93" t="s">
        <v>52</v>
      </c>
      <c r="J178" s="93" t="s">
        <v>108</v>
      </c>
      <c r="K178" s="97" t="s">
        <v>53</v>
      </c>
      <c r="L178" s="93" t="s">
        <v>8</v>
      </c>
      <c r="M178" s="93" t="s">
        <v>132</v>
      </c>
      <c r="N178" s="97" t="s">
        <v>14</v>
      </c>
      <c r="O178" s="93" t="s">
        <v>35</v>
      </c>
      <c r="P178" s="93" t="s">
        <v>96</v>
      </c>
      <c r="Q178" s="97" t="s">
        <v>124</v>
      </c>
      <c r="R178" s="95">
        <v>36</v>
      </c>
      <c r="S178" s="95">
        <v>36</v>
      </c>
      <c r="T178" s="97">
        <v>36</v>
      </c>
      <c r="U178" s="95">
        <v>20</v>
      </c>
      <c r="V178" s="95">
        <v>20</v>
      </c>
      <c r="W178" s="97" t="s">
        <v>59</v>
      </c>
      <c r="X178" s="95" t="s">
        <v>54</v>
      </c>
      <c r="Y178" s="95" t="s">
        <v>160</v>
      </c>
      <c r="Z178" s="97" t="s">
        <v>120</v>
      </c>
      <c r="AA178" s="93" t="s">
        <v>8</v>
      </c>
      <c r="AB178" s="93" t="s">
        <v>132</v>
      </c>
      <c r="AC178" s="97" t="s">
        <v>15</v>
      </c>
      <c r="AD178" s="93" t="s">
        <v>8</v>
      </c>
      <c r="AE178" s="93" t="s">
        <v>132</v>
      </c>
      <c r="AF178" s="97" t="s">
        <v>15</v>
      </c>
      <c r="AG178" s="99"/>
      <c r="AH178" s="99"/>
      <c r="AI178" s="103"/>
      <c r="AJ178" s="104"/>
      <c r="AK178" s="99"/>
      <c r="AL178" s="100"/>
    </row>
    <row r="179" spans="1:38" x14ac:dyDescent="0.25">
      <c r="A179" s="88">
        <v>177</v>
      </c>
      <c r="B179" s="91" t="s">
        <v>357</v>
      </c>
      <c r="C179" s="53" t="s">
        <v>48</v>
      </c>
      <c r="D179" s="53" t="s">
        <v>100</v>
      </c>
      <c r="E179" s="97" t="s">
        <v>49</v>
      </c>
      <c r="F179" s="53" t="s">
        <v>55</v>
      </c>
      <c r="G179" s="53" t="s">
        <v>109</v>
      </c>
      <c r="H179" s="97" t="s">
        <v>56</v>
      </c>
      <c r="I179" s="93" t="s">
        <v>52</v>
      </c>
      <c r="J179" s="93" t="s">
        <v>108</v>
      </c>
      <c r="K179" s="97" t="s">
        <v>53</v>
      </c>
      <c r="L179" s="93" t="s">
        <v>8</v>
      </c>
      <c r="M179" s="93" t="s">
        <v>132</v>
      </c>
      <c r="N179" s="97" t="s">
        <v>14</v>
      </c>
      <c r="O179" s="93" t="s">
        <v>35</v>
      </c>
      <c r="P179" s="93" t="s">
        <v>96</v>
      </c>
      <c r="Q179" s="97" t="s">
        <v>124</v>
      </c>
      <c r="R179" s="95">
        <v>48</v>
      </c>
      <c r="S179" s="95">
        <v>48</v>
      </c>
      <c r="T179" s="97">
        <v>48</v>
      </c>
      <c r="U179" s="95">
        <v>18</v>
      </c>
      <c r="V179" s="95">
        <v>18</v>
      </c>
      <c r="W179" s="97" t="s">
        <v>17</v>
      </c>
      <c r="X179" s="95" t="s">
        <v>54</v>
      </c>
      <c r="Y179" s="95" t="s">
        <v>160</v>
      </c>
      <c r="Z179" s="97" t="s">
        <v>120</v>
      </c>
      <c r="AA179" s="93" t="s">
        <v>8</v>
      </c>
      <c r="AB179" s="93" t="s">
        <v>132</v>
      </c>
      <c r="AC179" s="97" t="s">
        <v>15</v>
      </c>
      <c r="AD179" s="93" t="s">
        <v>8</v>
      </c>
      <c r="AE179" s="93" t="s">
        <v>132</v>
      </c>
      <c r="AF179" s="97" t="s">
        <v>15</v>
      </c>
      <c r="AG179" s="99"/>
      <c r="AH179" s="99"/>
      <c r="AI179" s="103"/>
      <c r="AJ179" s="104"/>
      <c r="AK179" s="99"/>
      <c r="AL179" s="100"/>
    </row>
    <row r="180" spans="1:38" x14ac:dyDescent="0.25">
      <c r="A180" s="88">
        <v>178</v>
      </c>
      <c r="B180" s="91" t="s">
        <v>358</v>
      </c>
      <c r="C180" s="53" t="s">
        <v>48</v>
      </c>
      <c r="D180" s="53" t="s">
        <v>100</v>
      </c>
      <c r="E180" s="97" t="s">
        <v>49</v>
      </c>
      <c r="F180" s="53" t="s">
        <v>55</v>
      </c>
      <c r="G180" s="53" t="s">
        <v>109</v>
      </c>
      <c r="H180" s="97" t="s">
        <v>56</v>
      </c>
      <c r="I180" s="93" t="s">
        <v>52</v>
      </c>
      <c r="J180" s="93" t="s">
        <v>108</v>
      </c>
      <c r="K180" s="97" t="s">
        <v>53</v>
      </c>
      <c r="L180" s="93" t="s">
        <v>8</v>
      </c>
      <c r="M180" s="93" t="s">
        <v>132</v>
      </c>
      <c r="N180" s="97" t="s">
        <v>14</v>
      </c>
      <c r="O180" s="93" t="s">
        <v>35</v>
      </c>
      <c r="P180" s="93" t="s">
        <v>96</v>
      </c>
      <c r="Q180" s="97" t="s">
        <v>124</v>
      </c>
      <c r="R180" s="95">
        <v>48</v>
      </c>
      <c r="S180" s="95">
        <v>48</v>
      </c>
      <c r="T180" s="97">
        <v>48</v>
      </c>
      <c r="U180" s="95">
        <v>20</v>
      </c>
      <c r="V180" s="95">
        <v>20</v>
      </c>
      <c r="W180" s="97" t="s">
        <v>59</v>
      </c>
      <c r="X180" s="95" t="s">
        <v>54</v>
      </c>
      <c r="Y180" s="95" t="s">
        <v>160</v>
      </c>
      <c r="Z180" s="97" t="s">
        <v>120</v>
      </c>
      <c r="AA180" s="93" t="s">
        <v>8</v>
      </c>
      <c r="AB180" s="93" t="s">
        <v>132</v>
      </c>
      <c r="AC180" s="97" t="s">
        <v>15</v>
      </c>
      <c r="AD180" s="93" t="s">
        <v>8</v>
      </c>
      <c r="AE180" s="93" t="s">
        <v>132</v>
      </c>
      <c r="AF180" s="97" t="s">
        <v>15</v>
      </c>
      <c r="AG180" s="99"/>
      <c r="AH180" s="99"/>
      <c r="AI180" s="103"/>
      <c r="AJ180" s="104"/>
      <c r="AK180" s="99"/>
      <c r="AL180" s="100"/>
    </row>
    <row r="181" spans="1:38" x14ac:dyDescent="0.25">
      <c r="A181" s="88">
        <v>179</v>
      </c>
      <c r="B181" s="91" t="s">
        <v>359</v>
      </c>
      <c r="C181" s="53" t="s">
        <v>48</v>
      </c>
      <c r="D181" s="53" t="s">
        <v>100</v>
      </c>
      <c r="E181" s="97" t="s">
        <v>49</v>
      </c>
      <c r="F181" s="53" t="s">
        <v>50</v>
      </c>
      <c r="G181" s="53" t="s">
        <v>107</v>
      </c>
      <c r="H181" s="97" t="s">
        <v>51</v>
      </c>
      <c r="I181" s="93" t="s">
        <v>57</v>
      </c>
      <c r="J181" s="93" t="s">
        <v>110</v>
      </c>
      <c r="K181" s="97" t="s">
        <v>58</v>
      </c>
      <c r="L181" s="93" t="s">
        <v>8</v>
      </c>
      <c r="M181" s="93" t="s">
        <v>132</v>
      </c>
      <c r="N181" s="97" t="s">
        <v>14</v>
      </c>
      <c r="O181" s="93" t="s">
        <v>16</v>
      </c>
      <c r="P181" s="93" t="s">
        <v>575</v>
      </c>
      <c r="Q181" s="97" t="s">
        <v>123</v>
      </c>
      <c r="R181" s="95">
        <v>30</v>
      </c>
      <c r="S181" s="95">
        <v>30</v>
      </c>
      <c r="T181" s="97">
        <v>30</v>
      </c>
      <c r="U181" s="95">
        <v>18</v>
      </c>
      <c r="V181" s="95">
        <v>18</v>
      </c>
      <c r="W181" s="97" t="s">
        <v>17</v>
      </c>
      <c r="X181" s="95" t="s">
        <v>60</v>
      </c>
      <c r="Y181" s="95" t="s">
        <v>161</v>
      </c>
      <c r="Z181" s="97" t="s">
        <v>121</v>
      </c>
      <c r="AA181" s="93" t="s">
        <v>8</v>
      </c>
      <c r="AB181" s="93" t="s">
        <v>132</v>
      </c>
      <c r="AC181" s="97" t="s">
        <v>15</v>
      </c>
      <c r="AD181" s="93" t="s">
        <v>42</v>
      </c>
      <c r="AE181" s="93" t="s">
        <v>129</v>
      </c>
      <c r="AF181" s="97" t="s">
        <v>85</v>
      </c>
      <c r="AG181" s="99"/>
      <c r="AH181" s="99"/>
      <c r="AI181" s="103"/>
      <c r="AJ181" s="104"/>
      <c r="AK181" s="99"/>
      <c r="AL181" s="100"/>
    </row>
    <row r="182" spans="1:38" x14ac:dyDescent="0.25">
      <c r="A182" s="88">
        <v>180</v>
      </c>
      <c r="B182" s="91" t="s">
        <v>360</v>
      </c>
      <c r="C182" s="53" t="s">
        <v>48</v>
      </c>
      <c r="D182" s="53" t="s">
        <v>100</v>
      </c>
      <c r="E182" s="97" t="s">
        <v>49</v>
      </c>
      <c r="F182" s="53" t="s">
        <v>50</v>
      </c>
      <c r="G182" s="53" t="s">
        <v>107</v>
      </c>
      <c r="H182" s="97" t="s">
        <v>51</v>
      </c>
      <c r="I182" s="93" t="s">
        <v>57</v>
      </c>
      <c r="J182" s="93" t="s">
        <v>110</v>
      </c>
      <c r="K182" s="97" t="s">
        <v>58</v>
      </c>
      <c r="L182" s="93" t="s">
        <v>8</v>
      </c>
      <c r="M182" s="93" t="s">
        <v>132</v>
      </c>
      <c r="N182" s="97" t="s">
        <v>14</v>
      </c>
      <c r="O182" s="93" t="s">
        <v>16</v>
      </c>
      <c r="P182" s="93" t="s">
        <v>575</v>
      </c>
      <c r="Q182" s="97" t="s">
        <v>123</v>
      </c>
      <c r="R182" s="95">
        <v>30</v>
      </c>
      <c r="S182" s="95">
        <v>30</v>
      </c>
      <c r="T182" s="97">
        <v>30</v>
      </c>
      <c r="U182" s="95">
        <v>18</v>
      </c>
      <c r="V182" s="95">
        <v>18</v>
      </c>
      <c r="W182" s="97" t="s">
        <v>17</v>
      </c>
      <c r="X182" s="95" t="s">
        <v>60</v>
      </c>
      <c r="Y182" s="95" t="s">
        <v>161</v>
      </c>
      <c r="Z182" s="97" t="s">
        <v>121</v>
      </c>
      <c r="AA182" s="93" t="s">
        <v>8</v>
      </c>
      <c r="AB182" s="93" t="s">
        <v>132</v>
      </c>
      <c r="AC182" s="97" t="s">
        <v>15</v>
      </c>
      <c r="AD182" s="93" t="s">
        <v>46</v>
      </c>
      <c r="AE182" s="93" t="s">
        <v>129</v>
      </c>
      <c r="AF182" s="97" t="s">
        <v>86</v>
      </c>
      <c r="AG182" s="99"/>
      <c r="AH182" s="99"/>
      <c r="AI182" s="103"/>
      <c r="AJ182" s="104"/>
      <c r="AK182" s="99"/>
      <c r="AL182" s="100"/>
    </row>
    <row r="183" spans="1:38" x14ac:dyDescent="0.25">
      <c r="A183" s="88">
        <v>181</v>
      </c>
      <c r="B183" s="91" t="s">
        <v>361</v>
      </c>
      <c r="C183" s="53" t="s">
        <v>48</v>
      </c>
      <c r="D183" s="53" t="s">
        <v>100</v>
      </c>
      <c r="E183" s="97" t="s">
        <v>49</v>
      </c>
      <c r="F183" s="53" t="s">
        <v>50</v>
      </c>
      <c r="G183" s="53" t="s">
        <v>107</v>
      </c>
      <c r="H183" s="97" t="s">
        <v>51</v>
      </c>
      <c r="I183" s="93" t="s">
        <v>57</v>
      </c>
      <c r="J183" s="93" t="s">
        <v>110</v>
      </c>
      <c r="K183" s="97" t="s">
        <v>58</v>
      </c>
      <c r="L183" s="93" t="s">
        <v>8</v>
      </c>
      <c r="M183" s="93" t="s">
        <v>132</v>
      </c>
      <c r="N183" s="97" t="s">
        <v>14</v>
      </c>
      <c r="O183" s="93" t="s">
        <v>16</v>
      </c>
      <c r="P183" s="93" t="s">
        <v>575</v>
      </c>
      <c r="Q183" s="97" t="s">
        <v>123</v>
      </c>
      <c r="R183" s="95">
        <v>30</v>
      </c>
      <c r="S183" s="95">
        <v>30</v>
      </c>
      <c r="T183" s="97">
        <v>30</v>
      </c>
      <c r="U183" s="95">
        <v>20</v>
      </c>
      <c r="V183" s="95">
        <v>20</v>
      </c>
      <c r="W183" s="97" t="s">
        <v>59</v>
      </c>
      <c r="X183" s="95" t="s">
        <v>60</v>
      </c>
      <c r="Y183" s="95" t="s">
        <v>161</v>
      </c>
      <c r="Z183" s="97" t="s">
        <v>121</v>
      </c>
      <c r="AA183" s="93" t="s">
        <v>8</v>
      </c>
      <c r="AB183" s="93" t="s">
        <v>132</v>
      </c>
      <c r="AC183" s="97" t="s">
        <v>15</v>
      </c>
      <c r="AD183" s="93" t="s">
        <v>42</v>
      </c>
      <c r="AE183" s="93" t="s">
        <v>129</v>
      </c>
      <c r="AF183" s="97" t="s">
        <v>85</v>
      </c>
      <c r="AG183" s="99"/>
      <c r="AH183" s="99"/>
      <c r="AI183" s="103"/>
      <c r="AJ183" s="104"/>
      <c r="AK183" s="99"/>
      <c r="AL183" s="100"/>
    </row>
    <row r="184" spans="1:38" x14ac:dyDescent="0.25">
      <c r="A184" s="88">
        <v>182</v>
      </c>
      <c r="B184" s="91" t="s">
        <v>362</v>
      </c>
      <c r="C184" s="53" t="s">
        <v>48</v>
      </c>
      <c r="D184" s="53" t="s">
        <v>100</v>
      </c>
      <c r="E184" s="97" t="s">
        <v>49</v>
      </c>
      <c r="F184" s="53" t="s">
        <v>50</v>
      </c>
      <c r="G184" s="53" t="s">
        <v>107</v>
      </c>
      <c r="H184" s="97" t="s">
        <v>51</v>
      </c>
      <c r="I184" s="93" t="s">
        <v>57</v>
      </c>
      <c r="J184" s="93" t="s">
        <v>110</v>
      </c>
      <c r="K184" s="97" t="s">
        <v>58</v>
      </c>
      <c r="L184" s="93" t="s">
        <v>8</v>
      </c>
      <c r="M184" s="93" t="s">
        <v>132</v>
      </c>
      <c r="N184" s="97" t="s">
        <v>14</v>
      </c>
      <c r="O184" s="93" t="s">
        <v>16</v>
      </c>
      <c r="P184" s="93" t="s">
        <v>575</v>
      </c>
      <c r="Q184" s="97" t="s">
        <v>123</v>
      </c>
      <c r="R184" s="95">
        <v>30</v>
      </c>
      <c r="S184" s="95">
        <v>30</v>
      </c>
      <c r="T184" s="97">
        <v>30</v>
      </c>
      <c r="U184" s="95">
        <v>20</v>
      </c>
      <c r="V184" s="95">
        <v>20</v>
      </c>
      <c r="W184" s="97" t="s">
        <v>59</v>
      </c>
      <c r="X184" s="95" t="s">
        <v>60</v>
      </c>
      <c r="Y184" s="95" t="s">
        <v>161</v>
      </c>
      <c r="Z184" s="97" t="s">
        <v>121</v>
      </c>
      <c r="AA184" s="93" t="s">
        <v>8</v>
      </c>
      <c r="AB184" s="93" t="s">
        <v>132</v>
      </c>
      <c r="AC184" s="97" t="s">
        <v>15</v>
      </c>
      <c r="AD184" s="93" t="s">
        <v>46</v>
      </c>
      <c r="AE184" s="93" t="s">
        <v>129</v>
      </c>
      <c r="AF184" s="97" t="s">
        <v>86</v>
      </c>
      <c r="AG184" s="99"/>
      <c r="AH184" s="99"/>
      <c r="AI184" s="103"/>
      <c r="AJ184" s="104"/>
      <c r="AK184" s="99"/>
      <c r="AL184" s="100"/>
    </row>
    <row r="185" spans="1:38" x14ac:dyDescent="0.25">
      <c r="A185" s="88">
        <v>183</v>
      </c>
      <c r="B185" s="91" t="s">
        <v>363</v>
      </c>
      <c r="C185" s="53" t="s">
        <v>48</v>
      </c>
      <c r="D185" s="53" t="s">
        <v>100</v>
      </c>
      <c r="E185" s="97" t="s">
        <v>49</v>
      </c>
      <c r="F185" s="53" t="s">
        <v>50</v>
      </c>
      <c r="G185" s="53" t="s">
        <v>107</v>
      </c>
      <c r="H185" s="97" t="s">
        <v>51</v>
      </c>
      <c r="I185" s="93" t="s">
        <v>57</v>
      </c>
      <c r="J185" s="93" t="s">
        <v>110</v>
      </c>
      <c r="K185" s="97" t="s">
        <v>58</v>
      </c>
      <c r="L185" s="93" t="s">
        <v>8</v>
      </c>
      <c r="M185" s="93" t="s">
        <v>132</v>
      </c>
      <c r="N185" s="97" t="s">
        <v>14</v>
      </c>
      <c r="O185" s="93" t="s">
        <v>16</v>
      </c>
      <c r="P185" s="93" t="s">
        <v>575</v>
      </c>
      <c r="Q185" s="97" t="s">
        <v>123</v>
      </c>
      <c r="R185" s="95">
        <v>36</v>
      </c>
      <c r="S185" s="95">
        <v>36</v>
      </c>
      <c r="T185" s="97">
        <v>36</v>
      </c>
      <c r="U185" s="95">
        <v>18</v>
      </c>
      <c r="V185" s="95">
        <v>18</v>
      </c>
      <c r="W185" s="97" t="s">
        <v>17</v>
      </c>
      <c r="X185" s="95" t="s">
        <v>60</v>
      </c>
      <c r="Y185" s="95" t="s">
        <v>161</v>
      </c>
      <c r="Z185" s="97" t="s">
        <v>121</v>
      </c>
      <c r="AA185" s="93" t="s">
        <v>8</v>
      </c>
      <c r="AB185" s="93" t="s">
        <v>132</v>
      </c>
      <c r="AC185" s="97" t="s">
        <v>15</v>
      </c>
      <c r="AD185" s="93" t="s">
        <v>42</v>
      </c>
      <c r="AE185" s="93" t="s">
        <v>129</v>
      </c>
      <c r="AF185" s="97" t="s">
        <v>85</v>
      </c>
      <c r="AG185" s="99"/>
      <c r="AH185" s="99"/>
      <c r="AI185" s="103"/>
      <c r="AJ185" s="104"/>
      <c r="AK185" s="99"/>
      <c r="AL185" s="100"/>
    </row>
    <row r="186" spans="1:38" x14ac:dyDescent="0.25">
      <c r="A186" s="88">
        <v>184</v>
      </c>
      <c r="B186" s="91" t="s">
        <v>364</v>
      </c>
      <c r="C186" s="53" t="s">
        <v>48</v>
      </c>
      <c r="D186" s="53" t="s">
        <v>100</v>
      </c>
      <c r="E186" s="97" t="s">
        <v>49</v>
      </c>
      <c r="F186" s="53" t="s">
        <v>50</v>
      </c>
      <c r="G186" s="53" t="s">
        <v>107</v>
      </c>
      <c r="H186" s="97" t="s">
        <v>51</v>
      </c>
      <c r="I186" s="93" t="s">
        <v>57</v>
      </c>
      <c r="J186" s="93" t="s">
        <v>110</v>
      </c>
      <c r="K186" s="97" t="s">
        <v>58</v>
      </c>
      <c r="L186" s="93" t="s">
        <v>8</v>
      </c>
      <c r="M186" s="93" t="s">
        <v>132</v>
      </c>
      <c r="N186" s="97" t="s">
        <v>14</v>
      </c>
      <c r="O186" s="93" t="s">
        <v>16</v>
      </c>
      <c r="P186" s="93" t="s">
        <v>575</v>
      </c>
      <c r="Q186" s="97" t="s">
        <v>123</v>
      </c>
      <c r="R186" s="95">
        <v>36</v>
      </c>
      <c r="S186" s="95">
        <v>36</v>
      </c>
      <c r="T186" s="97">
        <v>36</v>
      </c>
      <c r="U186" s="95">
        <v>18</v>
      </c>
      <c r="V186" s="95">
        <v>18</v>
      </c>
      <c r="W186" s="97" t="s">
        <v>17</v>
      </c>
      <c r="X186" s="95" t="s">
        <v>60</v>
      </c>
      <c r="Y186" s="95" t="s">
        <v>161</v>
      </c>
      <c r="Z186" s="97" t="s">
        <v>121</v>
      </c>
      <c r="AA186" s="93" t="s">
        <v>8</v>
      </c>
      <c r="AB186" s="93" t="s">
        <v>132</v>
      </c>
      <c r="AC186" s="97" t="s">
        <v>15</v>
      </c>
      <c r="AD186" s="93" t="s">
        <v>46</v>
      </c>
      <c r="AE186" s="93" t="s">
        <v>129</v>
      </c>
      <c r="AF186" s="97" t="s">
        <v>86</v>
      </c>
      <c r="AG186" s="99"/>
      <c r="AH186" s="99"/>
      <c r="AI186" s="103"/>
      <c r="AJ186" s="104"/>
      <c r="AK186" s="99"/>
      <c r="AL186" s="100"/>
    </row>
    <row r="187" spans="1:38" x14ac:dyDescent="0.25">
      <c r="A187" s="88">
        <v>185</v>
      </c>
      <c r="B187" s="91" t="s">
        <v>365</v>
      </c>
      <c r="C187" s="53" t="s">
        <v>48</v>
      </c>
      <c r="D187" s="53" t="s">
        <v>100</v>
      </c>
      <c r="E187" s="97" t="s">
        <v>49</v>
      </c>
      <c r="F187" s="53" t="s">
        <v>50</v>
      </c>
      <c r="G187" s="53" t="s">
        <v>107</v>
      </c>
      <c r="H187" s="97" t="s">
        <v>51</v>
      </c>
      <c r="I187" s="93" t="s">
        <v>57</v>
      </c>
      <c r="J187" s="93" t="s">
        <v>110</v>
      </c>
      <c r="K187" s="97" t="s">
        <v>58</v>
      </c>
      <c r="L187" s="93" t="s">
        <v>8</v>
      </c>
      <c r="M187" s="93" t="s">
        <v>132</v>
      </c>
      <c r="N187" s="97" t="s">
        <v>14</v>
      </c>
      <c r="O187" s="93" t="s">
        <v>16</v>
      </c>
      <c r="P187" s="93" t="s">
        <v>575</v>
      </c>
      <c r="Q187" s="97" t="s">
        <v>123</v>
      </c>
      <c r="R187" s="95">
        <v>36</v>
      </c>
      <c r="S187" s="95">
        <v>36</v>
      </c>
      <c r="T187" s="97">
        <v>36</v>
      </c>
      <c r="U187" s="95">
        <v>20</v>
      </c>
      <c r="V187" s="95">
        <v>20</v>
      </c>
      <c r="W187" s="97" t="s">
        <v>59</v>
      </c>
      <c r="X187" s="95" t="s">
        <v>60</v>
      </c>
      <c r="Y187" s="95" t="s">
        <v>161</v>
      </c>
      <c r="Z187" s="97" t="s">
        <v>121</v>
      </c>
      <c r="AA187" s="93" t="s">
        <v>8</v>
      </c>
      <c r="AB187" s="93" t="s">
        <v>132</v>
      </c>
      <c r="AC187" s="97" t="s">
        <v>15</v>
      </c>
      <c r="AD187" s="93" t="s">
        <v>42</v>
      </c>
      <c r="AE187" s="93" t="s">
        <v>129</v>
      </c>
      <c r="AF187" s="97" t="s">
        <v>85</v>
      </c>
      <c r="AG187" s="99"/>
      <c r="AH187" s="99"/>
      <c r="AI187" s="103"/>
      <c r="AJ187" s="104"/>
      <c r="AK187" s="99"/>
      <c r="AL187" s="100"/>
    </row>
    <row r="188" spans="1:38" x14ac:dyDescent="0.25">
      <c r="A188" s="88">
        <v>186</v>
      </c>
      <c r="B188" s="91" t="s">
        <v>366</v>
      </c>
      <c r="C188" s="53" t="s">
        <v>48</v>
      </c>
      <c r="D188" s="53" t="s">
        <v>100</v>
      </c>
      <c r="E188" s="97" t="s">
        <v>49</v>
      </c>
      <c r="F188" s="53" t="s">
        <v>50</v>
      </c>
      <c r="G188" s="53" t="s">
        <v>107</v>
      </c>
      <c r="H188" s="97" t="s">
        <v>51</v>
      </c>
      <c r="I188" s="93" t="s">
        <v>57</v>
      </c>
      <c r="J188" s="93" t="s">
        <v>110</v>
      </c>
      <c r="K188" s="97" t="s">
        <v>58</v>
      </c>
      <c r="L188" s="93" t="s">
        <v>8</v>
      </c>
      <c r="M188" s="93" t="s">
        <v>132</v>
      </c>
      <c r="N188" s="97" t="s">
        <v>14</v>
      </c>
      <c r="O188" s="93" t="s">
        <v>16</v>
      </c>
      <c r="P188" s="93" t="s">
        <v>575</v>
      </c>
      <c r="Q188" s="97" t="s">
        <v>123</v>
      </c>
      <c r="R188" s="95">
        <v>36</v>
      </c>
      <c r="S188" s="95">
        <v>36</v>
      </c>
      <c r="T188" s="97">
        <v>36</v>
      </c>
      <c r="U188" s="95">
        <v>20</v>
      </c>
      <c r="V188" s="95">
        <v>20</v>
      </c>
      <c r="W188" s="97" t="s">
        <v>59</v>
      </c>
      <c r="X188" s="95" t="s">
        <v>60</v>
      </c>
      <c r="Y188" s="95" t="s">
        <v>161</v>
      </c>
      <c r="Z188" s="97" t="s">
        <v>121</v>
      </c>
      <c r="AA188" s="93" t="s">
        <v>8</v>
      </c>
      <c r="AB188" s="93" t="s">
        <v>132</v>
      </c>
      <c r="AC188" s="97" t="s">
        <v>15</v>
      </c>
      <c r="AD188" s="93" t="s">
        <v>46</v>
      </c>
      <c r="AE188" s="93" t="s">
        <v>129</v>
      </c>
      <c r="AF188" s="97" t="s">
        <v>86</v>
      </c>
      <c r="AG188" s="99"/>
      <c r="AH188" s="99"/>
      <c r="AI188" s="103"/>
      <c r="AJ188" s="104"/>
      <c r="AK188" s="99"/>
      <c r="AL188" s="100"/>
    </row>
    <row r="189" spans="1:38" x14ac:dyDescent="0.25">
      <c r="A189" s="88">
        <v>187</v>
      </c>
      <c r="B189" s="91" t="s">
        <v>367</v>
      </c>
      <c r="C189" s="53" t="s">
        <v>48</v>
      </c>
      <c r="D189" s="53" t="s">
        <v>100</v>
      </c>
      <c r="E189" s="97" t="s">
        <v>49</v>
      </c>
      <c r="F189" s="53" t="s">
        <v>50</v>
      </c>
      <c r="G189" s="53" t="s">
        <v>107</v>
      </c>
      <c r="H189" s="97" t="s">
        <v>51</v>
      </c>
      <c r="I189" s="93" t="s">
        <v>57</v>
      </c>
      <c r="J189" s="93" t="s">
        <v>110</v>
      </c>
      <c r="K189" s="97" t="s">
        <v>58</v>
      </c>
      <c r="L189" s="93" t="s">
        <v>8</v>
      </c>
      <c r="M189" s="93" t="s">
        <v>132</v>
      </c>
      <c r="N189" s="97" t="s">
        <v>14</v>
      </c>
      <c r="O189" s="93" t="s">
        <v>16</v>
      </c>
      <c r="P189" s="93" t="s">
        <v>575</v>
      </c>
      <c r="Q189" s="97" t="s">
        <v>123</v>
      </c>
      <c r="R189" s="95">
        <v>48</v>
      </c>
      <c r="S189" s="95">
        <v>48</v>
      </c>
      <c r="T189" s="97">
        <v>48</v>
      </c>
      <c r="U189" s="95">
        <v>18</v>
      </c>
      <c r="V189" s="95">
        <v>18</v>
      </c>
      <c r="W189" s="97" t="s">
        <v>17</v>
      </c>
      <c r="X189" s="95" t="s">
        <v>60</v>
      </c>
      <c r="Y189" s="95" t="s">
        <v>161</v>
      </c>
      <c r="Z189" s="97" t="s">
        <v>121</v>
      </c>
      <c r="AA189" s="93" t="s">
        <v>8</v>
      </c>
      <c r="AB189" s="93" t="s">
        <v>132</v>
      </c>
      <c r="AC189" s="97" t="s">
        <v>15</v>
      </c>
      <c r="AD189" s="93" t="s">
        <v>42</v>
      </c>
      <c r="AE189" s="93" t="s">
        <v>129</v>
      </c>
      <c r="AF189" s="97" t="s">
        <v>85</v>
      </c>
      <c r="AG189" s="99"/>
      <c r="AH189" s="99"/>
      <c r="AI189" s="103"/>
      <c r="AJ189" s="104"/>
      <c r="AK189" s="99"/>
      <c r="AL189" s="100"/>
    </row>
    <row r="190" spans="1:38" x14ac:dyDescent="0.25">
      <c r="A190" s="88">
        <v>188</v>
      </c>
      <c r="B190" s="91" t="s">
        <v>368</v>
      </c>
      <c r="C190" s="53" t="s">
        <v>48</v>
      </c>
      <c r="D190" s="53" t="s">
        <v>100</v>
      </c>
      <c r="E190" s="97" t="s">
        <v>49</v>
      </c>
      <c r="F190" s="53" t="s">
        <v>50</v>
      </c>
      <c r="G190" s="53" t="s">
        <v>107</v>
      </c>
      <c r="H190" s="97" t="s">
        <v>51</v>
      </c>
      <c r="I190" s="93" t="s">
        <v>57</v>
      </c>
      <c r="J190" s="93" t="s">
        <v>110</v>
      </c>
      <c r="K190" s="97" t="s">
        <v>58</v>
      </c>
      <c r="L190" s="93" t="s">
        <v>8</v>
      </c>
      <c r="M190" s="93" t="s">
        <v>132</v>
      </c>
      <c r="N190" s="97" t="s">
        <v>14</v>
      </c>
      <c r="O190" s="93" t="s">
        <v>16</v>
      </c>
      <c r="P190" s="93" t="s">
        <v>575</v>
      </c>
      <c r="Q190" s="97" t="s">
        <v>123</v>
      </c>
      <c r="R190" s="95">
        <v>48</v>
      </c>
      <c r="S190" s="95">
        <v>48</v>
      </c>
      <c r="T190" s="97">
        <v>48</v>
      </c>
      <c r="U190" s="95">
        <v>18</v>
      </c>
      <c r="V190" s="95">
        <v>18</v>
      </c>
      <c r="W190" s="97" t="s">
        <v>17</v>
      </c>
      <c r="X190" s="95" t="s">
        <v>60</v>
      </c>
      <c r="Y190" s="95" t="s">
        <v>161</v>
      </c>
      <c r="Z190" s="97" t="s">
        <v>121</v>
      </c>
      <c r="AA190" s="93" t="s">
        <v>8</v>
      </c>
      <c r="AB190" s="93" t="s">
        <v>132</v>
      </c>
      <c r="AC190" s="97" t="s">
        <v>15</v>
      </c>
      <c r="AD190" s="93" t="s">
        <v>46</v>
      </c>
      <c r="AE190" s="93" t="s">
        <v>129</v>
      </c>
      <c r="AF190" s="97" t="s">
        <v>86</v>
      </c>
      <c r="AG190" s="99"/>
      <c r="AH190" s="99"/>
      <c r="AI190" s="103"/>
      <c r="AJ190" s="104"/>
      <c r="AK190" s="99"/>
      <c r="AL190" s="100"/>
    </row>
    <row r="191" spans="1:38" x14ac:dyDescent="0.25">
      <c r="A191" s="88">
        <v>189</v>
      </c>
      <c r="B191" s="91" t="s">
        <v>369</v>
      </c>
      <c r="C191" s="53" t="s">
        <v>48</v>
      </c>
      <c r="D191" s="53" t="s">
        <v>100</v>
      </c>
      <c r="E191" s="97" t="s">
        <v>49</v>
      </c>
      <c r="F191" s="53" t="s">
        <v>50</v>
      </c>
      <c r="G191" s="53" t="s">
        <v>107</v>
      </c>
      <c r="H191" s="97" t="s">
        <v>51</v>
      </c>
      <c r="I191" s="93" t="s">
        <v>57</v>
      </c>
      <c r="J191" s="93" t="s">
        <v>110</v>
      </c>
      <c r="K191" s="97" t="s">
        <v>58</v>
      </c>
      <c r="L191" s="93" t="s">
        <v>8</v>
      </c>
      <c r="M191" s="93" t="s">
        <v>132</v>
      </c>
      <c r="N191" s="97" t="s">
        <v>14</v>
      </c>
      <c r="O191" s="93" t="s">
        <v>16</v>
      </c>
      <c r="P191" s="93" t="s">
        <v>575</v>
      </c>
      <c r="Q191" s="97" t="s">
        <v>123</v>
      </c>
      <c r="R191" s="95">
        <v>48</v>
      </c>
      <c r="S191" s="95">
        <v>48</v>
      </c>
      <c r="T191" s="97">
        <v>48</v>
      </c>
      <c r="U191" s="95">
        <v>20</v>
      </c>
      <c r="V191" s="95">
        <v>20</v>
      </c>
      <c r="W191" s="97" t="s">
        <v>59</v>
      </c>
      <c r="X191" s="95" t="s">
        <v>60</v>
      </c>
      <c r="Y191" s="95" t="s">
        <v>161</v>
      </c>
      <c r="Z191" s="97" t="s">
        <v>121</v>
      </c>
      <c r="AA191" s="93" t="s">
        <v>8</v>
      </c>
      <c r="AB191" s="93" t="s">
        <v>132</v>
      </c>
      <c r="AC191" s="97" t="s">
        <v>15</v>
      </c>
      <c r="AD191" s="93" t="s">
        <v>42</v>
      </c>
      <c r="AE191" s="93" t="s">
        <v>129</v>
      </c>
      <c r="AF191" s="97" t="s">
        <v>85</v>
      </c>
      <c r="AG191" s="99"/>
      <c r="AH191" s="99"/>
      <c r="AI191" s="103"/>
      <c r="AJ191" s="104"/>
      <c r="AK191" s="99"/>
      <c r="AL191" s="100"/>
    </row>
    <row r="192" spans="1:38" x14ac:dyDescent="0.25">
      <c r="A192" s="88">
        <v>190</v>
      </c>
      <c r="B192" s="91" t="s">
        <v>370</v>
      </c>
      <c r="C192" s="53" t="s">
        <v>48</v>
      </c>
      <c r="D192" s="53" t="s">
        <v>100</v>
      </c>
      <c r="E192" s="97" t="s">
        <v>49</v>
      </c>
      <c r="F192" s="53" t="s">
        <v>50</v>
      </c>
      <c r="G192" s="53" t="s">
        <v>107</v>
      </c>
      <c r="H192" s="97" t="s">
        <v>51</v>
      </c>
      <c r="I192" s="93" t="s">
        <v>57</v>
      </c>
      <c r="J192" s="93" t="s">
        <v>110</v>
      </c>
      <c r="K192" s="97" t="s">
        <v>58</v>
      </c>
      <c r="L192" s="93" t="s">
        <v>8</v>
      </c>
      <c r="M192" s="93" t="s">
        <v>132</v>
      </c>
      <c r="N192" s="97" t="s">
        <v>14</v>
      </c>
      <c r="O192" s="93" t="s">
        <v>16</v>
      </c>
      <c r="P192" s="93" t="s">
        <v>575</v>
      </c>
      <c r="Q192" s="97" t="s">
        <v>123</v>
      </c>
      <c r="R192" s="95">
        <v>48</v>
      </c>
      <c r="S192" s="95">
        <v>48</v>
      </c>
      <c r="T192" s="97">
        <v>48</v>
      </c>
      <c r="U192" s="95">
        <v>20</v>
      </c>
      <c r="V192" s="95">
        <v>20</v>
      </c>
      <c r="W192" s="97" t="s">
        <v>59</v>
      </c>
      <c r="X192" s="95" t="s">
        <v>60</v>
      </c>
      <c r="Y192" s="95" t="s">
        <v>161</v>
      </c>
      <c r="Z192" s="97" t="s">
        <v>121</v>
      </c>
      <c r="AA192" s="93" t="s">
        <v>8</v>
      </c>
      <c r="AB192" s="93" t="s">
        <v>132</v>
      </c>
      <c r="AC192" s="97" t="s">
        <v>15</v>
      </c>
      <c r="AD192" s="93" t="s">
        <v>46</v>
      </c>
      <c r="AE192" s="93" t="s">
        <v>129</v>
      </c>
      <c r="AF192" s="97" t="s">
        <v>86</v>
      </c>
      <c r="AG192" s="99"/>
      <c r="AH192" s="99"/>
      <c r="AI192" s="103"/>
      <c r="AJ192" s="104"/>
      <c r="AK192" s="99"/>
      <c r="AL192" s="100"/>
    </row>
    <row r="193" spans="1:38" x14ac:dyDescent="0.25">
      <c r="A193" s="88">
        <v>191</v>
      </c>
      <c r="B193" s="91" t="s">
        <v>371</v>
      </c>
      <c r="C193" s="53" t="s">
        <v>48</v>
      </c>
      <c r="D193" s="53" t="s">
        <v>100</v>
      </c>
      <c r="E193" s="97" t="s">
        <v>49</v>
      </c>
      <c r="F193" s="53" t="s">
        <v>50</v>
      </c>
      <c r="G193" s="53" t="s">
        <v>107</v>
      </c>
      <c r="H193" s="97" t="s">
        <v>51</v>
      </c>
      <c r="I193" s="93" t="s">
        <v>57</v>
      </c>
      <c r="J193" s="93" t="s">
        <v>110</v>
      </c>
      <c r="K193" s="97" t="s">
        <v>58</v>
      </c>
      <c r="L193" s="93" t="s">
        <v>8</v>
      </c>
      <c r="M193" s="93" t="s">
        <v>132</v>
      </c>
      <c r="N193" s="97" t="s">
        <v>14</v>
      </c>
      <c r="O193" s="93" t="s">
        <v>35</v>
      </c>
      <c r="P193" s="93" t="s">
        <v>96</v>
      </c>
      <c r="Q193" s="97" t="s">
        <v>124</v>
      </c>
      <c r="R193" s="95">
        <v>30</v>
      </c>
      <c r="S193" s="95">
        <v>30</v>
      </c>
      <c r="T193" s="97">
        <v>30</v>
      </c>
      <c r="U193" s="95">
        <v>18</v>
      </c>
      <c r="V193" s="95">
        <v>18</v>
      </c>
      <c r="W193" s="97" t="s">
        <v>17</v>
      </c>
      <c r="X193" s="95" t="s">
        <v>60</v>
      </c>
      <c r="Y193" s="95" t="s">
        <v>161</v>
      </c>
      <c r="Z193" s="97" t="s">
        <v>121</v>
      </c>
      <c r="AA193" s="93" t="s">
        <v>8</v>
      </c>
      <c r="AB193" s="93" t="s">
        <v>132</v>
      </c>
      <c r="AC193" s="97" t="s">
        <v>15</v>
      </c>
      <c r="AD193" s="93" t="s">
        <v>42</v>
      </c>
      <c r="AE193" s="93" t="s">
        <v>129</v>
      </c>
      <c r="AF193" s="97" t="s">
        <v>85</v>
      </c>
      <c r="AG193" s="99"/>
      <c r="AH193" s="99"/>
      <c r="AI193" s="103"/>
      <c r="AJ193" s="104"/>
      <c r="AK193" s="99"/>
      <c r="AL193" s="100"/>
    </row>
    <row r="194" spans="1:38" x14ac:dyDescent="0.25">
      <c r="A194" s="88">
        <v>192</v>
      </c>
      <c r="B194" s="91" t="s">
        <v>372</v>
      </c>
      <c r="C194" s="53" t="s">
        <v>48</v>
      </c>
      <c r="D194" s="53" t="s">
        <v>100</v>
      </c>
      <c r="E194" s="97" t="s">
        <v>49</v>
      </c>
      <c r="F194" s="53" t="s">
        <v>50</v>
      </c>
      <c r="G194" s="53" t="s">
        <v>107</v>
      </c>
      <c r="H194" s="97" t="s">
        <v>51</v>
      </c>
      <c r="I194" s="93" t="s">
        <v>57</v>
      </c>
      <c r="J194" s="93" t="s">
        <v>110</v>
      </c>
      <c r="K194" s="97" t="s">
        <v>58</v>
      </c>
      <c r="L194" s="93" t="s">
        <v>8</v>
      </c>
      <c r="M194" s="93" t="s">
        <v>132</v>
      </c>
      <c r="N194" s="97" t="s">
        <v>14</v>
      </c>
      <c r="O194" s="93" t="s">
        <v>35</v>
      </c>
      <c r="P194" s="93" t="s">
        <v>96</v>
      </c>
      <c r="Q194" s="97" t="s">
        <v>124</v>
      </c>
      <c r="R194" s="95">
        <v>30</v>
      </c>
      <c r="S194" s="95">
        <v>30</v>
      </c>
      <c r="T194" s="97">
        <v>30</v>
      </c>
      <c r="U194" s="95">
        <v>18</v>
      </c>
      <c r="V194" s="95">
        <v>18</v>
      </c>
      <c r="W194" s="97" t="s">
        <v>17</v>
      </c>
      <c r="X194" s="95" t="s">
        <v>60</v>
      </c>
      <c r="Y194" s="95" t="s">
        <v>161</v>
      </c>
      <c r="Z194" s="97" t="s">
        <v>121</v>
      </c>
      <c r="AA194" s="93" t="s">
        <v>8</v>
      </c>
      <c r="AB194" s="93" t="s">
        <v>132</v>
      </c>
      <c r="AC194" s="97" t="s">
        <v>15</v>
      </c>
      <c r="AD194" s="93" t="s">
        <v>46</v>
      </c>
      <c r="AE194" s="93" t="s">
        <v>129</v>
      </c>
      <c r="AF194" s="97" t="s">
        <v>86</v>
      </c>
      <c r="AG194" s="99"/>
      <c r="AH194" s="99"/>
      <c r="AI194" s="103"/>
      <c r="AJ194" s="104"/>
      <c r="AK194" s="99"/>
      <c r="AL194" s="100"/>
    </row>
    <row r="195" spans="1:38" x14ac:dyDescent="0.25">
      <c r="A195" s="88">
        <v>193</v>
      </c>
      <c r="B195" s="91" t="s">
        <v>373</v>
      </c>
      <c r="C195" s="53" t="s">
        <v>48</v>
      </c>
      <c r="D195" s="53" t="s">
        <v>100</v>
      </c>
      <c r="E195" s="97" t="s">
        <v>49</v>
      </c>
      <c r="F195" s="53" t="s">
        <v>50</v>
      </c>
      <c r="G195" s="53" t="s">
        <v>107</v>
      </c>
      <c r="H195" s="97" t="s">
        <v>51</v>
      </c>
      <c r="I195" s="93" t="s">
        <v>57</v>
      </c>
      <c r="J195" s="93" t="s">
        <v>110</v>
      </c>
      <c r="K195" s="97" t="s">
        <v>58</v>
      </c>
      <c r="L195" s="93" t="s">
        <v>8</v>
      </c>
      <c r="M195" s="93" t="s">
        <v>132</v>
      </c>
      <c r="N195" s="97" t="s">
        <v>14</v>
      </c>
      <c r="O195" s="93" t="s">
        <v>35</v>
      </c>
      <c r="P195" s="93" t="s">
        <v>96</v>
      </c>
      <c r="Q195" s="97" t="s">
        <v>124</v>
      </c>
      <c r="R195" s="95">
        <v>30</v>
      </c>
      <c r="S195" s="95">
        <v>30</v>
      </c>
      <c r="T195" s="97">
        <v>30</v>
      </c>
      <c r="U195" s="95">
        <v>20</v>
      </c>
      <c r="V195" s="95">
        <v>20</v>
      </c>
      <c r="W195" s="97" t="s">
        <v>59</v>
      </c>
      <c r="X195" s="95" t="s">
        <v>60</v>
      </c>
      <c r="Y195" s="95" t="s">
        <v>161</v>
      </c>
      <c r="Z195" s="97" t="s">
        <v>121</v>
      </c>
      <c r="AA195" s="93" t="s">
        <v>8</v>
      </c>
      <c r="AB195" s="93" t="s">
        <v>132</v>
      </c>
      <c r="AC195" s="97" t="s">
        <v>15</v>
      </c>
      <c r="AD195" s="93" t="s">
        <v>42</v>
      </c>
      <c r="AE195" s="93" t="s">
        <v>129</v>
      </c>
      <c r="AF195" s="97" t="s">
        <v>85</v>
      </c>
      <c r="AG195" s="99"/>
      <c r="AH195" s="99"/>
      <c r="AI195" s="103"/>
      <c r="AJ195" s="104"/>
      <c r="AK195" s="99"/>
      <c r="AL195" s="100"/>
    </row>
    <row r="196" spans="1:38" x14ac:dyDescent="0.25">
      <c r="A196" s="88">
        <v>194</v>
      </c>
      <c r="B196" s="91" t="s">
        <v>374</v>
      </c>
      <c r="C196" s="53" t="s">
        <v>48</v>
      </c>
      <c r="D196" s="53" t="s">
        <v>100</v>
      </c>
      <c r="E196" s="97" t="s">
        <v>49</v>
      </c>
      <c r="F196" s="53" t="s">
        <v>50</v>
      </c>
      <c r="G196" s="53" t="s">
        <v>107</v>
      </c>
      <c r="H196" s="97" t="s">
        <v>51</v>
      </c>
      <c r="I196" s="93" t="s">
        <v>57</v>
      </c>
      <c r="J196" s="93" t="s">
        <v>110</v>
      </c>
      <c r="K196" s="97" t="s">
        <v>58</v>
      </c>
      <c r="L196" s="93" t="s">
        <v>8</v>
      </c>
      <c r="M196" s="93" t="s">
        <v>132</v>
      </c>
      <c r="N196" s="97" t="s">
        <v>14</v>
      </c>
      <c r="O196" s="93" t="s">
        <v>35</v>
      </c>
      <c r="P196" s="93" t="s">
        <v>96</v>
      </c>
      <c r="Q196" s="97" t="s">
        <v>124</v>
      </c>
      <c r="R196" s="95">
        <v>30</v>
      </c>
      <c r="S196" s="95">
        <v>30</v>
      </c>
      <c r="T196" s="97">
        <v>30</v>
      </c>
      <c r="U196" s="95">
        <v>20</v>
      </c>
      <c r="V196" s="95">
        <v>20</v>
      </c>
      <c r="W196" s="97" t="s">
        <v>59</v>
      </c>
      <c r="X196" s="95" t="s">
        <v>60</v>
      </c>
      <c r="Y196" s="95" t="s">
        <v>161</v>
      </c>
      <c r="Z196" s="97" t="s">
        <v>121</v>
      </c>
      <c r="AA196" s="93" t="s">
        <v>8</v>
      </c>
      <c r="AB196" s="93" t="s">
        <v>132</v>
      </c>
      <c r="AC196" s="97" t="s">
        <v>15</v>
      </c>
      <c r="AD196" s="93" t="s">
        <v>46</v>
      </c>
      <c r="AE196" s="93" t="s">
        <v>129</v>
      </c>
      <c r="AF196" s="97" t="s">
        <v>86</v>
      </c>
      <c r="AG196" s="99"/>
      <c r="AH196" s="99"/>
      <c r="AI196" s="103"/>
      <c r="AJ196" s="104"/>
      <c r="AK196" s="99"/>
      <c r="AL196" s="100"/>
    </row>
    <row r="197" spans="1:38" x14ac:dyDescent="0.25">
      <c r="A197" s="88">
        <v>195</v>
      </c>
      <c r="B197" s="91" t="s">
        <v>375</v>
      </c>
      <c r="C197" s="53" t="s">
        <v>48</v>
      </c>
      <c r="D197" s="53" t="s">
        <v>100</v>
      </c>
      <c r="E197" s="97" t="s">
        <v>49</v>
      </c>
      <c r="F197" s="53" t="s">
        <v>50</v>
      </c>
      <c r="G197" s="53" t="s">
        <v>107</v>
      </c>
      <c r="H197" s="97" t="s">
        <v>51</v>
      </c>
      <c r="I197" s="93" t="s">
        <v>57</v>
      </c>
      <c r="J197" s="93" t="s">
        <v>110</v>
      </c>
      <c r="K197" s="97" t="s">
        <v>58</v>
      </c>
      <c r="L197" s="93" t="s">
        <v>8</v>
      </c>
      <c r="M197" s="93" t="s">
        <v>132</v>
      </c>
      <c r="N197" s="97" t="s">
        <v>14</v>
      </c>
      <c r="O197" s="93" t="s">
        <v>35</v>
      </c>
      <c r="P197" s="93" t="s">
        <v>96</v>
      </c>
      <c r="Q197" s="97" t="s">
        <v>124</v>
      </c>
      <c r="R197" s="95">
        <v>36</v>
      </c>
      <c r="S197" s="95">
        <v>36</v>
      </c>
      <c r="T197" s="97">
        <v>36</v>
      </c>
      <c r="U197" s="95">
        <v>18</v>
      </c>
      <c r="V197" s="95">
        <v>18</v>
      </c>
      <c r="W197" s="97" t="s">
        <v>17</v>
      </c>
      <c r="X197" s="95" t="s">
        <v>60</v>
      </c>
      <c r="Y197" s="95" t="s">
        <v>161</v>
      </c>
      <c r="Z197" s="97" t="s">
        <v>121</v>
      </c>
      <c r="AA197" s="93" t="s">
        <v>8</v>
      </c>
      <c r="AB197" s="93" t="s">
        <v>132</v>
      </c>
      <c r="AC197" s="97" t="s">
        <v>15</v>
      </c>
      <c r="AD197" s="93" t="s">
        <v>42</v>
      </c>
      <c r="AE197" s="93" t="s">
        <v>129</v>
      </c>
      <c r="AF197" s="97" t="s">
        <v>85</v>
      </c>
      <c r="AG197" s="99"/>
      <c r="AH197" s="99"/>
      <c r="AI197" s="103"/>
      <c r="AJ197" s="104"/>
      <c r="AK197" s="99"/>
      <c r="AL197" s="100"/>
    </row>
    <row r="198" spans="1:38" x14ac:dyDescent="0.25">
      <c r="A198" s="88">
        <v>196</v>
      </c>
      <c r="B198" s="91" t="s">
        <v>376</v>
      </c>
      <c r="C198" s="53" t="s">
        <v>48</v>
      </c>
      <c r="D198" s="53" t="s">
        <v>100</v>
      </c>
      <c r="E198" s="97" t="s">
        <v>49</v>
      </c>
      <c r="F198" s="53" t="s">
        <v>50</v>
      </c>
      <c r="G198" s="53" t="s">
        <v>107</v>
      </c>
      <c r="H198" s="97" t="s">
        <v>51</v>
      </c>
      <c r="I198" s="93" t="s">
        <v>57</v>
      </c>
      <c r="J198" s="93" t="s">
        <v>110</v>
      </c>
      <c r="K198" s="97" t="s">
        <v>58</v>
      </c>
      <c r="L198" s="93" t="s">
        <v>8</v>
      </c>
      <c r="M198" s="93" t="s">
        <v>132</v>
      </c>
      <c r="N198" s="97" t="s">
        <v>14</v>
      </c>
      <c r="O198" s="93" t="s">
        <v>35</v>
      </c>
      <c r="P198" s="93" t="s">
        <v>96</v>
      </c>
      <c r="Q198" s="97" t="s">
        <v>124</v>
      </c>
      <c r="R198" s="95">
        <v>36</v>
      </c>
      <c r="S198" s="95">
        <v>36</v>
      </c>
      <c r="T198" s="97">
        <v>36</v>
      </c>
      <c r="U198" s="95">
        <v>18</v>
      </c>
      <c r="V198" s="95">
        <v>18</v>
      </c>
      <c r="W198" s="97" t="s">
        <v>17</v>
      </c>
      <c r="X198" s="95" t="s">
        <v>60</v>
      </c>
      <c r="Y198" s="95" t="s">
        <v>161</v>
      </c>
      <c r="Z198" s="97" t="s">
        <v>121</v>
      </c>
      <c r="AA198" s="93" t="s">
        <v>8</v>
      </c>
      <c r="AB198" s="93" t="s">
        <v>132</v>
      </c>
      <c r="AC198" s="97" t="s">
        <v>15</v>
      </c>
      <c r="AD198" s="93" t="s">
        <v>46</v>
      </c>
      <c r="AE198" s="93" t="s">
        <v>129</v>
      </c>
      <c r="AF198" s="97" t="s">
        <v>86</v>
      </c>
      <c r="AG198" s="99"/>
      <c r="AH198" s="99"/>
      <c r="AI198" s="103"/>
      <c r="AJ198" s="104"/>
      <c r="AK198" s="99"/>
      <c r="AL198" s="100"/>
    </row>
    <row r="199" spans="1:38" x14ac:dyDescent="0.25">
      <c r="A199" s="88">
        <v>197</v>
      </c>
      <c r="B199" s="91" t="s">
        <v>377</v>
      </c>
      <c r="C199" s="53" t="s">
        <v>48</v>
      </c>
      <c r="D199" s="53" t="s">
        <v>100</v>
      </c>
      <c r="E199" s="97" t="s">
        <v>49</v>
      </c>
      <c r="F199" s="53" t="s">
        <v>50</v>
      </c>
      <c r="G199" s="53" t="s">
        <v>107</v>
      </c>
      <c r="H199" s="97" t="s">
        <v>51</v>
      </c>
      <c r="I199" s="93" t="s">
        <v>57</v>
      </c>
      <c r="J199" s="93" t="s">
        <v>110</v>
      </c>
      <c r="K199" s="97" t="s">
        <v>58</v>
      </c>
      <c r="L199" s="93" t="s">
        <v>8</v>
      </c>
      <c r="M199" s="93" t="s">
        <v>132</v>
      </c>
      <c r="N199" s="97" t="s">
        <v>14</v>
      </c>
      <c r="O199" s="93" t="s">
        <v>35</v>
      </c>
      <c r="P199" s="93" t="s">
        <v>96</v>
      </c>
      <c r="Q199" s="97" t="s">
        <v>124</v>
      </c>
      <c r="R199" s="95">
        <v>36</v>
      </c>
      <c r="S199" s="95">
        <v>36</v>
      </c>
      <c r="T199" s="97">
        <v>36</v>
      </c>
      <c r="U199" s="95">
        <v>20</v>
      </c>
      <c r="V199" s="95">
        <v>20</v>
      </c>
      <c r="W199" s="97" t="s">
        <v>59</v>
      </c>
      <c r="X199" s="95" t="s">
        <v>60</v>
      </c>
      <c r="Y199" s="95" t="s">
        <v>161</v>
      </c>
      <c r="Z199" s="97" t="s">
        <v>121</v>
      </c>
      <c r="AA199" s="93" t="s">
        <v>8</v>
      </c>
      <c r="AB199" s="93" t="s">
        <v>132</v>
      </c>
      <c r="AC199" s="97" t="s">
        <v>15</v>
      </c>
      <c r="AD199" s="93" t="s">
        <v>42</v>
      </c>
      <c r="AE199" s="93" t="s">
        <v>129</v>
      </c>
      <c r="AF199" s="97" t="s">
        <v>85</v>
      </c>
      <c r="AG199" s="99"/>
      <c r="AH199" s="99"/>
      <c r="AI199" s="103"/>
      <c r="AJ199" s="104"/>
      <c r="AK199" s="99"/>
      <c r="AL199" s="100"/>
    </row>
    <row r="200" spans="1:38" x14ac:dyDescent="0.25">
      <c r="A200" s="88">
        <v>198</v>
      </c>
      <c r="B200" s="91" t="s">
        <v>378</v>
      </c>
      <c r="C200" s="53" t="s">
        <v>48</v>
      </c>
      <c r="D200" s="53" t="s">
        <v>100</v>
      </c>
      <c r="E200" s="97" t="s">
        <v>49</v>
      </c>
      <c r="F200" s="53" t="s">
        <v>50</v>
      </c>
      <c r="G200" s="53" t="s">
        <v>107</v>
      </c>
      <c r="H200" s="97" t="s">
        <v>51</v>
      </c>
      <c r="I200" s="93" t="s">
        <v>57</v>
      </c>
      <c r="J200" s="93" t="s">
        <v>110</v>
      </c>
      <c r="K200" s="97" t="s">
        <v>58</v>
      </c>
      <c r="L200" s="93" t="s">
        <v>8</v>
      </c>
      <c r="M200" s="93" t="s">
        <v>132</v>
      </c>
      <c r="N200" s="97" t="s">
        <v>14</v>
      </c>
      <c r="O200" s="93" t="s">
        <v>35</v>
      </c>
      <c r="P200" s="93" t="s">
        <v>96</v>
      </c>
      <c r="Q200" s="97" t="s">
        <v>124</v>
      </c>
      <c r="R200" s="95">
        <v>36</v>
      </c>
      <c r="S200" s="95">
        <v>36</v>
      </c>
      <c r="T200" s="97">
        <v>36</v>
      </c>
      <c r="U200" s="95">
        <v>20</v>
      </c>
      <c r="V200" s="95">
        <v>20</v>
      </c>
      <c r="W200" s="97" t="s">
        <v>59</v>
      </c>
      <c r="X200" s="95" t="s">
        <v>60</v>
      </c>
      <c r="Y200" s="95" t="s">
        <v>161</v>
      </c>
      <c r="Z200" s="97" t="s">
        <v>121</v>
      </c>
      <c r="AA200" s="93" t="s">
        <v>8</v>
      </c>
      <c r="AB200" s="93" t="s">
        <v>132</v>
      </c>
      <c r="AC200" s="97" t="s">
        <v>15</v>
      </c>
      <c r="AD200" s="93" t="s">
        <v>46</v>
      </c>
      <c r="AE200" s="93" t="s">
        <v>129</v>
      </c>
      <c r="AF200" s="97" t="s">
        <v>86</v>
      </c>
      <c r="AG200" s="99"/>
      <c r="AH200" s="99"/>
      <c r="AI200" s="103"/>
      <c r="AJ200" s="104"/>
      <c r="AK200" s="99"/>
      <c r="AL200" s="100"/>
    </row>
    <row r="201" spans="1:38" x14ac:dyDescent="0.25">
      <c r="A201" s="88">
        <v>199</v>
      </c>
      <c r="B201" s="91" t="s">
        <v>379</v>
      </c>
      <c r="C201" s="53" t="s">
        <v>48</v>
      </c>
      <c r="D201" s="53" t="s">
        <v>100</v>
      </c>
      <c r="E201" s="97" t="s">
        <v>49</v>
      </c>
      <c r="F201" s="53" t="s">
        <v>50</v>
      </c>
      <c r="G201" s="53" t="s">
        <v>107</v>
      </c>
      <c r="H201" s="97" t="s">
        <v>51</v>
      </c>
      <c r="I201" s="93" t="s">
        <v>57</v>
      </c>
      <c r="J201" s="93" t="s">
        <v>110</v>
      </c>
      <c r="K201" s="97" t="s">
        <v>58</v>
      </c>
      <c r="L201" s="93" t="s">
        <v>8</v>
      </c>
      <c r="M201" s="93" t="s">
        <v>132</v>
      </c>
      <c r="N201" s="97" t="s">
        <v>14</v>
      </c>
      <c r="O201" s="93" t="s">
        <v>35</v>
      </c>
      <c r="P201" s="93" t="s">
        <v>96</v>
      </c>
      <c r="Q201" s="97" t="s">
        <v>124</v>
      </c>
      <c r="R201" s="95">
        <v>48</v>
      </c>
      <c r="S201" s="95">
        <v>48</v>
      </c>
      <c r="T201" s="97">
        <v>48</v>
      </c>
      <c r="U201" s="95">
        <v>18</v>
      </c>
      <c r="V201" s="95">
        <v>18</v>
      </c>
      <c r="W201" s="97" t="s">
        <v>17</v>
      </c>
      <c r="X201" s="95" t="s">
        <v>60</v>
      </c>
      <c r="Y201" s="95" t="s">
        <v>161</v>
      </c>
      <c r="Z201" s="97" t="s">
        <v>121</v>
      </c>
      <c r="AA201" s="93" t="s">
        <v>8</v>
      </c>
      <c r="AB201" s="93" t="s">
        <v>132</v>
      </c>
      <c r="AC201" s="97" t="s">
        <v>15</v>
      </c>
      <c r="AD201" s="93" t="s">
        <v>42</v>
      </c>
      <c r="AE201" s="93" t="s">
        <v>129</v>
      </c>
      <c r="AF201" s="97" t="s">
        <v>85</v>
      </c>
      <c r="AG201" s="99"/>
      <c r="AH201" s="99"/>
      <c r="AI201" s="103"/>
      <c r="AJ201" s="104"/>
      <c r="AK201" s="99"/>
      <c r="AL201" s="100"/>
    </row>
    <row r="202" spans="1:38" x14ac:dyDescent="0.25">
      <c r="A202" s="88">
        <v>200</v>
      </c>
      <c r="B202" s="91" t="s">
        <v>380</v>
      </c>
      <c r="C202" s="53" t="s">
        <v>48</v>
      </c>
      <c r="D202" s="53" t="s">
        <v>100</v>
      </c>
      <c r="E202" s="97" t="s">
        <v>49</v>
      </c>
      <c r="F202" s="53" t="s">
        <v>50</v>
      </c>
      <c r="G202" s="53" t="s">
        <v>107</v>
      </c>
      <c r="H202" s="97" t="s">
        <v>51</v>
      </c>
      <c r="I202" s="93" t="s">
        <v>57</v>
      </c>
      <c r="J202" s="93" t="s">
        <v>110</v>
      </c>
      <c r="K202" s="97" t="s">
        <v>58</v>
      </c>
      <c r="L202" s="93" t="s">
        <v>8</v>
      </c>
      <c r="M202" s="93" t="s">
        <v>132</v>
      </c>
      <c r="N202" s="97" t="s">
        <v>14</v>
      </c>
      <c r="O202" s="93" t="s">
        <v>35</v>
      </c>
      <c r="P202" s="93" t="s">
        <v>96</v>
      </c>
      <c r="Q202" s="97" t="s">
        <v>124</v>
      </c>
      <c r="R202" s="95">
        <v>48</v>
      </c>
      <c r="S202" s="95">
        <v>48</v>
      </c>
      <c r="T202" s="97">
        <v>48</v>
      </c>
      <c r="U202" s="95">
        <v>18</v>
      </c>
      <c r="V202" s="95">
        <v>18</v>
      </c>
      <c r="W202" s="97" t="s">
        <v>17</v>
      </c>
      <c r="X202" s="95" t="s">
        <v>60</v>
      </c>
      <c r="Y202" s="95" t="s">
        <v>161</v>
      </c>
      <c r="Z202" s="97" t="s">
        <v>121</v>
      </c>
      <c r="AA202" s="93" t="s">
        <v>8</v>
      </c>
      <c r="AB202" s="93" t="s">
        <v>132</v>
      </c>
      <c r="AC202" s="97" t="s">
        <v>15</v>
      </c>
      <c r="AD202" s="93" t="s">
        <v>46</v>
      </c>
      <c r="AE202" s="93" t="s">
        <v>129</v>
      </c>
      <c r="AF202" s="97" t="s">
        <v>86</v>
      </c>
      <c r="AG202" s="99"/>
      <c r="AH202" s="99"/>
      <c r="AI202" s="103"/>
      <c r="AJ202" s="104"/>
      <c r="AK202" s="99"/>
      <c r="AL202" s="100"/>
    </row>
    <row r="203" spans="1:38" x14ac:dyDescent="0.25">
      <c r="A203" s="88">
        <v>201</v>
      </c>
      <c r="B203" s="91" t="s">
        <v>381</v>
      </c>
      <c r="C203" s="53" t="s">
        <v>48</v>
      </c>
      <c r="D203" s="53" t="s">
        <v>100</v>
      </c>
      <c r="E203" s="97" t="s">
        <v>49</v>
      </c>
      <c r="F203" s="53" t="s">
        <v>50</v>
      </c>
      <c r="G203" s="53" t="s">
        <v>107</v>
      </c>
      <c r="H203" s="97" t="s">
        <v>51</v>
      </c>
      <c r="I203" s="93" t="s">
        <v>57</v>
      </c>
      <c r="J203" s="93" t="s">
        <v>110</v>
      </c>
      <c r="K203" s="97" t="s">
        <v>58</v>
      </c>
      <c r="L203" s="93" t="s">
        <v>8</v>
      </c>
      <c r="M203" s="93" t="s">
        <v>132</v>
      </c>
      <c r="N203" s="97" t="s">
        <v>14</v>
      </c>
      <c r="O203" s="93" t="s">
        <v>35</v>
      </c>
      <c r="P203" s="93" t="s">
        <v>96</v>
      </c>
      <c r="Q203" s="97" t="s">
        <v>124</v>
      </c>
      <c r="R203" s="95">
        <v>48</v>
      </c>
      <c r="S203" s="95">
        <v>48</v>
      </c>
      <c r="T203" s="97">
        <v>48</v>
      </c>
      <c r="U203" s="95">
        <v>20</v>
      </c>
      <c r="V203" s="95">
        <v>20</v>
      </c>
      <c r="W203" s="97" t="s">
        <v>59</v>
      </c>
      <c r="X203" s="95" t="s">
        <v>60</v>
      </c>
      <c r="Y203" s="95" t="s">
        <v>161</v>
      </c>
      <c r="Z203" s="97" t="s">
        <v>121</v>
      </c>
      <c r="AA203" s="93" t="s">
        <v>8</v>
      </c>
      <c r="AB203" s="93" t="s">
        <v>132</v>
      </c>
      <c r="AC203" s="97" t="s">
        <v>15</v>
      </c>
      <c r="AD203" s="93" t="s">
        <v>42</v>
      </c>
      <c r="AE203" s="93" t="s">
        <v>129</v>
      </c>
      <c r="AF203" s="97" t="s">
        <v>85</v>
      </c>
      <c r="AG203" s="99"/>
      <c r="AH203" s="99"/>
      <c r="AI203" s="103"/>
      <c r="AJ203" s="104"/>
      <c r="AK203" s="99"/>
      <c r="AL203" s="100"/>
    </row>
    <row r="204" spans="1:38" x14ac:dyDescent="0.25">
      <c r="A204" s="88">
        <v>202</v>
      </c>
      <c r="B204" s="91" t="s">
        <v>382</v>
      </c>
      <c r="C204" s="53" t="s">
        <v>48</v>
      </c>
      <c r="D204" s="53" t="s">
        <v>100</v>
      </c>
      <c r="E204" s="97" t="s">
        <v>49</v>
      </c>
      <c r="F204" s="53" t="s">
        <v>50</v>
      </c>
      <c r="G204" s="53" t="s">
        <v>107</v>
      </c>
      <c r="H204" s="97" t="s">
        <v>51</v>
      </c>
      <c r="I204" s="93" t="s">
        <v>57</v>
      </c>
      <c r="J204" s="93" t="s">
        <v>110</v>
      </c>
      <c r="K204" s="97" t="s">
        <v>58</v>
      </c>
      <c r="L204" s="93" t="s">
        <v>8</v>
      </c>
      <c r="M204" s="93" t="s">
        <v>132</v>
      </c>
      <c r="N204" s="97" t="s">
        <v>14</v>
      </c>
      <c r="O204" s="93" t="s">
        <v>35</v>
      </c>
      <c r="P204" s="93" t="s">
        <v>96</v>
      </c>
      <c r="Q204" s="97" t="s">
        <v>124</v>
      </c>
      <c r="R204" s="95">
        <v>48</v>
      </c>
      <c r="S204" s="95">
        <v>48</v>
      </c>
      <c r="T204" s="97">
        <v>48</v>
      </c>
      <c r="U204" s="95">
        <v>20</v>
      </c>
      <c r="V204" s="95">
        <v>20</v>
      </c>
      <c r="W204" s="97" t="s">
        <v>59</v>
      </c>
      <c r="X204" s="95" t="s">
        <v>60</v>
      </c>
      <c r="Y204" s="95" t="s">
        <v>161</v>
      </c>
      <c r="Z204" s="97" t="s">
        <v>121</v>
      </c>
      <c r="AA204" s="93" t="s">
        <v>8</v>
      </c>
      <c r="AB204" s="93" t="s">
        <v>132</v>
      </c>
      <c r="AC204" s="97" t="s">
        <v>15</v>
      </c>
      <c r="AD204" s="93" t="s">
        <v>46</v>
      </c>
      <c r="AE204" s="93" t="s">
        <v>129</v>
      </c>
      <c r="AF204" s="97" t="s">
        <v>86</v>
      </c>
      <c r="AG204" s="99"/>
      <c r="AH204" s="99"/>
      <c r="AI204" s="103"/>
      <c r="AJ204" s="104"/>
      <c r="AK204" s="99"/>
      <c r="AL204" s="100"/>
    </row>
    <row r="205" spans="1:38" x14ac:dyDescent="0.25">
      <c r="A205" s="88">
        <v>203</v>
      </c>
      <c r="B205" s="91" t="s">
        <v>383</v>
      </c>
      <c r="C205" s="53" t="s">
        <v>48</v>
      </c>
      <c r="D205" s="53" t="s">
        <v>100</v>
      </c>
      <c r="E205" s="97" t="s">
        <v>49</v>
      </c>
      <c r="F205" s="53" t="s">
        <v>55</v>
      </c>
      <c r="G205" s="53" t="s">
        <v>109</v>
      </c>
      <c r="H205" s="97" t="s">
        <v>56</v>
      </c>
      <c r="I205" s="93" t="s">
        <v>57</v>
      </c>
      <c r="J205" s="93" t="s">
        <v>110</v>
      </c>
      <c r="K205" s="97" t="s">
        <v>58</v>
      </c>
      <c r="L205" s="93" t="s">
        <v>8</v>
      </c>
      <c r="M205" s="93" t="s">
        <v>132</v>
      </c>
      <c r="N205" s="97" t="s">
        <v>14</v>
      </c>
      <c r="O205" s="93" t="s">
        <v>16</v>
      </c>
      <c r="P205" s="93" t="s">
        <v>575</v>
      </c>
      <c r="Q205" s="97" t="s">
        <v>123</v>
      </c>
      <c r="R205" s="95">
        <v>30</v>
      </c>
      <c r="S205" s="95">
        <v>30</v>
      </c>
      <c r="T205" s="97">
        <v>30</v>
      </c>
      <c r="U205" s="95">
        <v>18</v>
      </c>
      <c r="V205" s="95">
        <v>18</v>
      </c>
      <c r="W205" s="97" t="s">
        <v>17</v>
      </c>
      <c r="X205" s="95" t="s">
        <v>60</v>
      </c>
      <c r="Y205" s="95" t="s">
        <v>161</v>
      </c>
      <c r="Z205" s="97" t="s">
        <v>121</v>
      </c>
      <c r="AA205" s="93" t="s">
        <v>8</v>
      </c>
      <c r="AB205" s="93" t="s">
        <v>132</v>
      </c>
      <c r="AC205" s="97" t="s">
        <v>15</v>
      </c>
      <c r="AD205" s="93" t="s">
        <v>8</v>
      </c>
      <c r="AE205" s="93" t="s">
        <v>132</v>
      </c>
      <c r="AF205" s="97" t="s">
        <v>15</v>
      </c>
      <c r="AG205" s="99"/>
      <c r="AH205" s="99"/>
      <c r="AI205" s="103"/>
      <c r="AJ205" s="104"/>
      <c r="AK205" s="99"/>
      <c r="AL205" s="100"/>
    </row>
    <row r="206" spans="1:38" x14ac:dyDescent="0.25">
      <c r="A206" s="88">
        <v>204</v>
      </c>
      <c r="B206" s="91" t="s">
        <v>384</v>
      </c>
      <c r="C206" s="53" t="s">
        <v>48</v>
      </c>
      <c r="D206" s="53" t="s">
        <v>100</v>
      </c>
      <c r="E206" s="97" t="s">
        <v>49</v>
      </c>
      <c r="F206" s="53" t="s">
        <v>55</v>
      </c>
      <c r="G206" s="53" t="s">
        <v>109</v>
      </c>
      <c r="H206" s="97" t="s">
        <v>56</v>
      </c>
      <c r="I206" s="93" t="s">
        <v>57</v>
      </c>
      <c r="J206" s="93" t="s">
        <v>110</v>
      </c>
      <c r="K206" s="97" t="s">
        <v>58</v>
      </c>
      <c r="L206" s="93" t="s">
        <v>8</v>
      </c>
      <c r="M206" s="93" t="s">
        <v>132</v>
      </c>
      <c r="N206" s="97" t="s">
        <v>14</v>
      </c>
      <c r="O206" s="93" t="s">
        <v>16</v>
      </c>
      <c r="P206" s="93" t="s">
        <v>575</v>
      </c>
      <c r="Q206" s="97" t="s">
        <v>123</v>
      </c>
      <c r="R206" s="95">
        <v>30</v>
      </c>
      <c r="S206" s="95">
        <v>30</v>
      </c>
      <c r="T206" s="97">
        <v>30</v>
      </c>
      <c r="U206" s="95">
        <v>20</v>
      </c>
      <c r="V206" s="95">
        <v>20</v>
      </c>
      <c r="W206" s="97" t="s">
        <v>59</v>
      </c>
      <c r="X206" s="95" t="s">
        <v>60</v>
      </c>
      <c r="Y206" s="95" t="s">
        <v>161</v>
      </c>
      <c r="Z206" s="97" t="s">
        <v>121</v>
      </c>
      <c r="AA206" s="93" t="s">
        <v>8</v>
      </c>
      <c r="AB206" s="93" t="s">
        <v>132</v>
      </c>
      <c r="AC206" s="97" t="s">
        <v>15</v>
      </c>
      <c r="AD206" s="93" t="s">
        <v>8</v>
      </c>
      <c r="AE206" s="93" t="s">
        <v>132</v>
      </c>
      <c r="AF206" s="97" t="s">
        <v>15</v>
      </c>
      <c r="AG206" s="99"/>
      <c r="AH206" s="99"/>
      <c r="AI206" s="103"/>
      <c r="AJ206" s="104"/>
      <c r="AK206" s="99"/>
      <c r="AL206" s="100"/>
    </row>
    <row r="207" spans="1:38" x14ac:dyDescent="0.25">
      <c r="A207" s="88">
        <v>205</v>
      </c>
      <c r="B207" s="91" t="s">
        <v>385</v>
      </c>
      <c r="C207" s="53" t="s">
        <v>48</v>
      </c>
      <c r="D207" s="53" t="s">
        <v>100</v>
      </c>
      <c r="E207" s="97" t="s">
        <v>49</v>
      </c>
      <c r="F207" s="53" t="s">
        <v>55</v>
      </c>
      <c r="G207" s="53" t="s">
        <v>109</v>
      </c>
      <c r="H207" s="97" t="s">
        <v>56</v>
      </c>
      <c r="I207" s="93" t="s">
        <v>57</v>
      </c>
      <c r="J207" s="93" t="s">
        <v>110</v>
      </c>
      <c r="K207" s="97" t="s">
        <v>58</v>
      </c>
      <c r="L207" s="93" t="s">
        <v>8</v>
      </c>
      <c r="M207" s="93" t="s">
        <v>132</v>
      </c>
      <c r="N207" s="97" t="s">
        <v>14</v>
      </c>
      <c r="O207" s="93" t="s">
        <v>16</v>
      </c>
      <c r="P207" s="93" t="s">
        <v>575</v>
      </c>
      <c r="Q207" s="97" t="s">
        <v>123</v>
      </c>
      <c r="R207" s="95">
        <v>36</v>
      </c>
      <c r="S207" s="95">
        <v>36</v>
      </c>
      <c r="T207" s="97">
        <v>36</v>
      </c>
      <c r="U207" s="95">
        <v>18</v>
      </c>
      <c r="V207" s="95">
        <v>18</v>
      </c>
      <c r="W207" s="97" t="s">
        <v>17</v>
      </c>
      <c r="X207" s="95" t="s">
        <v>60</v>
      </c>
      <c r="Y207" s="95" t="s">
        <v>161</v>
      </c>
      <c r="Z207" s="97" t="s">
        <v>121</v>
      </c>
      <c r="AA207" s="93" t="s">
        <v>8</v>
      </c>
      <c r="AB207" s="93" t="s">
        <v>132</v>
      </c>
      <c r="AC207" s="97" t="s">
        <v>15</v>
      </c>
      <c r="AD207" s="93" t="s">
        <v>8</v>
      </c>
      <c r="AE207" s="93" t="s">
        <v>132</v>
      </c>
      <c r="AF207" s="97" t="s">
        <v>15</v>
      </c>
      <c r="AG207" s="99"/>
      <c r="AH207" s="99"/>
      <c r="AI207" s="103"/>
      <c r="AJ207" s="104"/>
      <c r="AK207" s="99"/>
      <c r="AL207" s="100"/>
    </row>
    <row r="208" spans="1:38" x14ac:dyDescent="0.25">
      <c r="A208" s="88">
        <v>206</v>
      </c>
      <c r="B208" s="91" t="s">
        <v>386</v>
      </c>
      <c r="C208" s="53" t="s">
        <v>48</v>
      </c>
      <c r="D208" s="53" t="s">
        <v>100</v>
      </c>
      <c r="E208" s="97" t="s">
        <v>49</v>
      </c>
      <c r="F208" s="53" t="s">
        <v>55</v>
      </c>
      <c r="G208" s="53" t="s">
        <v>109</v>
      </c>
      <c r="H208" s="97" t="s">
        <v>56</v>
      </c>
      <c r="I208" s="93" t="s">
        <v>57</v>
      </c>
      <c r="J208" s="93" t="s">
        <v>110</v>
      </c>
      <c r="K208" s="97" t="s">
        <v>58</v>
      </c>
      <c r="L208" s="93" t="s">
        <v>8</v>
      </c>
      <c r="M208" s="93" t="s">
        <v>132</v>
      </c>
      <c r="N208" s="97" t="s">
        <v>14</v>
      </c>
      <c r="O208" s="93" t="s">
        <v>16</v>
      </c>
      <c r="P208" s="93" t="s">
        <v>575</v>
      </c>
      <c r="Q208" s="97" t="s">
        <v>123</v>
      </c>
      <c r="R208" s="95">
        <v>36</v>
      </c>
      <c r="S208" s="95">
        <v>36</v>
      </c>
      <c r="T208" s="97">
        <v>36</v>
      </c>
      <c r="U208" s="95">
        <v>20</v>
      </c>
      <c r="V208" s="95">
        <v>20</v>
      </c>
      <c r="W208" s="97" t="s">
        <v>59</v>
      </c>
      <c r="X208" s="95" t="s">
        <v>60</v>
      </c>
      <c r="Y208" s="95" t="s">
        <v>161</v>
      </c>
      <c r="Z208" s="97" t="s">
        <v>121</v>
      </c>
      <c r="AA208" s="93" t="s">
        <v>8</v>
      </c>
      <c r="AB208" s="93" t="s">
        <v>132</v>
      </c>
      <c r="AC208" s="97" t="s">
        <v>15</v>
      </c>
      <c r="AD208" s="93" t="s">
        <v>8</v>
      </c>
      <c r="AE208" s="93" t="s">
        <v>132</v>
      </c>
      <c r="AF208" s="97" t="s">
        <v>15</v>
      </c>
      <c r="AG208" s="99"/>
      <c r="AH208" s="99"/>
      <c r="AI208" s="103"/>
      <c r="AJ208" s="104"/>
      <c r="AK208" s="99"/>
      <c r="AL208" s="100"/>
    </row>
    <row r="209" spans="1:38" x14ac:dyDescent="0.25">
      <c r="A209" s="88">
        <v>207</v>
      </c>
      <c r="B209" s="91" t="s">
        <v>387</v>
      </c>
      <c r="C209" s="53" t="s">
        <v>48</v>
      </c>
      <c r="D209" s="53" t="s">
        <v>100</v>
      </c>
      <c r="E209" s="97" t="s">
        <v>49</v>
      </c>
      <c r="F209" s="53" t="s">
        <v>55</v>
      </c>
      <c r="G209" s="53" t="s">
        <v>109</v>
      </c>
      <c r="H209" s="97" t="s">
        <v>56</v>
      </c>
      <c r="I209" s="93" t="s">
        <v>57</v>
      </c>
      <c r="J209" s="93" t="s">
        <v>110</v>
      </c>
      <c r="K209" s="97" t="s">
        <v>58</v>
      </c>
      <c r="L209" s="93" t="s">
        <v>8</v>
      </c>
      <c r="M209" s="93" t="s">
        <v>132</v>
      </c>
      <c r="N209" s="97" t="s">
        <v>14</v>
      </c>
      <c r="O209" s="93" t="s">
        <v>16</v>
      </c>
      <c r="P209" s="93" t="s">
        <v>575</v>
      </c>
      <c r="Q209" s="97" t="s">
        <v>123</v>
      </c>
      <c r="R209" s="95">
        <v>48</v>
      </c>
      <c r="S209" s="95">
        <v>48</v>
      </c>
      <c r="T209" s="97">
        <v>48</v>
      </c>
      <c r="U209" s="95">
        <v>18</v>
      </c>
      <c r="V209" s="95">
        <v>18</v>
      </c>
      <c r="W209" s="97" t="s">
        <v>17</v>
      </c>
      <c r="X209" s="95" t="s">
        <v>60</v>
      </c>
      <c r="Y209" s="95" t="s">
        <v>161</v>
      </c>
      <c r="Z209" s="97" t="s">
        <v>121</v>
      </c>
      <c r="AA209" s="93" t="s">
        <v>8</v>
      </c>
      <c r="AB209" s="93" t="s">
        <v>132</v>
      </c>
      <c r="AC209" s="97" t="s">
        <v>15</v>
      </c>
      <c r="AD209" s="93" t="s">
        <v>8</v>
      </c>
      <c r="AE209" s="93" t="s">
        <v>132</v>
      </c>
      <c r="AF209" s="97" t="s">
        <v>15</v>
      </c>
      <c r="AG209" s="99"/>
      <c r="AH209" s="99"/>
      <c r="AI209" s="103"/>
      <c r="AJ209" s="104"/>
      <c r="AK209" s="99"/>
      <c r="AL209" s="100"/>
    </row>
    <row r="210" spans="1:38" x14ac:dyDescent="0.25">
      <c r="A210" s="88">
        <v>208</v>
      </c>
      <c r="B210" s="91" t="s">
        <v>388</v>
      </c>
      <c r="C210" s="53" t="s">
        <v>48</v>
      </c>
      <c r="D210" s="53" t="s">
        <v>100</v>
      </c>
      <c r="E210" s="97" t="s">
        <v>49</v>
      </c>
      <c r="F210" s="53" t="s">
        <v>55</v>
      </c>
      <c r="G210" s="53" t="s">
        <v>109</v>
      </c>
      <c r="H210" s="97" t="s">
        <v>56</v>
      </c>
      <c r="I210" s="93" t="s">
        <v>57</v>
      </c>
      <c r="J210" s="93" t="s">
        <v>110</v>
      </c>
      <c r="K210" s="97" t="s">
        <v>58</v>
      </c>
      <c r="L210" s="93" t="s">
        <v>8</v>
      </c>
      <c r="M210" s="93" t="s">
        <v>132</v>
      </c>
      <c r="N210" s="97" t="s">
        <v>14</v>
      </c>
      <c r="O210" s="93" t="s">
        <v>16</v>
      </c>
      <c r="P210" s="93" t="s">
        <v>575</v>
      </c>
      <c r="Q210" s="97" t="s">
        <v>123</v>
      </c>
      <c r="R210" s="95">
        <v>48</v>
      </c>
      <c r="S210" s="95">
        <v>48</v>
      </c>
      <c r="T210" s="97">
        <v>48</v>
      </c>
      <c r="U210" s="95">
        <v>20</v>
      </c>
      <c r="V210" s="95">
        <v>20</v>
      </c>
      <c r="W210" s="97" t="s">
        <v>59</v>
      </c>
      <c r="X210" s="95" t="s">
        <v>60</v>
      </c>
      <c r="Y210" s="95" t="s">
        <v>161</v>
      </c>
      <c r="Z210" s="97" t="s">
        <v>121</v>
      </c>
      <c r="AA210" s="93" t="s">
        <v>8</v>
      </c>
      <c r="AB210" s="93" t="s">
        <v>132</v>
      </c>
      <c r="AC210" s="97" t="s">
        <v>15</v>
      </c>
      <c r="AD210" s="93" t="s">
        <v>8</v>
      </c>
      <c r="AE210" s="93" t="s">
        <v>132</v>
      </c>
      <c r="AF210" s="97" t="s">
        <v>15</v>
      </c>
      <c r="AG210" s="99"/>
      <c r="AH210" s="99"/>
      <c r="AI210" s="103"/>
      <c r="AJ210" s="104"/>
      <c r="AK210" s="99"/>
      <c r="AL210" s="100"/>
    </row>
    <row r="211" spans="1:38" x14ac:dyDescent="0.25">
      <c r="A211" s="88">
        <v>209</v>
      </c>
      <c r="B211" s="91" t="s">
        <v>389</v>
      </c>
      <c r="C211" s="53" t="s">
        <v>48</v>
      </c>
      <c r="D211" s="53" t="s">
        <v>100</v>
      </c>
      <c r="E211" s="97" t="s">
        <v>49</v>
      </c>
      <c r="F211" s="53" t="s">
        <v>55</v>
      </c>
      <c r="G211" s="53" t="s">
        <v>109</v>
      </c>
      <c r="H211" s="97" t="s">
        <v>56</v>
      </c>
      <c r="I211" s="93" t="s">
        <v>57</v>
      </c>
      <c r="J211" s="93" t="s">
        <v>110</v>
      </c>
      <c r="K211" s="97" t="s">
        <v>58</v>
      </c>
      <c r="L211" s="93" t="s">
        <v>8</v>
      </c>
      <c r="M211" s="93" t="s">
        <v>132</v>
      </c>
      <c r="N211" s="97" t="s">
        <v>14</v>
      </c>
      <c r="O211" s="93" t="s">
        <v>35</v>
      </c>
      <c r="P211" s="93" t="s">
        <v>96</v>
      </c>
      <c r="Q211" s="97" t="s">
        <v>124</v>
      </c>
      <c r="R211" s="95">
        <v>30</v>
      </c>
      <c r="S211" s="95">
        <v>30</v>
      </c>
      <c r="T211" s="97">
        <v>30</v>
      </c>
      <c r="U211" s="95">
        <v>18</v>
      </c>
      <c r="V211" s="95">
        <v>18</v>
      </c>
      <c r="W211" s="97" t="s">
        <v>17</v>
      </c>
      <c r="X211" s="95" t="s">
        <v>60</v>
      </c>
      <c r="Y211" s="95" t="s">
        <v>161</v>
      </c>
      <c r="Z211" s="97" t="s">
        <v>121</v>
      </c>
      <c r="AA211" s="93" t="s">
        <v>8</v>
      </c>
      <c r="AB211" s="93" t="s">
        <v>132</v>
      </c>
      <c r="AC211" s="97" t="s">
        <v>15</v>
      </c>
      <c r="AD211" s="93" t="s">
        <v>8</v>
      </c>
      <c r="AE211" s="93" t="s">
        <v>132</v>
      </c>
      <c r="AF211" s="97" t="s">
        <v>15</v>
      </c>
      <c r="AG211" s="99"/>
      <c r="AH211" s="99"/>
      <c r="AI211" s="103"/>
      <c r="AJ211" s="104"/>
      <c r="AK211" s="99"/>
      <c r="AL211" s="100"/>
    </row>
    <row r="212" spans="1:38" x14ac:dyDescent="0.25">
      <c r="A212" s="88">
        <v>210</v>
      </c>
      <c r="B212" s="91" t="s">
        <v>390</v>
      </c>
      <c r="C212" s="53" t="s">
        <v>48</v>
      </c>
      <c r="D212" s="53" t="s">
        <v>100</v>
      </c>
      <c r="E212" s="97" t="s">
        <v>49</v>
      </c>
      <c r="F212" s="53" t="s">
        <v>55</v>
      </c>
      <c r="G212" s="53" t="s">
        <v>109</v>
      </c>
      <c r="H212" s="97" t="s">
        <v>56</v>
      </c>
      <c r="I212" s="93" t="s">
        <v>57</v>
      </c>
      <c r="J212" s="93" t="s">
        <v>110</v>
      </c>
      <c r="K212" s="97" t="s">
        <v>58</v>
      </c>
      <c r="L212" s="93" t="s">
        <v>8</v>
      </c>
      <c r="M212" s="93" t="s">
        <v>132</v>
      </c>
      <c r="N212" s="97" t="s">
        <v>14</v>
      </c>
      <c r="O212" s="93" t="s">
        <v>35</v>
      </c>
      <c r="P212" s="93" t="s">
        <v>96</v>
      </c>
      <c r="Q212" s="97" t="s">
        <v>124</v>
      </c>
      <c r="R212" s="95">
        <v>30</v>
      </c>
      <c r="S212" s="95">
        <v>30</v>
      </c>
      <c r="T212" s="97">
        <v>30</v>
      </c>
      <c r="U212" s="95">
        <v>20</v>
      </c>
      <c r="V212" s="95">
        <v>20</v>
      </c>
      <c r="W212" s="97" t="s">
        <v>59</v>
      </c>
      <c r="X212" s="95" t="s">
        <v>60</v>
      </c>
      <c r="Y212" s="95" t="s">
        <v>161</v>
      </c>
      <c r="Z212" s="97" t="s">
        <v>121</v>
      </c>
      <c r="AA212" s="93" t="s">
        <v>8</v>
      </c>
      <c r="AB212" s="93" t="s">
        <v>132</v>
      </c>
      <c r="AC212" s="97" t="s">
        <v>15</v>
      </c>
      <c r="AD212" s="93" t="s">
        <v>8</v>
      </c>
      <c r="AE212" s="93" t="s">
        <v>132</v>
      </c>
      <c r="AF212" s="97" t="s">
        <v>15</v>
      </c>
      <c r="AG212" s="99"/>
      <c r="AH212" s="99"/>
      <c r="AI212" s="103"/>
      <c r="AJ212" s="104"/>
      <c r="AK212" s="99"/>
      <c r="AL212" s="100"/>
    </row>
    <row r="213" spans="1:38" x14ac:dyDescent="0.25">
      <c r="A213" s="88">
        <v>211</v>
      </c>
      <c r="B213" s="91" t="s">
        <v>391</v>
      </c>
      <c r="C213" s="53" t="s">
        <v>48</v>
      </c>
      <c r="D213" s="53" t="s">
        <v>100</v>
      </c>
      <c r="E213" s="97" t="s">
        <v>49</v>
      </c>
      <c r="F213" s="53" t="s">
        <v>55</v>
      </c>
      <c r="G213" s="53" t="s">
        <v>109</v>
      </c>
      <c r="H213" s="97" t="s">
        <v>56</v>
      </c>
      <c r="I213" s="93" t="s">
        <v>57</v>
      </c>
      <c r="J213" s="93" t="s">
        <v>110</v>
      </c>
      <c r="K213" s="97" t="s">
        <v>58</v>
      </c>
      <c r="L213" s="93" t="s">
        <v>8</v>
      </c>
      <c r="M213" s="93" t="s">
        <v>132</v>
      </c>
      <c r="N213" s="97" t="s">
        <v>14</v>
      </c>
      <c r="O213" s="93" t="s">
        <v>35</v>
      </c>
      <c r="P213" s="93" t="s">
        <v>96</v>
      </c>
      <c r="Q213" s="97" t="s">
        <v>124</v>
      </c>
      <c r="R213" s="95">
        <v>36</v>
      </c>
      <c r="S213" s="95">
        <v>36</v>
      </c>
      <c r="T213" s="97">
        <v>36</v>
      </c>
      <c r="U213" s="95">
        <v>18</v>
      </c>
      <c r="V213" s="95">
        <v>18</v>
      </c>
      <c r="W213" s="97" t="s">
        <v>17</v>
      </c>
      <c r="X213" s="95" t="s">
        <v>60</v>
      </c>
      <c r="Y213" s="95" t="s">
        <v>161</v>
      </c>
      <c r="Z213" s="97" t="s">
        <v>121</v>
      </c>
      <c r="AA213" s="93" t="s">
        <v>8</v>
      </c>
      <c r="AB213" s="93" t="s">
        <v>132</v>
      </c>
      <c r="AC213" s="97" t="s">
        <v>15</v>
      </c>
      <c r="AD213" s="93" t="s">
        <v>8</v>
      </c>
      <c r="AE213" s="93" t="s">
        <v>132</v>
      </c>
      <c r="AF213" s="97" t="s">
        <v>15</v>
      </c>
      <c r="AG213" s="99"/>
      <c r="AH213" s="99"/>
      <c r="AI213" s="103"/>
      <c r="AJ213" s="104"/>
      <c r="AK213" s="99"/>
      <c r="AL213" s="100"/>
    </row>
    <row r="214" spans="1:38" x14ac:dyDescent="0.25">
      <c r="A214" s="88">
        <v>212</v>
      </c>
      <c r="B214" s="91" t="s">
        <v>392</v>
      </c>
      <c r="C214" s="53" t="s">
        <v>48</v>
      </c>
      <c r="D214" s="53" t="s">
        <v>100</v>
      </c>
      <c r="E214" s="97" t="s">
        <v>49</v>
      </c>
      <c r="F214" s="53" t="s">
        <v>55</v>
      </c>
      <c r="G214" s="53" t="s">
        <v>109</v>
      </c>
      <c r="H214" s="97" t="s">
        <v>56</v>
      </c>
      <c r="I214" s="93" t="s">
        <v>57</v>
      </c>
      <c r="J214" s="93" t="s">
        <v>110</v>
      </c>
      <c r="K214" s="97" t="s">
        <v>58</v>
      </c>
      <c r="L214" s="93" t="s">
        <v>8</v>
      </c>
      <c r="M214" s="93" t="s">
        <v>132</v>
      </c>
      <c r="N214" s="97" t="s">
        <v>14</v>
      </c>
      <c r="O214" s="93" t="s">
        <v>35</v>
      </c>
      <c r="P214" s="93" t="s">
        <v>96</v>
      </c>
      <c r="Q214" s="97" t="s">
        <v>124</v>
      </c>
      <c r="R214" s="95">
        <v>36</v>
      </c>
      <c r="S214" s="95">
        <v>36</v>
      </c>
      <c r="T214" s="97">
        <v>36</v>
      </c>
      <c r="U214" s="95">
        <v>20</v>
      </c>
      <c r="V214" s="95">
        <v>20</v>
      </c>
      <c r="W214" s="97" t="s">
        <v>59</v>
      </c>
      <c r="X214" s="95" t="s">
        <v>60</v>
      </c>
      <c r="Y214" s="95" t="s">
        <v>161</v>
      </c>
      <c r="Z214" s="97" t="s">
        <v>121</v>
      </c>
      <c r="AA214" s="93" t="s">
        <v>8</v>
      </c>
      <c r="AB214" s="93" t="s">
        <v>132</v>
      </c>
      <c r="AC214" s="97" t="s">
        <v>15</v>
      </c>
      <c r="AD214" s="93" t="s">
        <v>8</v>
      </c>
      <c r="AE214" s="93" t="s">
        <v>132</v>
      </c>
      <c r="AF214" s="97" t="s">
        <v>15</v>
      </c>
      <c r="AG214" s="99"/>
      <c r="AH214" s="99"/>
      <c r="AI214" s="103"/>
      <c r="AJ214" s="104"/>
      <c r="AK214" s="99"/>
      <c r="AL214" s="100"/>
    </row>
    <row r="215" spans="1:38" x14ac:dyDescent="0.25">
      <c r="A215" s="88">
        <v>213</v>
      </c>
      <c r="B215" s="91" t="s">
        <v>393</v>
      </c>
      <c r="C215" s="53" t="s">
        <v>48</v>
      </c>
      <c r="D215" s="53" t="s">
        <v>100</v>
      </c>
      <c r="E215" s="97" t="s">
        <v>49</v>
      </c>
      <c r="F215" s="53" t="s">
        <v>55</v>
      </c>
      <c r="G215" s="53" t="s">
        <v>109</v>
      </c>
      <c r="H215" s="97" t="s">
        <v>56</v>
      </c>
      <c r="I215" s="93" t="s">
        <v>57</v>
      </c>
      <c r="J215" s="93" t="s">
        <v>110</v>
      </c>
      <c r="K215" s="97" t="s">
        <v>58</v>
      </c>
      <c r="L215" s="93" t="s">
        <v>8</v>
      </c>
      <c r="M215" s="93" t="s">
        <v>132</v>
      </c>
      <c r="N215" s="97" t="s">
        <v>14</v>
      </c>
      <c r="O215" s="93" t="s">
        <v>35</v>
      </c>
      <c r="P215" s="93" t="s">
        <v>96</v>
      </c>
      <c r="Q215" s="97" t="s">
        <v>124</v>
      </c>
      <c r="R215" s="95">
        <v>48</v>
      </c>
      <c r="S215" s="95">
        <v>48</v>
      </c>
      <c r="T215" s="97">
        <v>48</v>
      </c>
      <c r="U215" s="95">
        <v>18</v>
      </c>
      <c r="V215" s="95">
        <v>18</v>
      </c>
      <c r="W215" s="97" t="s">
        <v>17</v>
      </c>
      <c r="X215" s="95" t="s">
        <v>60</v>
      </c>
      <c r="Y215" s="95" t="s">
        <v>161</v>
      </c>
      <c r="Z215" s="97" t="s">
        <v>121</v>
      </c>
      <c r="AA215" s="93" t="s">
        <v>8</v>
      </c>
      <c r="AB215" s="93" t="s">
        <v>132</v>
      </c>
      <c r="AC215" s="97" t="s">
        <v>15</v>
      </c>
      <c r="AD215" s="93" t="s">
        <v>8</v>
      </c>
      <c r="AE215" s="93" t="s">
        <v>132</v>
      </c>
      <c r="AF215" s="97" t="s">
        <v>15</v>
      </c>
      <c r="AG215" s="99"/>
      <c r="AH215" s="99"/>
      <c r="AI215" s="103"/>
      <c r="AJ215" s="104"/>
      <c r="AK215" s="99"/>
      <c r="AL215" s="100"/>
    </row>
    <row r="216" spans="1:38" x14ac:dyDescent="0.25">
      <c r="A216" s="88">
        <v>214</v>
      </c>
      <c r="B216" s="91" t="s">
        <v>394</v>
      </c>
      <c r="C216" s="53" t="s">
        <v>48</v>
      </c>
      <c r="D216" s="53" t="s">
        <v>100</v>
      </c>
      <c r="E216" s="97" t="s">
        <v>49</v>
      </c>
      <c r="F216" s="53" t="s">
        <v>55</v>
      </c>
      <c r="G216" s="53" t="s">
        <v>109</v>
      </c>
      <c r="H216" s="97" t="s">
        <v>56</v>
      </c>
      <c r="I216" s="93" t="s">
        <v>57</v>
      </c>
      <c r="J216" s="93" t="s">
        <v>110</v>
      </c>
      <c r="K216" s="97" t="s">
        <v>58</v>
      </c>
      <c r="L216" s="93" t="s">
        <v>8</v>
      </c>
      <c r="M216" s="93" t="s">
        <v>132</v>
      </c>
      <c r="N216" s="97" t="s">
        <v>14</v>
      </c>
      <c r="O216" s="93" t="s">
        <v>35</v>
      </c>
      <c r="P216" s="93" t="s">
        <v>96</v>
      </c>
      <c r="Q216" s="97" t="s">
        <v>124</v>
      </c>
      <c r="R216" s="95">
        <v>48</v>
      </c>
      <c r="S216" s="95">
        <v>48</v>
      </c>
      <c r="T216" s="97">
        <v>48</v>
      </c>
      <c r="U216" s="95">
        <v>20</v>
      </c>
      <c r="V216" s="95">
        <v>20</v>
      </c>
      <c r="W216" s="97" t="s">
        <v>59</v>
      </c>
      <c r="X216" s="95" t="s">
        <v>60</v>
      </c>
      <c r="Y216" s="95" t="s">
        <v>161</v>
      </c>
      <c r="Z216" s="97" t="s">
        <v>121</v>
      </c>
      <c r="AA216" s="93" t="s">
        <v>8</v>
      </c>
      <c r="AB216" s="93" t="s">
        <v>132</v>
      </c>
      <c r="AC216" s="97" t="s">
        <v>15</v>
      </c>
      <c r="AD216" s="93" t="s">
        <v>8</v>
      </c>
      <c r="AE216" s="93" t="s">
        <v>132</v>
      </c>
      <c r="AF216" s="97" t="s">
        <v>15</v>
      </c>
      <c r="AG216" s="99"/>
      <c r="AH216" s="99"/>
      <c r="AI216" s="103"/>
      <c r="AJ216" s="104"/>
      <c r="AK216" s="99"/>
      <c r="AL216" s="100"/>
    </row>
    <row r="217" spans="1:38" x14ac:dyDescent="0.25">
      <c r="A217" s="88">
        <v>215</v>
      </c>
      <c r="B217" s="91" t="s">
        <v>395</v>
      </c>
      <c r="C217" s="53" t="s">
        <v>48</v>
      </c>
      <c r="D217" s="53" t="s">
        <v>100</v>
      </c>
      <c r="E217" s="97" t="s">
        <v>49</v>
      </c>
      <c r="F217" s="53" t="s">
        <v>50</v>
      </c>
      <c r="G217" s="53" t="s">
        <v>107</v>
      </c>
      <c r="H217" s="97" t="s">
        <v>51</v>
      </c>
      <c r="I217" s="93" t="s">
        <v>61</v>
      </c>
      <c r="J217" s="93" t="s">
        <v>112</v>
      </c>
      <c r="K217" s="97" t="s">
        <v>62</v>
      </c>
      <c r="L217" s="93" t="s">
        <v>8</v>
      </c>
      <c r="M217" s="93" t="s">
        <v>132</v>
      </c>
      <c r="N217" s="97" t="s">
        <v>14</v>
      </c>
      <c r="O217" s="93" t="s">
        <v>16</v>
      </c>
      <c r="P217" s="93" t="s">
        <v>575</v>
      </c>
      <c r="Q217" s="97" t="s">
        <v>123</v>
      </c>
      <c r="R217" s="95">
        <v>30</v>
      </c>
      <c r="S217" s="95">
        <v>30</v>
      </c>
      <c r="T217" s="97">
        <v>30</v>
      </c>
      <c r="U217" s="95">
        <v>18</v>
      </c>
      <c r="V217" s="95">
        <v>18</v>
      </c>
      <c r="W217" s="97" t="s">
        <v>17</v>
      </c>
      <c r="X217" s="95" t="s">
        <v>63</v>
      </c>
      <c r="Y217" s="95" t="s">
        <v>162</v>
      </c>
      <c r="Z217" s="97" t="s">
        <v>122</v>
      </c>
      <c r="AA217" s="93" t="s">
        <v>8</v>
      </c>
      <c r="AB217" s="93" t="s">
        <v>132</v>
      </c>
      <c r="AC217" s="97" t="s">
        <v>15</v>
      </c>
      <c r="AD217" s="93" t="s">
        <v>42</v>
      </c>
      <c r="AE217" s="93" t="s">
        <v>129</v>
      </c>
      <c r="AF217" s="97" t="s">
        <v>85</v>
      </c>
      <c r="AG217" s="99"/>
      <c r="AH217" s="99"/>
      <c r="AI217" s="103"/>
      <c r="AJ217" s="104"/>
      <c r="AK217" s="99"/>
      <c r="AL217" s="100"/>
    </row>
    <row r="218" spans="1:38" x14ac:dyDescent="0.25">
      <c r="A218" s="88">
        <v>216</v>
      </c>
      <c r="B218" s="91" t="s">
        <v>396</v>
      </c>
      <c r="C218" s="53" t="s">
        <v>48</v>
      </c>
      <c r="D218" s="53" t="s">
        <v>100</v>
      </c>
      <c r="E218" s="97" t="s">
        <v>49</v>
      </c>
      <c r="F218" s="53" t="s">
        <v>50</v>
      </c>
      <c r="G218" s="53" t="s">
        <v>107</v>
      </c>
      <c r="H218" s="97" t="s">
        <v>51</v>
      </c>
      <c r="I218" s="93" t="s">
        <v>61</v>
      </c>
      <c r="J218" s="93" t="s">
        <v>112</v>
      </c>
      <c r="K218" s="97" t="s">
        <v>62</v>
      </c>
      <c r="L218" s="93" t="s">
        <v>8</v>
      </c>
      <c r="M218" s="93" t="s">
        <v>132</v>
      </c>
      <c r="N218" s="97" t="s">
        <v>14</v>
      </c>
      <c r="O218" s="93" t="s">
        <v>16</v>
      </c>
      <c r="P218" s="93" t="s">
        <v>575</v>
      </c>
      <c r="Q218" s="97" t="s">
        <v>123</v>
      </c>
      <c r="R218" s="95">
        <v>30</v>
      </c>
      <c r="S218" s="95">
        <v>30</v>
      </c>
      <c r="T218" s="97">
        <v>30</v>
      </c>
      <c r="U218" s="95">
        <v>18</v>
      </c>
      <c r="V218" s="95">
        <v>18</v>
      </c>
      <c r="W218" s="97" t="s">
        <v>17</v>
      </c>
      <c r="X218" s="95" t="s">
        <v>63</v>
      </c>
      <c r="Y218" s="95" t="s">
        <v>162</v>
      </c>
      <c r="Z218" s="97" t="s">
        <v>122</v>
      </c>
      <c r="AA218" s="93" t="s">
        <v>8</v>
      </c>
      <c r="AB218" s="93" t="s">
        <v>132</v>
      </c>
      <c r="AC218" s="97" t="s">
        <v>15</v>
      </c>
      <c r="AD218" s="93" t="s">
        <v>46</v>
      </c>
      <c r="AE218" s="93" t="s">
        <v>129</v>
      </c>
      <c r="AF218" s="97" t="s">
        <v>86</v>
      </c>
      <c r="AG218" s="99"/>
      <c r="AH218" s="99"/>
      <c r="AI218" s="103"/>
      <c r="AJ218" s="104"/>
      <c r="AK218" s="99"/>
      <c r="AL218" s="100"/>
    </row>
    <row r="219" spans="1:38" x14ac:dyDescent="0.25">
      <c r="A219" s="88">
        <v>217</v>
      </c>
      <c r="B219" s="91" t="s">
        <v>397</v>
      </c>
      <c r="C219" s="53" t="s">
        <v>48</v>
      </c>
      <c r="D219" s="53" t="s">
        <v>100</v>
      </c>
      <c r="E219" s="97" t="s">
        <v>49</v>
      </c>
      <c r="F219" s="53" t="s">
        <v>50</v>
      </c>
      <c r="G219" s="53" t="s">
        <v>107</v>
      </c>
      <c r="H219" s="97" t="s">
        <v>51</v>
      </c>
      <c r="I219" s="93" t="s">
        <v>61</v>
      </c>
      <c r="J219" s="93" t="s">
        <v>112</v>
      </c>
      <c r="K219" s="97" t="s">
        <v>62</v>
      </c>
      <c r="L219" s="93" t="s">
        <v>8</v>
      </c>
      <c r="M219" s="93" t="s">
        <v>132</v>
      </c>
      <c r="N219" s="97" t="s">
        <v>14</v>
      </c>
      <c r="O219" s="93" t="s">
        <v>16</v>
      </c>
      <c r="P219" s="93" t="s">
        <v>575</v>
      </c>
      <c r="Q219" s="97" t="s">
        <v>123</v>
      </c>
      <c r="R219" s="95">
        <v>30</v>
      </c>
      <c r="S219" s="95">
        <v>30</v>
      </c>
      <c r="T219" s="97">
        <v>30</v>
      </c>
      <c r="U219" s="95">
        <v>20</v>
      </c>
      <c r="V219" s="95">
        <v>20</v>
      </c>
      <c r="W219" s="97" t="s">
        <v>59</v>
      </c>
      <c r="X219" s="95" t="s">
        <v>63</v>
      </c>
      <c r="Y219" s="95" t="s">
        <v>162</v>
      </c>
      <c r="Z219" s="97" t="s">
        <v>122</v>
      </c>
      <c r="AA219" s="93" t="s">
        <v>8</v>
      </c>
      <c r="AB219" s="93" t="s">
        <v>132</v>
      </c>
      <c r="AC219" s="97" t="s">
        <v>15</v>
      </c>
      <c r="AD219" s="93" t="s">
        <v>42</v>
      </c>
      <c r="AE219" s="93" t="s">
        <v>129</v>
      </c>
      <c r="AF219" s="97" t="s">
        <v>85</v>
      </c>
      <c r="AG219" s="99"/>
      <c r="AH219" s="99"/>
      <c r="AI219" s="103"/>
      <c r="AJ219" s="104"/>
      <c r="AK219" s="99"/>
      <c r="AL219" s="100"/>
    </row>
    <row r="220" spans="1:38" x14ac:dyDescent="0.25">
      <c r="A220" s="88">
        <v>218</v>
      </c>
      <c r="B220" s="91" t="s">
        <v>398</v>
      </c>
      <c r="C220" s="53" t="s">
        <v>48</v>
      </c>
      <c r="D220" s="53" t="s">
        <v>100</v>
      </c>
      <c r="E220" s="97" t="s">
        <v>49</v>
      </c>
      <c r="F220" s="53" t="s">
        <v>50</v>
      </c>
      <c r="G220" s="53" t="s">
        <v>107</v>
      </c>
      <c r="H220" s="97" t="s">
        <v>51</v>
      </c>
      <c r="I220" s="93" t="s">
        <v>61</v>
      </c>
      <c r="J220" s="93" t="s">
        <v>112</v>
      </c>
      <c r="K220" s="97" t="s">
        <v>62</v>
      </c>
      <c r="L220" s="93" t="s">
        <v>8</v>
      </c>
      <c r="M220" s="93" t="s">
        <v>132</v>
      </c>
      <c r="N220" s="97" t="s">
        <v>14</v>
      </c>
      <c r="O220" s="93" t="s">
        <v>16</v>
      </c>
      <c r="P220" s="93" t="s">
        <v>575</v>
      </c>
      <c r="Q220" s="97" t="s">
        <v>123</v>
      </c>
      <c r="R220" s="95">
        <v>30</v>
      </c>
      <c r="S220" s="95">
        <v>30</v>
      </c>
      <c r="T220" s="97">
        <v>30</v>
      </c>
      <c r="U220" s="95">
        <v>20</v>
      </c>
      <c r="V220" s="95">
        <v>20</v>
      </c>
      <c r="W220" s="97" t="s">
        <v>59</v>
      </c>
      <c r="X220" s="95" t="s">
        <v>63</v>
      </c>
      <c r="Y220" s="95" t="s">
        <v>162</v>
      </c>
      <c r="Z220" s="97" t="s">
        <v>122</v>
      </c>
      <c r="AA220" s="93" t="s">
        <v>8</v>
      </c>
      <c r="AB220" s="93" t="s">
        <v>132</v>
      </c>
      <c r="AC220" s="97" t="s">
        <v>15</v>
      </c>
      <c r="AD220" s="93" t="s">
        <v>46</v>
      </c>
      <c r="AE220" s="93" t="s">
        <v>129</v>
      </c>
      <c r="AF220" s="97" t="s">
        <v>86</v>
      </c>
      <c r="AG220" s="99"/>
      <c r="AH220" s="99"/>
      <c r="AI220" s="103"/>
      <c r="AJ220" s="104"/>
      <c r="AK220" s="99"/>
      <c r="AL220" s="100"/>
    </row>
    <row r="221" spans="1:38" x14ac:dyDescent="0.25">
      <c r="A221" s="88">
        <v>219</v>
      </c>
      <c r="B221" s="91" t="s">
        <v>399</v>
      </c>
      <c r="C221" s="53" t="s">
        <v>48</v>
      </c>
      <c r="D221" s="53" t="s">
        <v>100</v>
      </c>
      <c r="E221" s="97" t="s">
        <v>49</v>
      </c>
      <c r="F221" s="53" t="s">
        <v>50</v>
      </c>
      <c r="G221" s="53" t="s">
        <v>107</v>
      </c>
      <c r="H221" s="97" t="s">
        <v>51</v>
      </c>
      <c r="I221" s="93" t="s">
        <v>61</v>
      </c>
      <c r="J221" s="93" t="s">
        <v>112</v>
      </c>
      <c r="K221" s="97" t="s">
        <v>62</v>
      </c>
      <c r="L221" s="93" t="s">
        <v>8</v>
      </c>
      <c r="M221" s="93" t="s">
        <v>132</v>
      </c>
      <c r="N221" s="97" t="s">
        <v>14</v>
      </c>
      <c r="O221" s="93" t="s">
        <v>16</v>
      </c>
      <c r="P221" s="93" t="s">
        <v>575</v>
      </c>
      <c r="Q221" s="97" t="s">
        <v>123</v>
      </c>
      <c r="R221" s="95">
        <v>36</v>
      </c>
      <c r="S221" s="95">
        <v>36</v>
      </c>
      <c r="T221" s="97">
        <v>36</v>
      </c>
      <c r="U221" s="95">
        <v>18</v>
      </c>
      <c r="V221" s="95">
        <v>18</v>
      </c>
      <c r="W221" s="97" t="s">
        <v>17</v>
      </c>
      <c r="X221" s="95" t="s">
        <v>63</v>
      </c>
      <c r="Y221" s="95" t="s">
        <v>162</v>
      </c>
      <c r="Z221" s="97" t="s">
        <v>122</v>
      </c>
      <c r="AA221" s="93" t="s">
        <v>8</v>
      </c>
      <c r="AB221" s="93" t="s">
        <v>132</v>
      </c>
      <c r="AC221" s="97" t="s">
        <v>15</v>
      </c>
      <c r="AD221" s="93" t="s">
        <v>42</v>
      </c>
      <c r="AE221" s="93" t="s">
        <v>129</v>
      </c>
      <c r="AF221" s="97" t="s">
        <v>85</v>
      </c>
      <c r="AG221" s="99"/>
      <c r="AH221" s="99"/>
      <c r="AI221" s="103"/>
      <c r="AJ221" s="104"/>
      <c r="AK221" s="99"/>
      <c r="AL221" s="100"/>
    </row>
    <row r="222" spans="1:38" x14ac:dyDescent="0.25">
      <c r="A222" s="88">
        <v>220</v>
      </c>
      <c r="B222" s="91" t="s">
        <v>400</v>
      </c>
      <c r="C222" s="53" t="s">
        <v>48</v>
      </c>
      <c r="D222" s="53" t="s">
        <v>100</v>
      </c>
      <c r="E222" s="97" t="s">
        <v>49</v>
      </c>
      <c r="F222" s="53" t="s">
        <v>50</v>
      </c>
      <c r="G222" s="53" t="s">
        <v>107</v>
      </c>
      <c r="H222" s="97" t="s">
        <v>51</v>
      </c>
      <c r="I222" s="93" t="s">
        <v>61</v>
      </c>
      <c r="J222" s="93" t="s">
        <v>112</v>
      </c>
      <c r="K222" s="97" t="s">
        <v>62</v>
      </c>
      <c r="L222" s="93" t="s">
        <v>8</v>
      </c>
      <c r="M222" s="93" t="s">
        <v>132</v>
      </c>
      <c r="N222" s="97" t="s">
        <v>14</v>
      </c>
      <c r="O222" s="93" t="s">
        <v>16</v>
      </c>
      <c r="P222" s="93" t="s">
        <v>575</v>
      </c>
      <c r="Q222" s="97" t="s">
        <v>123</v>
      </c>
      <c r="R222" s="95">
        <v>36</v>
      </c>
      <c r="S222" s="95">
        <v>36</v>
      </c>
      <c r="T222" s="97">
        <v>36</v>
      </c>
      <c r="U222" s="95">
        <v>18</v>
      </c>
      <c r="V222" s="95">
        <v>18</v>
      </c>
      <c r="W222" s="97" t="s">
        <v>17</v>
      </c>
      <c r="X222" s="95" t="s">
        <v>63</v>
      </c>
      <c r="Y222" s="95" t="s">
        <v>162</v>
      </c>
      <c r="Z222" s="97" t="s">
        <v>122</v>
      </c>
      <c r="AA222" s="93" t="s">
        <v>8</v>
      </c>
      <c r="AB222" s="93" t="s">
        <v>132</v>
      </c>
      <c r="AC222" s="97" t="s">
        <v>15</v>
      </c>
      <c r="AD222" s="93" t="s">
        <v>46</v>
      </c>
      <c r="AE222" s="93" t="s">
        <v>129</v>
      </c>
      <c r="AF222" s="97" t="s">
        <v>86</v>
      </c>
      <c r="AG222" s="99"/>
      <c r="AH222" s="99"/>
      <c r="AI222" s="103"/>
      <c r="AJ222" s="104"/>
      <c r="AK222" s="99"/>
      <c r="AL222" s="100"/>
    </row>
    <row r="223" spans="1:38" x14ac:dyDescent="0.25">
      <c r="A223" s="88">
        <v>221</v>
      </c>
      <c r="B223" s="91" t="s">
        <v>401</v>
      </c>
      <c r="C223" s="53" t="s">
        <v>48</v>
      </c>
      <c r="D223" s="53" t="s">
        <v>100</v>
      </c>
      <c r="E223" s="97" t="s">
        <v>49</v>
      </c>
      <c r="F223" s="53" t="s">
        <v>50</v>
      </c>
      <c r="G223" s="53" t="s">
        <v>107</v>
      </c>
      <c r="H223" s="97" t="s">
        <v>51</v>
      </c>
      <c r="I223" s="93" t="s">
        <v>61</v>
      </c>
      <c r="J223" s="93" t="s">
        <v>112</v>
      </c>
      <c r="K223" s="97" t="s">
        <v>62</v>
      </c>
      <c r="L223" s="93" t="s">
        <v>8</v>
      </c>
      <c r="M223" s="93" t="s">
        <v>132</v>
      </c>
      <c r="N223" s="97" t="s">
        <v>14</v>
      </c>
      <c r="O223" s="93" t="s">
        <v>16</v>
      </c>
      <c r="P223" s="93" t="s">
        <v>575</v>
      </c>
      <c r="Q223" s="97" t="s">
        <v>123</v>
      </c>
      <c r="R223" s="95">
        <v>36</v>
      </c>
      <c r="S223" s="95">
        <v>36</v>
      </c>
      <c r="T223" s="97">
        <v>36</v>
      </c>
      <c r="U223" s="95">
        <v>20</v>
      </c>
      <c r="V223" s="95">
        <v>20</v>
      </c>
      <c r="W223" s="97" t="s">
        <v>59</v>
      </c>
      <c r="X223" s="95" t="s">
        <v>63</v>
      </c>
      <c r="Y223" s="95" t="s">
        <v>162</v>
      </c>
      <c r="Z223" s="97" t="s">
        <v>122</v>
      </c>
      <c r="AA223" s="93" t="s">
        <v>8</v>
      </c>
      <c r="AB223" s="93" t="s">
        <v>132</v>
      </c>
      <c r="AC223" s="97" t="s">
        <v>15</v>
      </c>
      <c r="AD223" s="93" t="s">
        <v>42</v>
      </c>
      <c r="AE223" s="93" t="s">
        <v>129</v>
      </c>
      <c r="AF223" s="97" t="s">
        <v>85</v>
      </c>
      <c r="AG223" s="99"/>
      <c r="AH223" s="99"/>
      <c r="AI223" s="103"/>
      <c r="AJ223" s="104"/>
      <c r="AK223" s="99"/>
      <c r="AL223" s="100"/>
    </row>
    <row r="224" spans="1:38" x14ac:dyDescent="0.25">
      <c r="A224" s="88">
        <v>222</v>
      </c>
      <c r="B224" s="91" t="s">
        <v>402</v>
      </c>
      <c r="C224" s="53" t="s">
        <v>48</v>
      </c>
      <c r="D224" s="53" t="s">
        <v>100</v>
      </c>
      <c r="E224" s="97" t="s">
        <v>49</v>
      </c>
      <c r="F224" s="53" t="s">
        <v>50</v>
      </c>
      <c r="G224" s="53" t="s">
        <v>107</v>
      </c>
      <c r="H224" s="97" t="s">
        <v>51</v>
      </c>
      <c r="I224" s="93" t="s">
        <v>61</v>
      </c>
      <c r="J224" s="93" t="s">
        <v>112</v>
      </c>
      <c r="K224" s="97" t="s">
        <v>62</v>
      </c>
      <c r="L224" s="93" t="s">
        <v>8</v>
      </c>
      <c r="M224" s="93" t="s">
        <v>132</v>
      </c>
      <c r="N224" s="97" t="s">
        <v>14</v>
      </c>
      <c r="O224" s="93" t="s">
        <v>16</v>
      </c>
      <c r="P224" s="93" t="s">
        <v>575</v>
      </c>
      <c r="Q224" s="97" t="s">
        <v>123</v>
      </c>
      <c r="R224" s="95">
        <v>36</v>
      </c>
      <c r="S224" s="95">
        <v>36</v>
      </c>
      <c r="T224" s="97">
        <v>36</v>
      </c>
      <c r="U224" s="95">
        <v>20</v>
      </c>
      <c r="V224" s="95">
        <v>20</v>
      </c>
      <c r="W224" s="97" t="s">
        <v>59</v>
      </c>
      <c r="X224" s="95" t="s">
        <v>63</v>
      </c>
      <c r="Y224" s="95" t="s">
        <v>162</v>
      </c>
      <c r="Z224" s="97" t="s">
        <v>122</v>
      </c>
      <c r="AA224" s="93" t="s">
        <v>8</v>
      </c>
      <c r="AB224" s="93" t="s">
        <v>132</v>
      </c>
      <c r="AC224" s="97" t="s">
        <v>15</v>
      </c>
      <c r="AD224" s="93" t="s">
        <v>46</v>
      </c>
      <c r="AE224" s="93" t="s">
        <v>129</v>
      </c>
      <c r="AF224" s="97" t="s">
        <v>86</v>
      </c>
      <c r="AG224" s="99"/>
      <c r="AH224" s="99"/>
      <c r="AI224" s="103"/>
      <c r="AJ224" s="104"/>
      <c r="AK224" s="99"/>
      <c r="AL224" s="100"/>
    </row>
    <row r="225" spans="1:38" x14ac:dyDescent="0.25">
      <c r="A225" s="88">
        <v>223</v>
      </c>
      <c r="B225" s="91" t="s">
        <v>403</v>
      </c>
      <c r="C225" s="53" t="s">
        <v>48</v>
      </c>
      <c r="D225" s="53" t="s">
        <v>100</v>
      </c>
      <c r="E225" s="97" t="s">
        <v>49</v>
      </c>
      <c r="F225" s="53" t="s">
        <v>50</v>
      </c>
      <c r="G225" s="53" t="s">
        <v>107</v>
      </c>
      <c r="H225" s="97" t="s">
        <v>51</v>
      </c>
      <c r="I225" s="93" t="s">
        <v>61</v>
      </c>
      <c r="J225" s="93" t="s">
        <v>112</v>
      </c>
      <c r="K225" s="97" t="s">
        <v>62</v>
      </c>
      <c r="L225" s="93" t="s">
        <v>8</v>
      </c>
      <c r="M225" s="93" t="s">
        <v>132</v>
      </c>
      <c r="N225" s="97" t="s">
        <v>14</v>
      </c>
      <c r="O225" s="93" t="s">
        <v>16</v>
      </c>
      <c r="P225" s="93" t="s">
        <v>575</v>
      </c>
      <c r="Q225" s="97" t="s">
        <v>123</v>
      </c>
      <c r="R225" s="95">
        <v>48</v>
      </c>
      <c r="S225" s="95">
        <v>48</v>
      </c>
      <c r="T225" s="97">
        <v>48</v>
      </c>
      <c r="U225" s="95">
        <v>18</v>
      </c>
      <c r="V225" s="95">
        <v>18</v>
      </c>
      <c r="W225" s="97" t="s">
        <v>17</v>
      </c>
      <c r="X225" s="95" t="s">
        <v>63</v>
      </c>
      <c r="Y225" s="95" t="s">
        <v>162</v>
      </c>
      <c r="Z225" s="97" t="s">
        <v>122</v>
      </c>
      <c r="AA225" s="93" t="s">
        <v>8</v>
      </c>
      <c r="AB225" s="93" t="s">
        <v>132</v>
      </c>
      <c r="AC225" s="97" t="s">
        <v>15</v>
      </c>
      <c r="AD225" s="93" t="s">
        <v>42</v>
      </c>
      <c r="AE225" s="93" t="s">
        <v>129</v>
      </c>
      <c r="AF225" s="97" t="s">
        <v>85</v>
      </c>
      <c r="AG225" s="99"/>
      <c r="AH225" s="99"/>
      <c r="AI225" s="103"/>
      <c r="AJ225" s="104"/>
      <c r="AK225" s="99"/>
      <c r="AL225" s="100"/>
    </row>
    <row r="226" spans="1:38" x14ac:dyDescent="0.25">
      <c r="A226" s="88">
        <v>224</v>
      </c>
      <c r="B226" s="91" t="s">
        <v>404</v>
      </c>
      <c r="C226" s="53" t="s">
        <v>48</v>
      </c>
      <c r="D226" s="53" t="s">
        <v>100</v>
      </c>
      <c r="E226" s="97" t="s">
        <v>49</v>
      </c>
      <c r="F226" s="53" t="s">
        <v>50</v>
      </c>
      <c r="G226" s="53" t="s">
        <v>107</v>
      </c>
      <c r="H226" s="97" t="s">
        <v>51</v>
      </c>
      <c r="I226" s="93" t="s">
        <v>61</v>
      </c>
      <c r="J226" s="93" t="s">
        <v>112</v>
      </c>
      <c r="K226" s="97" t="s">
        <v>62</v>
      </c>
      <c r="L226" s="93" t="s">
        <v>8</v>
      </c>
      <c r="M226" s="93" t="s">
        <v>132</v>
      </c>
      <c r="N226" s="97" t="s">
        <v>14</v>
      </c>
      <c r="O226" s="93" t="s">
        <v>16</v>
      </c>
      <c r="P226" s="93" t="s">
        <v>575</v>
      </c>
      <c r="Q226" s="97" t="s">
        <v>123</v>
      </c>
      <c r="R226" s="95">
        <v>48</v>
      </c>
      <c r="S226" s="95">
        <v>48</v>
      </c>
      <c r="T226" s="97">
        <v>48</v>
      </c>
      <c r="U226" s="95">
        <v>18</v>
      </c>
      <c r="V226" s="95">
        <v>18</v>
      </c>
      <c r="W226" s="97" t="s">
        <v>17</v>
      </c>
      <c r="X226" s="95" t="s">
        <v>63</v>
      </c>
      <c r="Y226" s="95" t="s">
        <v>162</v>
      </c>
      <c r="Z226" s="97" t="s">
        <v>122</v>
      </c>
      <c r="AA226" s="93" t="s">
        <v>8</v>
      </c>
      <c r="AB226" s="93" t="s">
        <v>132</v>
      </c>
      <c r="AC226" s="97" t="s">
        <v>15</v>
      </c>
      <c r="AD226" s="93" t="s">
        <v>46</v>
      </c>
      <c r="AE226" s="93" t="s">
        <v>129</v>
      </c>
      <c r="AF226" s="97" t="s">
        <v>86</v>
      </c>
      <c r="AG226" s="99"/>
      <c r="AH226" s="99"/>
      <c r="AI226" s="103"/>
      <c r="AJ226" s="104"/>
      <c r="AK226" s="99"/>
      <c r="AL226" s="100"/>
    </row>
    <row r="227" spans="1:38" x14ac:dyDescent="0.25">
      <c r="A227" s="88">
        <v>225</v>
      </c>
      <c r="B227" s="91" t="s">
        <v>405</v>
      </c>
      <c r="C227" s="53" t="s">
        <v>48</v>
      </c>
      <c r="D227" s="53" t="s">
        <v>100</v>
      </c>
      <c r="E227" s="97" t="s">
        <v>49</v>
      </c>
      <c r="F227" s="53" t="s">
        <v>50</v>
      </c>
      <c r="G227" s="53" t="s">
        <v>107</v>
      </c>
      <c r="H227" s="97" t="s">
        <v>51</v>
      </c>
      <c r="I227" s="93" t="s">
        <v>61</v>
      </c>
      <c r="J227" s="93" t="s">
        <v>112</v>
      </c>
      <c r="K227" s="97" t="s">
        <v>62</v>
      </c>
      <c r="L227" s="93" t="s">
        <v>8</v>
      </c>
      <c r="M227" s="93" t="s">
        <v>132</v>
      </c>
      <c r="N227" s="97" t="s">
        <v>14</v>
      </c>
      <c r="O227" s="93" t="s">
        <v>16</v>
      </c>
      <c r="P227" s="93" t="s">
        <v>575</v>
      </c>
      <c r="Q227" s="97" t="s">
        <v>123</v>
      </c>
      <c r="R227" s="95">
        <v>48</v>
      </c>
      <c r="S227" s="95">
        <v>48</v>
      </c>
      <c r="T227" s="97">
        <v>48</v>
      </c>
      <c r="U227" s="95">
        <v>20</v>
      </c>
      <c r="V227" s="95">
        <v>20</v>
      </c>
      <c r="W227" s="97" t="s">
        <v>59</v>
      </c>
      <c r="X227" s="95" t="s">
        <v>63</v>
      </c>
      <c r="Y227" s="95" t="s">
        <v>162</v>
      </c>
      <c r="Z227" s="97" t="s">
        <v>122</v>
      </c>
      <c r="AA227" s="93" t="s">
        <v>8</v>
      </c>
      <c r="AB227" s="93" t="s">
        <v>132</v>
      </c>
      <c r="AC227" s="97" t="s">
        <v>15</v>
      </c>
      <c r="AD227" s="93" t="s">
        <v>42</v>
      </c>
      <c r="AE227" s="93" t="s">
        <v>129</v>
      </c>
      <c r="AF227" s="97" t="s">
        <v>85</v>
      </c>
      <c r="AG227" s="99"/>
      <c r="AH227" s="99"/>
      <c r="AI227" s="103"/>
      <c r="AJ227" s="104"/>
      <c r="AK227" s="99"/>
      <c r="AL227" s="100"/>
    </row>
    <row r="228" spans="1:38" x14ac:dyDescent="0.25">
      <c r="A228" s="88">
        <v>226</v>
      </c>
      <c r="B228" s="91" t="s">
        <v>406</v>
      </c>
      <c r="C228" s="53" t="s">
        <v>48</v>
      </c>
      <c r="D228" s="53" t="s">
        <v>100</v>
      </c>
      <c r="E228" s="97" t="s">
        <v>49</v>
      </c>
      <c r="F228" s="53" t="s">
        <v>50</v>
      </c>
      <c r="G228" s="53" t="s">
        <v>107</v>
      </c>
      <c r="H228" s="97" t="s">
        <v>51</v>
      </c>
      <c r="I228" s="93" t="s">
        <v>61</v>
      </c>
      <c r="J228" s="93" t="s">
        <v>112</v>
      </c>
      <c r="K228" s="97" t="s">
        <v>62</v>
      </c>
      <c r="L228" s="93" t="s">
        <v>8</v>
      </c>
      <c r="M228" s="93" t="s">
        <v>132</v>
      </c>
      <c r="N228" s="97" t="s">
        <v>14</v>
      </c>
      <c r="O228" s="93" t="s">
        <v>16</v>
      </c>
      <c r="P228" s="93" t="s">
        <v>575</v>
      </c>
      <c r="Q228" s="97" t="s">
        <v>123</v>
      </c>
      <c r="R228" s="95">
        <v>48</v>
      </c>
      <c r="S228" s="95">
        <v>48</v>
      </c>
      <c r="T228" s="97">
        <v>48</v>
      </c>
      <c r="U228" s="95">
        <v>20</v>
      </c>
      <c r="V228" s="95">
        <v>20</v>
      </c>
      <c r="W228" s="97" t="s">
        <v>59</v>
      </c>
      <c r="X228" s="95" t="s">
        <v>63</v>
      </c>
      <c r="Y228" s="95" t="s">
        <v>162</v>
      </c>
      <c r="Z228" s="97" t="s">
        <v>122</v>
      </c>
      <c r="AA228" s="93" t="s">
        <v>8</v>
      </c>
      <c r="AB228" s="93" t="s">
        <v>132</v>
      </c>
      <c r="AC228" s="97" t="s">
        <v>15</v>
      </c>
      <c r="AD228" s="93" t="s">
        <v>46</v>
      </c>
      <c r="AE228" s="93" t="s">
        <v>129</v>
      </c>
      <c r="AF228" s="97" t="s">
        <v>86</v>
      </c>
      <c r="AG228" s="99"/>
      <c r="AH228" s="99"/>
      <c r="AI228" s="103"/>
      <c r="AJ228" s="104"/>
      <c r="AK228" s="99"/>
      <c r="AL228" s="100"/>
    </row>
    <row r="229" spans="1:38" x14ac:dyDescent="0.25">
      <c r="A229" s="88">
        <v>227</v>
      </c>
      <c r="B229" s="91" t="s">
        <v>407</v>
      </c>
      <c r="C229" s="53" t="s">
        <v>48</v>
      </c>
      <c r="D229" s="53" t="s">
        <v>100</v>
      </c>
      <c r="E229" s="97" t="s">
        <v>49</v>
      </c>
      <c r="F229" s="53" t="s">
        <v>50</v>
      </c>
      <c r="G229" s="53" t="s">
        <v>107</v>
      </c>
      <c r="H229" s="97" t="s">
        <v>51</v>
      </c>
      <c r="I229" s="93" t="s">
        <v>61</v>
      </c>
      <c r="J229" s="93" t="s">
        <v>112</v>
      </c>
      <c r="K229" s="97" t="s">
        <v>62</v>
      </c>
      <c r="L229" s="93" t="s">
        <v>8</v>
      </c>
      <c r="M229" s="93" t="s">
        <v>132</v>
      </c>
      <c r="N229" s="97" t="s">
        <v>14</v>
      </c>
      <c r="O229" s="93" t="s">
        <v>35</v>
      </c>
      <c r="P229" s="93" t="s">
        <v>96</v>
      </c>
      <c r="Q229" s="97" t="s">
        <v>124</v>
      </c>
      <c r="R229" s="95">
        <v>30</v>
      </c>
      <c r="S229" s="95">
        <v>30</v>
      </c>
      <c r="T229" s="97">
        <v>30</v>
      </c>
      <c r="U229" s="95">
        <v>18</v>
      </c>
      <c r="V229" s="95">
        <v>18</v>
      </c>
      <c r="W229" s="97" t="s">
        <v>17</v>
      </c>
      <c r="X229" s="95" t="s">
        <v>63</v>
      </c>
      <c r="Y229" s="95" t="s">
        <v>162</v>
      </c>
      <c r="Z229" s="97" t="s">
        <v>122</v>
      </c>
      <c r="AA229" s="93" t="s">
        <v>8</v>
      </c>
      <c r="AB229" s="93" t="s">
        <v>132</v>
      </c>
      <c r="AC229" s="97" t="s">
        <v>15</v>
      </c>
      <c r="AD229" s="93" t="s">
        <v>42</v>
      </c>
      <c r="AE229" s="93" t="s">
        <v>129</v>
      </c>
      <c r="AF229" s="97" t="s">
        <v>85</v>
      </c>
      <c r="AG229" s="99"/>
      <c r="AH229" s="99"/>
      <c r="AI229" s="103"/>
      <c r="AJ229" s="104"/>
      <c r="AK229" s="99"/>
      <c r="AL229" s="100"/>
    </row>
    <row r="230" spans="1:38" x14ac:dyDescent="0.25">
      <c r="A230" s="88">
        <v>228</v>
      </c>
      <c r="B230" s="91" t="s">
        <v>408</v>
      </c>
      <c r="C230" s="53" t="s">
        <v>48</v>
      </c>
      <c r="D230" s="53" t="s">
        <v>100</v>
      </c>
      <c r="E230" s="97" t="s">
        <v>49</v>
      </c>
      <c r="F230" s="53" t="s">
        <v>50</v>
      </c>
      <c r="G230" s="53" t="s">
        <v>107</v>
      </c>
      <c r="H230" s="97" t="s">
        <v>51</v>
      </c>
      <c r="I230" s="93" t="s">
        <v>61</v>
      </c>
      <c r="J230" s="93" t="s">
        <v>112</v>
      </c>
      <c r="K230" s="97" t="s">
        <v>62</v>
      </c>
      <c r="L230" s="93" t="s">
        <v>8</v>
      </c>
      <c r="M230" s="93" t="s">
        <v>132</v>
      </c>
      <c r="N230" s="97" t="s">
        <v>14</v>
      </c>
      <c r="O230" s="93" t="s">
        <v>35</v>
      </c>
      <c r="P230" s="93" t="s">
        <v>96</v>
      </c>
      <c r="Q230" s="97" t="s">
        <v>124</v>
      </c>
      <c r="R230" s="95">
        <v>30</v>
      </c>
      <c r="S230" s="95">
        <v>30</v>
      </c>
      <c r="T230" s="97">
        <v>30</v>
      </c>
      <c r="U230" s="95">
        <v>18</v>
      </c>
      <c r="V230" s="95">
        <v>18</v>
      </c>
      <c r="W230" s="97" t="s">
        <v>17</v>
      </c>
      <c r="X230" s="95" t="s">
        <v>63</v>
      </c>
      <c r="Y230" s="95" t="s">
        <v>162</v>
      </c>
      <c r="Z230" s="97" t="s">
        <v>122</v>
      </c>
      <c r="AA230" s="93" t="s">
        <v>8</v>
      </c>
      <c r="AB230" s="93" t="s">
        <v>132</v>
      </c>
      <c r="AC230" s="97" t="s">
        <v>15</v>
      </c>
      <c r="AD230" s="93" t="s">
        <v>46</v>
      </c>
      <c r="AE230" s="93" t="s">
        <v>129</v>
      </c>
      <c r="AF230" s="97" t="s">
        <v>86</v>
      </c>
      <c r="AG230" s="99"/>
      <c r="AH230" s="99"/>
      <c r="AI230" s="103"/>
      <c r="AJ230" s="104"/>
      <c r="AK230" s="99"/>
      <c r="AL230" s="100"/>
    </row>
    <row r="231" spans="1:38" x14ac:dyDescent="0.25">
      <c r="A231" s="88">
        <v>229</v>
      </c>
      <c r="B231" s="91" t="s">
        <v>409</v>
      </c>
      <c r="C231" s="53" t="s">
        <v>48</v>
      </c>
      <c r="D231" s="53" t="s">
        <v>100</v>
      </c>
      <c r="E231" s="97" t="s">
        <v>49</v>
      </c>
      <c r="F231" s="53" t="s">
        <v>50</v>
      </c>
      <c r="G231" s="53" t="s">
        <v>107</v>
      </c>
      <c r="H231" s="97" t="s">
        <v>51</v>
      </c>
      <c r="I231" s="93" t="s">
        <v>61</v>
      </c>
      <c r="J231" s="93" t="s">
        <v>112</v>
      </c>
      <c r="K231" s="97" t="s">
        <v>62</v>
      </c>
      <c r="L231" s="93" t="s">
        <v>8</v>
      </c>
      <c r="M231" s="93" t="s">
        <v>132</v>
      </c>
      <c r="N231" s="97" t="s">
        <v>14</v>
      </c>
      <c r="O231" s="93" t="s">
        <v>35</v>
      </c>
      <c r="P231" s="93" t="s">
        <v>96</v>
      </c>
      <c r="Q231" s="97" t="s">
        <v>124</v>
      </c>
      <c r="R231" s="95">
        <v>30</v>
      </c>
      <c r="S231" s="95">
        <v>30</v>
      </c>
      <c r="T231" s="97">
        <v>30</v>
      </c>
      <c r="U231" s="95">
        <v>20</v>
      </c>
      <c r="V231" s="95">
        <v>20</v>
      </c>
      <c r="W231" s="97" t="s">
        <v>59</v>
      </c>
      <c r="X231" s="95" t="s">
        <v>63</v>
      </c>
      <c r="Y231" s="95" t="s">
        <v>162</v>
      </c>
      <c r="Z231" s="97" t="s">
        <v>122</v>
      </c>
      <c r="AA231" s="93" t="s">
        <v>8</v>
      </c>
      <c r="AB231" s="93" t="s">
        <v>132</v>
      </c>
      <c r="AC231" s="97" t="s">
        <v>15</v>
      </c>
      <c r="AD231" s="93" t="s">
        <v>42</v>
      </c>
      <c r="AE231" s="93" t="s">
        <v>129</v>
      </c>
      <c r="AF231" s="97" t="s">
        <v>85</v>
      </c>
      <c r="AG231" s="99"/>
      <c r="AH231" s="99"/>
      <c r="AI231" s="103"/>
      <c r="AJ231" s="104"/>
      <c r="AK231" s="99"/>
      <c r="AL231" s="100"/>
    </row>
    <row r="232" spans="1:38" x14ac:dyDescent="0.25">
      <c r="A232" s="88">
        <v>230</v>
      </c>
      <c r="B232" s="91" t="s">
        <v>410</v>
      </c>
      <c r="C232" s="53" t="s">
        <v>48</v>
      </c>
      <c r="D232" s="53" t="s">
        <v>100</v>
      </c>
      <c r="E232" s="97" t="s">
        <v>49</v>
      </c>
      <c r="F232" s="53" t="s">
        <v>50</v>
      </c>
      <c r="G232" s="53" t="s">
        <v>107</v>
      </c>
      <c r="H232" s="97" t="s">
        <v>51</v>
      </c>
      <c r="I232" s="93" t="s">
        <v>61</v>
      </c>
      <c r="J232" s="93" t="s">
        <v>112</v>
      </c>
      <c r="K232" s="97" t="s">
        <v>62</v>
      </c>
      <c r="L232" s="93" t="s">
        <v>8</v>
      </c>
      <c r="M232" s="93" t="s">
        <v>132</v>
      </c>
      <c r="N232" s="97" t="s">
        <v>14</v>
      </c>
      <c r="O232" s="93" t="s">
        <v>35</v>
      </c>
      <c r="P232" s="93" t="s">
        <v>96</v>
      </c>
      <c r="Q232" s="97" t="s">
        <v>124</v>
      </c>
      <c r="R232" s="95">
        <v>30</v>
      </c>
      <c r="S232" s="95">
        <v>30</v>
      </c>
      <c r="T232" s="97">
        <v>30</v>
      </c>
      <c r="U232" s="95">
        <v>20</v>
      </c>
      <c r="V232" s="95">
        <v>20</v>
      </c>
      <c r="W232" s="97" t="s">
        <v>59</v>
      </c>
      <c r="X232" s="95" t="s">
        <v>63</v>
      </c>
      <c r="Y232" s="95" t="s">
        <v>162</v>
      </c>
      <c r="Z232" s="97" t="s">
        <v>122</v>
      </c>
      <c r="AA232" s="93" t="s">
        <v>8</v>
      </c>
      <c r="AB232" s="93" t="s">
        <v>132</v>
      </c>
      <c r="AC232" s="97" t="s">
        <v>15</v>
      </c>
      <c r="AD232" s="93" t="s">
        <v>46</v>
      </c>
      <c r="AE232" s="93" t="s">
        <v>129</v>
      </c>
      <c r="AF232" s="97" t="s">
        <v>86</v>
      </c>
      <c r="AG232" s="99"/>
      <c r="AH232" s="99"/>
      <c r="AI232" s="103"/>
      <c r="AJ232" s="104"/>
      <c r="AK232" s="99"/>
      <c r="AL232" s="100"/>
    </row>
    <row r="233" spans="1:38" x14ac:dyDescent="0.25">
      <c r="A233" s="88">
        <v>231</v>
      </c>
      <c r="B233" s="91" t="s">
        <v>411</v>
      </c>
      <c r="C233" s="53" t="s">
        <v>48</v>
      </c>
      <c r="D233" s="53" t="s">
        <v>100</v>
      </c>
      <c r="E233" s="97" t="s">
        <v>49</v>
      </c>
      <c r="F233" s="53" t="s">
        <v>50</v>
      </c>
      <c r="G233" s="53" t="s">
        <v>107</v>
      </c>
      <c r="H233" s="97" t="s">
        <v>51</v>
      </c>
      <c r="I233" s="93" t="s">
        <v>61</v>
      </c>
      <c r="J233" s="93" t="s">
        <v>112</v>
      </c>
      <c r="K233" s="97" t="s">
        <v>62</v>
      </c>
      <c r="L233" s="93" t="s">
        <v>8</v>
      </c>
      <c r="M233" s="93" t="s">
        <v>132</v>
      </c>
      <c r="N233" s="97" t="s">
        <v>14</v>
      </c>
      <c r="O233" s="93" t="s">
        <v>35</v>
      </c>
      <c r="P233" s="93" t="s">
        <v>96</v>
      </c>
      <c r="Q233" s="97" t="s">
        <v>124</v>
      </c>
      <c r="R233" s="95">
        <v>36</v>
      </c>
      <c r="S233" s="95">
        <v>36</v>
      </c>
      <c r="T233" s="97">
        <v>36</v>
      </c>
      <c r="U233" s="95">
        <v>18</v>
      </c>
      <c r="V233" s="95">
        <v>18</v>
      </c>
      <c r="W233" s="97" t="s">
        <v>17</v>
      </c>
      <c r="X233" s="95" t="s">
        <v>63</v>
      </c>
      <c r="Y233" s="95" t="s">
        <v>162</v>
      </c>
      <c r="Z233" s="97" t="s">
        <v>122</v>
      </c>
      <c r="AA233" s="93" t="s">
        <v>8</v>
      </c>
      <c r="AB233" s="93" t="s">
        <v>132</v>
      </c>
      <c r="AC233" s="97" t="s">
        <v>15</v>
      </c>
      <c r="AD233" s="93" t="s">
        <v>42</v>
      </c>
      <c r="AE233" s="93" t="s">
        <v>129</v>
      </c>
      <c r="AF233" s="97" t="s">
        <v>85</v>
      </c>
      <c r="AG233" s="99"/>
      <c r="AH233" s="99"/>
      <c r="AI233" s="103"/>
      <c r="AJ233" s="104"/>
      <c r="AK233" s="99"/>
      <c r="AL233" s="100"/>
    </row>
    <row r="234" spans="1:38" x14ac:dyDescent="0.25">
      <c r="A234" s="88">
        <v>232</v>
      </c>
      <c r="B234" s="91" t="s">
        <v>412</v>
      </c>
      <c r="C234" s="53" t="s">
        <v>48</v>
      </c>
      <c r="D234" s="53" t="s">
        <v>100</v>
      </c>
      <c r="E234" s="97" t="s">
        <v>49</v>
      </c>
      <c r="F234" s="53" t="s">
        <v>50</v>
      </c>
      <c r="G234" s="53" t="s">
        <v>107</v>
      </c>
      <c r="H234" s="97" t="s">
        <v>51</v>
      </c>
      <c r="I234" s="93" t="s">
        <v>61</v>
      </c>
      <c r="J234" s="93" t="s">
        <v>112</v>
      </c>
      <c r="K234" s="97" t="s">
        <v>62</v>
      </c>
      <c r="L234" s="93" t="s">
        <v>8</v>
      </c>
      <c r="M234" s="93" t="s">
        <v>132</v>
      </c>
      <c r="N234" s="97" t="s">
        <v>14</v>
      </c>
      <c r="O234" s="93" t="s">
        <v>35</v>
      </c>
      <c r="P234" s="93" t="s">
        <v>96</v>
      </c>
      <c r="Q234" s="97" t="s">
        <v>124</v>
      </c>
      <c r="R234" s="95">
        <v>36</v>
      </c>
      <c r="S234" s="95">
        <v>36</v>
      </c>
      <c r="T234" s="97">
        <v>36</v>
      </c>
      <c r="U234" s="95">
        <v>18</v>
      </c>
      <c r="V234" s="95">
        <v>18</v>
      </c>
      <c r="W234" s="97" t="s">
        <v>17</v>
      </c>
      <c r="X234" s="95" t="s">
        <v>63</v>
      </c>
      <c r="Y234" s="95" t="s">
        <v>162</v>
      </c>
      <c r="Z234" s="97" t="s">
        <v>122</v>
      </c>
      <c r="AA234" s="93" t="s">
        <v>8</v>
      </c>
      <c r="AB234" s="93" t="s">
        <v>132</v>
      </c>
      <c r="AC234" s="97" t="s">
        <v>15</v>
      </c>
      <c r="AD234" s="93" t="s">
        <v>46</v>
      </c>
      <c r="AE234" s="93" t="s">
        <v>129</v>
      </c>
      <c r="AF234" s="97" t="s">
        <v>86</v>
      </c>
      <c r="AG234" s="99"/>
      <c r="AH234" s="99"/>
      <c r="AI234" s="103"/>
      <c r="AJ234" s="104"/>
      <c r="AK234" s="99"/>
      <c r="AL234" s="100"/>
    </row>
    <row r="235" spans="1:38" x14ac:dyDescent="0.25">
      <c r="A235" s="88">
        <v>233</v>
      </c>
      <c r="B235" s="91" t="s">
        <v>413</v>
      </c>
      <c r="C235" s="53" t="s">
        <v>48</v>
      </c>
      <c r="D235" s="53" t="s">
        <v>100</v>
      </c>
      <c r="E235" s="97" t="s">
        <v>49</v>
      </c>
      <c r="F235" s="53" t="s">
        <v>50</v>
      </c>
      <c r="G235" s="53" t="s">
        <v>107</v>
      </c>
      <c r="H235" s="97" t="s">
        <v>51</v>
      </c>
      <c r="I235" s="93" t="s">
        <v>61</v>
      </c>
      <c r="J235" s="93" t="s">
        <v>112</v>
      </c>
      <c r="K235" s="97" t="s">
        <v>62</v>
      </c>
      <c r="L235" s="93" t="s">
        <v>8</v>
      </c>
      <c r="M235" s="93" t="s">
        <v>132</v>
      </c>
      <c r="N235" s="97" t="s">
        <v>14</v>
      </c>
      <c r="O235" s="93" t="s">
        <v>35</v>
      </c>
      <c r="P235" s="93" t="s">
        <v>96</v>
      </c>
      <c r="Q235" s="97" t="s">
        <v>124</v>
      </c>
      <c r="R235" s="95">
        <v>36</v>
      </c>
      <c r="S235" s="95">
        <v>36</v>
      </c>
      <c r="T235" s="97">
        <v>36</v>
      </c>
      <c r="U235" s="95">
        <v>20</v>
      </c>
      <c r="V235" s="95">
        <v>20</v>
      </c>
      <c r="W235" s="97" t="s">
        <v>59</v>
      </c>
      <c r="X235" s="95" t="s">
        <v>63</v>
      </c>
      <c r="Y235" s="95" t="s">
        <v>162</v>
      </c>
      <c r="Z235" s="97" t="s">
        <v>122</v>
      </c>
      <c r="AA235" s="93" t="s">
        <v>8</v>
      </c>
      <c r="AB235" s="93" t="s">
        <v>132</v>
      </c>
      <c r="AC235" s="97" t="s">
        <v>15</v>
      </c>
      <c r="AD235" s="93" t="s">
        <v>42</v>
      </c>
      <c r="AE235" s="93" t="s">
        <v>129</v>
      </c>
      <c r="AF235" s="97" t="s">
        <v>85</v>
      </c>
      <c r="AG235" s="99"/>
      <c r="AH235" s="99"/>
      <c r="AI235" s="103"/>
      <c r="AJ235" s="104"/>
      <c r="AK235" s="99"/>
      <c r="AL235" s="100"/>
    </row>
    <row r="236" spans="1:38" x14ac:dyDescent="0.25">
      <c r="A236" s="88">
        <v>234</v>
      </c>
      <c r="B236" s="91" t="s">
        <v>414</v>
      </c>
      <c r="C236" s="53" t="s">
        <v>48</v>
      </c>
      <c r="D236" s="53" t="s">
        <v>100</v>
      </c>
      <c r="E236" s="97" t="s">
        <v>49</v>
      </c>
      <c r="F236" s="53" t="s">
        <v>50</v>
      </c>
      <c r="G236" s="53" t="s">
        <v>107</v>
      </c>
      <c r="H236" s="97" t="s">
        <v>51</v>
      </c>
      <c r="I236" s="93" t="s">
        <v>61</v>
      </c>
      <c r="J236" s="93" t="s">
        <v>112</v>
      </c>
      <c r="K236" s="97" t="s">
        <v>62</v>
      </c>
      <c r="L236" s="93" t="s">
        <v>8</v>
      </c>
      <c r="M236" s="93" t="s">
        <v>132</v>
      </c>
      <c r="N236" s="97" t="s">
        <v>14</v>
      </c>
      <c r="O236" s="93" t="s">
        <v>35</v>
      </c>
      <c r="P236" s="93" t="s">
        <v>96</v>
      </c>
      <c r="Q236" s="97" t="s">
        <v>124</v>
      </c>
      <c r="R236" s="95">
        <v>36</v>
      </c>
      <c r="S236" s="95">
        <v>36</v>
      </c>
      <c r="T236" s="97">
        <v>36</v>
      </c>
      <c r="U236" s="95">
        <v>20</v>
      </c>
      <c r="V236" s="95">
        <v>20</v>
      </c>
      <c r="W236" s="97" t="s">
        <v>59</v>
      </c>
      <c r="X236" s="95" t="s">
        <v>63</v>
      </c>
      <c r="Y236" s="95" t="s">
        <v>162</v>
      </c>
      <c r="Z236" s="97" t="s">
        <v>122</v>
      </c>
      <c r="AA236" s="93" t="s">
        <v>8</v>
      </c>
      <c r="AB236" s="93" t="s">
        <v>132</v>
      </c>
      <c r="AC236" s="97" t="s">
        <v>15</v>
      </c>
      <c r="AD236" s="93" t="s">
        <v>46</v>
      </c>
      <c r="AE236" s="93" t="s">
        <v>129</v>
      </c>
      <c r="AF236" s="97" t="s">
        <v>86</v>
      </c>
      <c r="AG236" s="99"/>
      <c r="AH236" s="99"/>
      <c r="AI236" s="103"/>
      <c r="AJ236" s="104"/>
      <c r="AK236" s="99"/>
      <c r="AL236" s="100"/>
    </row>
    <row r="237" spans="1:38" x14ac:dyDescent="0.25">
      <c r="A237" s="88">
        <v>235</v>
      </c>
      <c r="B237" s="91" t="s">
        <v>415</v>
      </c>
      <c r="C237" s="53" t="s">
        <v>48</v>
      </c>
      <c r="D237" s="53" t="s">
        <v>100</v>
      </c>
      <c r="E237" s="97" t="s">
        <v>49</v>
      </c>
      <c r="F237" s="53" t="s">
        <v>50</v>
      </c>
      <c r="G237" s="53" t="s">
        <v>107</v>
      </c>
      <c r="H237" s="97" t="s">
        <v>51</v>
      </c>
      <c r="I237" s="93" t="s">
        <v>61</v>
      </c>
      <c r="J237" s="93" t="s">
        <v>112</v>
      </c>
      <c r="K237" s="97" t="s">
        <v>62</v>
      </c>
      <c r="L237" s="93" t="s">
        <v>8</v>
      </c>
      <c r="M237" s="93" t="s">
        <v>132</v>
      </c>
      <c r="N237" s="97" t="s">
        <v>14</v>
      </c>
      <c r="O237" s="93" t="s">
        <v>35</v>
      </c>
      <c r="P237" s="93" t="s">
        <v>96</v>
      </c>
      <c r="Q237" s="97" t="s">
        <v>124</v>
      </c>
      <c r="R237" s="95">
        <v>48</v>
      </c>
      <c r="S237" s="95">
        <v>48</v>
      </c>
      <c r="T237" s="97">
        <v>48</v>
      </c>
      <c r="U237" s="95">
        <v>18</v>
      </c>
      <c r="V237" s="95">
        <v>18</v>
      </c>
      <c r="W237" s="97" t="s">
        <v>17</v>
      </c>
      <c r="X237" s="95" t="s">
        <v>63</v>
      </c>
      <c r="Y237" s="95" t="s">
        <v>162</v>
      </c>
      <c r="Z237" s="97" t="s">
        <v>122</v>
      </c>
      <c r="AA237" s="93" t="s">
        <v>8</v>
      </c>
      <c r="AB237" s="93" t="s">
        <v>132</v>
      </c>
      <c r="AC237" s="97" t="s">
        <v>15</v>
      </c>
      <c r="AD237" s="93" t="s">
        <v>42</v>
      </c>
      <c r="AE237" s="93" t="s">
        <v>129</v>
      </c>
      <c r="AF237" s="97" t="s">
        <v>85</v>
      </c>
      <c r="AG237" s="99"/>
      <c r="AH237" s="99"/>
      <c r="AI237" s="103"/>
      <c r="AJ237" s="104"/>
      <c r="AK237" s="99"/>
      <c r="AL237" s="100"/>
    </row>
    <row r="238" spans="1:38" x14ac:dyDescent="0.25">
      <c r="A238" s="88">
        <v>236</v>
      </c>
      <c r="B238" s="91" t="s">
        <v>416</v>
      </c>
      <c r="C238" s="53" t="s">
        <v>48</v>
      </c>
      <c r="D238" s="53" t="s">
        <v>100</v>
      </c>
      <c r="E238" s="97" t="s">
        <v>49</v>
      </c>
      <c r="F238" s="53" t="s">
        <v>50</v>
      </c>
      <c r="G238" s="53" t="s">
        <v>107</v>
      </c>
      <c r="H238" s="97" t="s">
        <v>51</v>
      </c>
      <c r="I238" s="93" t="s">
        <v>61</v>
      </c>
      <c r="J238" s="93" t="s">
        <v>112</v>
      </c>
      <c r="K238" s="97" t="s">
        <v>62</v>
      </c>
      <c r="L238" s="93" t="s">
        <v>8</v>
      </c>
      <c r="M238" s="93" t="s">
        <v>132</v>
      </c>
      <c r="N238" s="97" t="s">
        <v>14</v>
      </c>
      <c r="O238" s="93" t="s">
        <v>35</v>
      </c>
      <c r="P238" s="93" t="s">
        <v>96</v>
      </c>
      <c r="Q238" s="97" t="s">
        <v>124</v>
      </c>
      <c r="R238" s="95">
        <v>48</v>
      </c>
      <c r="S238" s="95">
        <v>48</v>
      </c>
      <c r="T238" s="97">
        <v>48</v>
      </c>
      <c r="U238" s="95">
        <v>18</v>
      </c>
      <c r="V238" s="95">
        <v>18</v>
      </c>
      <c r="W238" s="97" t="s">
        <v>17</v>
      </c>
      <c r="X238" s="95" t="s">
        <v>63</v>
      </c>
      <c r="Y238" s="95" t="s">
        <v>162</v>
      </c>
      <c r="Z238" s="97" t="s">
        <v>122</v>
      </c>
      <c r="AA238" s="93" t="s">
        <v>8</v>
      </c>
      <c r="AB238" s="93" t="s">
        <v>132</v>
      </c>
      <c r="AC238" s="97" t="s">
        <v>15</v>
      </c>
      <c r="AD238" s="93" t="s">
        <v>46</v>
      </c>
      <c r="AE238" s="93" t="s">
        <v>129</v>
      </c>
      <c r="AF238" s="97" t="s">
        <v>86</v>
      </c>
      <c r="AG238" s="99"/>
      <c r="AH238" s="99"/>
      <c r="AI238" s="103"/>
      <c r="AJ238" s="104"/>
      <c r="AK238" s="99"/>
      <c r="AL238" s="100"/>
    </row>
    <row r="239" spans="1:38" x14ac:dyDescent="0.25">
      <c r="A239" s="88">
        <v>237</v>
      </c>
      <c r="B239" s="91" t="s">
        <v>417</v>
      </c>
      <c r="C239" s="53" t="s">
        <v>48</v>
      </c>
      <c r="D239" s="53" t="s">
        <v>100</v>
      </c>
      <c r="E239" s="97" t="s">
        <v>49</v>
      </c>
      <c r="F239" s="53" t="s">
        <v>50</v>
      </c>
      <c r="G239" s="53" t="s">
        <v>107</v>
      </c>
      <c r="H239" s="97" t="s">
        <v>51</v>
      </c>
      <c r="I239" s="93" t="s">
        <v>61</v>
      </c>
      <c r="J239" s="93" t="s">
        <v>112</v>
      </c>
      <c r="K239" s="97" t="s">
        <v>62</v>
      </c>
      <c r="L239" s="93" t="s">
        <v>8</v>
      </c>
      <c r="M239" s="93" t="s">
        <v>132</v>
      </c>
      <c r="N239" s="97" t="s">
        <v>14</v>
      </c>
      <c r="O239" s="93" t="s">
        <v>35</v>
      </c>
      <c r="P239" s="93" t="s">
        <v>96</v>
      </c>
      <c r="Q239" s="97" t="s">
        <v>124</v>
      </c>
      <c r="R239" s="95">
        <v>48</v>
      </c>
      <c r="S239" s="95">
        <v>48</v>
      </c>
      <c r="T239" s="97">
        <v>48</v>
      </c>
      <c r="U239" s="95">
        <v>20</v>
      </c>
      <c r="V239" s="95">
        <v>20</v>
      </c>
      <c r="W239" s="97" t="s">
        <v>59</v>
      </c>
      <c r="X239" s="95" t="s">
        <v>63</v>
      </c>
      <c r="Y239" s="95" t="s">
        <v>162</v>
      </c>
      <c r="Z239" s="97" t="s">
        <v>122</v>
      </c>
      <c r="AA239" s="93" t="s">
        <v>8</v>
      </c>
      <c r="AB239" s="93" t="s">
        <v>132</v>
      </c>
      <c r="AC239" s="97" t="s">
        <v>15</v>
      </c>
      <c r="AD239" s="93" t="s">
        <v>42</v>
      </c>
      <c r="AE239" s="93" t="s">
        <v>129</v>
      </c>
      <c r="AF239" s="97" t="s">
        <v>85</v>
      </c>
      <c r="AG239" s="99"/>
      <c r="AH239" s="99"/>
      <c r="AI239" s="103"/>
      <c r="AJ239" s="104"/>
      <c r="AK239" s="99"/>
      <c r="AL239" s="100"/>
    </row>
    <row r="240" spans="1:38" x14ac:dyDescent="0.25">
      <c r="A240" s="88">
        <v>238</v>
      </c>
      <c r="B240" s="91" t="s">
        <v>418</v>
      </c>
      <c r="C240" s="53" t="s">
        <v>48</v>
      </c>
      <c r="D240" s="53" t="s">
        <v>100</v>
      </c>
      <c r="E240" s="97" t="s">
        <v>49</v>
      </c>
      <c r="F240" s="53" t="s">
        <v>50</v>
      </c>
      <c r="G240" s="53" t="s">
        <v>107</v>
      </c>
      <c r="H240" s="97" t="s">
        <v>51</v>
      </c>
      <c r="I240" s="93" t="s">
        <v>61</v>
      </c>
      <c r="J240" s="93" t="s">
        <v>112</v>
      </c>
      <c r="K240" s="97" t="s">
        <v>62</v>
      </c>
      <c r="L240" s="93" t="s">
        <v>8</v>
      </c>
      <c r="M240" s="93" t="s">
        <v>132</v>
      </c>
      <c r="N240" s="97" t="s">
        <v>14</v>
      </c>
      <c r="O240" s="93" t="s">
        <v>35</v>
      </c>
      <c r="P240" s="93" t="s">
        <v>96</v>
      </c>
      <c r="Q240" s="97" t="s">
        <v>124</v>
      </c>
      <c r="R240" s="95">
        <v>48</v>
      </c>
      <c r="S240" s="95">
        <v>48</v>
      </c>
      <c r="T240" s="97">
        <v>48</v>
      </c>
      <c r="U240" s="95">
        <v>20</v>
      </c>
      <c r="V240" s="95">
        <v>20</v>
      </c>
      <c r="W240" s="97" t="s">
        <v>59</v>
      </c>
      <c r="X240" s="95" t="s">
        <v>63</v>
      </c>
      <c r="Y240" s="95" t="s">
        <v>162</v>
      </c>
      <c r="Z240" s="97" t="s">
        <v>122</v>
      </c>
      <c r="AA240" s="93" t="s">
        <v>8</v>
      </c>
      <c r="AB240" s="93" t="s">
        <v>132</v>
      </c>
      <c r="AC240" s="97" t="s">
        <v>15</v>
      </c>
      <c r="AD240" s="93" t="s">
        <v>46</v>
      </c>
      <c r="AE240" s="93" t="s">
        <v>129</v>
      </c>
      <c r="AF240" s="97" t="s">
        <v>86</v>
      </c>
      <c r="AG240" s="99"/>
      <c r="AH240" s="99"/>
      <c r="AI240" s="103"/>
      <c r="AJ240" s="104"/>
      <c r="AK240" s="99"/>
      <c r="AL240" s="100"/>
    </row>
    <row r="241" spans="1:38" x14ac:dyDescent="0.25">
      <c r="A241" s="88">
        <v>239</v>
      </c>
      <c r="B241" s="91" t="s">
        <v>419</v>
      </c>
      <c r="C241" s="53" t="s">
        <v>48</v>
      </c>
      <c r="D241" s="53" t="s">
        <v>100</v>
      </c>
      <c r="E241" s="97" t="s">
        <v>49</v>
      </c>
      <c r="F241" s="53" t="s">
        <v>55</v>
      </c>
      <c r="G241" s="53" t="s">
        <v>109</v>
      </c>
      <c r="H241" s="97" t="s">
        <v>56</v>
      </c>
      <c r="I241" s="93" t="s">
        <v>61</v>
      </c>
      <c r="J241" s="93" t="s">
        <v>112</v>
      </c>
      <c r="K241" s="97" t="s">
        <v>62</v>
      </c>
      <c r="L241" s="93" t="s">
        <v>8</v>
      </c>
      <c r="M241" s="93" t="s">
        <v>132</v>
      </c>
      <c r="N241" s="97" t="s">
        <v>14</v>
      </c>
      <c r="O241" s="93" t="s">
        <v>16</v>
      </c>
      <c r="P241" s="93" t="s">
        <v>575</v>
      </c>
      <c r="Q241" s="97" t="s">
        <v>123</v>
      </c>
      <c r="R241" s="95">
        <v>30</v>
      </c>
      <c r="S241" s="95">
        <v>30</v>
      </c>
      <c r="T241" s="97">
        <v>30</v>
      </c>
      <c r="U241" s="95">
        <v>18</v>
      </c>
      <c r="V241" s="95">
        <v>18</v>
      </c>
      <c r="W241" s="97" t="s">
        <v>17</v>
      </c>
      <c r="X241" s="95" t="s">
        <v>63</v>
      </c>
      <c r="Y241" s="95" t="s">
        <v>162</v>
      </c>
      <c r="Z241" s="97" t="s">
        <v>122</v>
      </c>
      <c r="AA241" s="93" t="s">
        <v>8</v>
      </c>
      <c r="AB241" s="93" t="s">
        <v>132</v>
      </c>
      <c r="AC241" s="97" t="s">
        <v>15</v>
      </c>
      <c r="AD241" s="93" t="s">
        <v>8</v>
      </c>
      <c r="AE241" s="93" t="s">
        <v>132</v>
      </c>
      <c r="AF241" s="97" t="s">
        <v>15</v>
      </c>
      <c r="AG241" s="99"/>
      <c r="AH241" s="99"/>
      <c r="AI241" s="103"/>
      <c r="AJ241" s="104"/>
      <c r="AK241" s="99"/>
      <c r="AL241" s="100"/>
    </row>
    <row r="242" spans="1:38" x14ac:dyDescent="0.25">
      <c r="A242" s="88">
        <v>240</v>
      </c>
      <c r="B242" s="91" t="s">
        <v>420</v>
      </c>
      <c r="C242" s="53" t="s">
        <v>48</v>
      </c>
      <c r="D242" s="53" t="s">
        <v>100</v>
      </c>
      <c r="E242" s="97" t="s">
        <v>49</v>
      </c>
      <c r="F242" s="53" t="s">
        <v>55</v>
      </c>
      <c r="G242" s="53" t="s">
        <v>109</v>
      </c>
      <c r="H242" s="97" t="s">
        <v>56</v>
      </c>
      <c r="I242" s="93" t="s">
        <v>61</v>
      </c>
      <c r="J242" s="93" t="s">
        <v>112</v>
      </c>
      <c r="K242" s="97" t="s">
        <v>62</v>
      </c>
      <c r="L242" s="93" t="s">
        <v>8</v>
      </c>
      <c r="M242" s="93" t="s">
        <v>132</v>
      </c>
      <c r="N242" s="97" t="s">
        <v>14</v>
      </c>
      <c r="O242" s="93" t="s">
        <v>16</v>
      </c>
      <c r="P242" s="93" t="s">
        <v>575</v>
      </c>
      <c r="Q242" s="97" t="s">
        <v>123</v>
      </c>
      <c r="R242" s="95">
        <v>30</v>
      </c>
      <c r="S242" s="95">
        <v>30</v>
      </c>
      <c r="T242" s="97">
        <v>30</v>
      </c>
      <c r="U242" s="95">
        <v>20</v>
      </c>
      <c r="V242" s="95">
        <v>20</v>
      </c>
      <c r="W242" s="97" t="s">
        <v>59</v>
      </c>
      <c r="X242" s="95" t="s">
        <v>63</v>
      </c>
      <c r="Y242" s="95" t="s">
        <v>162</v>
      </c>
      <c r="Z242" s="97" t="s">
        <v>122</v>
      </c>
      <c r="AA242" s="93" t="s">
        <v>8</v>
      </c>
      <c r="AB242" s="93" t="s">
        <v>132</v>
      </c>
      <c r="AC242" s="97" t="s">
        <v>15</v>
      </c>
      <c r="AD242" s="93" t="s">
        <v>8</v>
      </c>
      <c r="AE242" s="93" t="s">
        <v>132</v>
      </c>
      <c r="AF242" s="97" t="s">
        <v>15</v>
      </c>
      <c r="AG242" s="99"/>
      <c r="AH242" s="99"/>
      <c r="AI242" s="103"/>
      <c r="AJ242" s="104"/>
      <c r="AK242" s="99"/>
      <c r="AL242" s="100"/>
    </row>
    <row r="243" spans="1:38" x14ac:dyDescent="0.25">
      <c r="A243" s="88">
        <v>241</v>
      </c>
      <c r="B243" s="91" t="s">
        <v>421</v>
      </c>
      <c r="C243" s="53" t="s">
        <v>48</v>
      </c>
      <c r="D243" s="53" t="s">
        <v>100</v>
      </c>
      <c r="E243" s="97" t="s">
        <v>49</v>
      </c>
      <c r="F243" s="53" t="s">
        <v>55</v>
      </c>
      <c r="G243" s="53" t="s">
        <v>109</v>
      </c>
      <c r="H243" s="97" t="s">
        <v>56</v>
      </c>
      <c r="I243" s="93" t="s">
        <v>61</v>
      </c>
      <c r="J243" s="93" t="s">
        <v>112</v>
      </c>
      <c r="K243" s="97" t="s">
        <v>62</v>
      </c>
      <c r="L243" s="93" t="s">
        <v>8</v>
      </c>
      <c r="M243" s="93" t="s">
        <v>132</v>
      </c>
      <c r="N243" s="97" t="s">
        <v>14</v>
      </c>
      <c r="O243" s="93" t="s">
        <v>16</v>
      </c>
      <c r="P243" s="93" t="s">
        <v>575</v>
      </c>
      <c r="Q243" s="97" t="s">
        <v>123</v>
      </c>
      <c r="R243" s="95">
        <v>36</v>
      </c>
      <c r="S243" s="95">
        <v>36</v>
      </c>
      <c r="T243" s="97">
        <v>36</v>
      </c>
      <c r="U243" s="95">
        <v>18</v>
      </c>
      <c r="V243" s="95">
        <v>18</v>
      </c>
      <c r="W243" s="97" t="s">
        <v>17</v>
      </c>
      <c r="X243" s="95" t="s">
        <v>63</v>
      </c>
      <c r="Y243" s="95" t="s">
        <v>162</v>
      </c>
      <c r="Z243" s="97" t="s">
        <v>122</v>
      </c>
      <c r="AA243" s="93" t="s">
        <v>8</v>
      </c>
      <c r="AB243" s="93" t="s">
        <v>132</v>
      </c>
      <c r="AC243" s="97" t="s">
        <v>15</v>
      </c>
      <c r="AD243" s="93" t="s">
        <v>8</v>
      </c>
      <c r="AE243" s="93" t="s">
        <v>132</v>
      </c>
      <c r="AF243" s="97" t="s">
        <v>15</v>
      </c>
      <c r="AG243" s="99"/>
      <c r="AH243" s="99"/>
      <c r="AI243" s="103"/>
      <c r="AJ243" s="104"/>
      <c r="AK243" s="99"/>
      <c r="AL243" s="100"/>
    </row>
    <row r="244" spans="1:38" x14ac:dyDescent="0.25">
      <c r="A244" s="88">
        <v>242</v>
      </c>
      <c r="B244" s="91" t="s">
        <v>422</v>
      </c>
      <c r="C244" s="53" t="s">
        <v>48</v>
      </c>
      <c r="D244" s="53" t="s">
        <v>100</v>
      </c>
      <c r="E244" s="97" t="s">
        <v>49</v>
      </c>
      <c r="F244" s="53" t="s">
        <v>55</v>
      </c>
      <c r="G244" s="53" t="s">
        <v>109</v>
      </c>
      <c r="H244" s="97" t="s">
        <v>56</v>
      </c>
      <c r="I244" s="93" t="s">
        <v>61</v>
      </c>
      <c r="J244" s="93" t="s">
        <v>112</v>
      </c>
      <c r="K244" s="97" t="s">
        <v>62</v>
      </c>
      <c r="L244" s="93" t="s">
        <v>8</v>
      </c>
      <c r="M244" s="93" t="s">
        <v>132</v>
      </c>
      <c r="N244" s="97" t="s">
        <v>14</v>
      </c>
      <c r="O244" s="93" t="s">
        <v>16</v>
      </c>
      <c r="P244" s="93" t="s">
        <v>575</v>
      </c>
      <c r="Q244" s="97" t="s">
        <v>123</v>
      </c>
      <c r="R244" s="95">
        <v>36</v>
      </c>
      <c r="S244" s="95">
        <v>36</v>
      </c>
      <c r="T244" s="97">
        <v>36</v>
      </c>
      <c r="U244" s="95">
        <v>20</v>
      </c>
      <c r="V244" s="95">
        <v>20</v>
      </c>
      <c r="W244" s="97" t="s">
        <v>59</v>
      </c>
      <c r="X244" s="95" t="s">
        <v>63</v>
      </c>
      <c r="Y244" s="95" t="s">
        <v>162</v>
      </c>
      <c r="Z244" s="97" t="s">
        <v>122</v>
      </c>
      <c r="AA244" s="93" t="s">
        <v>8</v>
      </c>
      <c r="AB244" s="93" t="s">
        <v>132</v>
      </c>
      <c r="AC244" s="97" t="s">
        <v>15</v>
      </c>
      <c r="AD244" s="93" t="s">
        <v>8</v>
      </c>
      <c r="AE244" s="93" t="s">
        <v>132</v>
      </c>
      <c r="AF244" s="97" t="s">
        <v>15</v>
      </c>
      <c r="AG244" s="99"/>
      <c r="AH244" s="99"/>
      <c r="AI244" s="103"/>
      <c r="AJ244" s="104"/>
      <c r="AK244" s="99"/>
      <c r="AL244" s="100"/>
    </row>
    <row r="245" spans="1:38" x14ac:dyDescent="0.25">
      <c r="A245" s="88">
        <v>243</v>
      </c>
      <c r="B245" s="91" t="s">
        <v>423</v>
      </c>
      <c r="C245" s="53" t="s">
        <v>48</v>
      </c>
      <c r="D245" s="53" t="s">
        <v>100</v>
      </c>
      <c r="E245" s="97" t="s">
        <v>49</v>
      </c>
      <c r="F245" s="53" t="s">
        <v>55</v>
      </c>
      <c r="G245" s="53" t="s">
        <v>109</v>
      </c>
      <c r="H245" s="97" t="s">
        <v>56</v>
      </c>
      <c r="I245" s="93" t="s">
        <v>61</v>
      </c>
      <c r="J245" s="93" t="s">
        <v>112</v>
      </c>
      <c r="K245" s="97" t="s">
        <v>62</v>
      </c>
      <c r="L245" s="93" t="s">
        <v>8</v>
      </c>
      <c r="M245" s="93" t="s">
        <v>132</v>
      </c>
      <c r="N245" s="97" t="s">
        <v>14</v>
      </c>
      <c r="O245" s="93" t="s">
        <v>16</v>
      </c>
      <c r="P245" s="93" t="s">
        <v>575</v>
      </c>
      <c r="Q245" s="97" t="s">
        <v>123</v>
      </c>
      <c r="R245" s="95">
        <v>48</v>
      </c>
      <c r="S245" s="95">
        <v>48</v>
      </c>
      <c r="T245" s="97">
        <v>48</v>
      </c>
      <c r="U245" s="95">
        <v>18</v>
      </c>
      <c r="V245" s="95">
        <v>18</v>
      </c>
      <c r="W245" s="97" t="s">
        <v>17</v>
      </c>
      <c r="X245" s="95" t="s">
        <v>63</v>
      </c>
      <c r="Y245" s="95" t="s">
        <v>162</v>
      </c>
      <c r="Z245" s="97" t="s">
        <v>122</v>
      </c>
      <c r="AA245" s="93" t="s">
        <v>8</v>
      </c>
      <c r="AB245" s="93" t="s">
        <v>132</v>
      </c>
      <c r="AC245" s="97" t="s">
        <v>15</v>
      </c>
      <c r="AD245" s="93" t="s">
        <v>8</v>
      </c>
      <c r="AE245" s="93" t="s">
        <v>132</v>
      </c>
      <c r="AF245" s="97" t="s">
        <v>15</v>
      </c>
      <c r="AG245" s="99"/>
      <c r="AH245" s="99"/>
      <c r="AI245" s="103"/>
      <c r="AJ245" s="104"/>
      <c r="AK245" s="99"/>
      <c r="AL245" s="100"/>
    </row>
    <row r="246" spans="1:38" x14ac:dyDescent="0.25">
      <c r="A246" s="88">
        <v>244</v>
      </c>
      <c r="B246" s="91" t="s">
        <v>424</v>
      </c>
      <c r="C246" s="53" t="s">
        <v>48</v>
      </c>
      <c r="D246" s="53" t="s">
        <v>100</v>
      </c>
      <c r="E246" s="97" t="s">
        <v>49</v>
      </c>
      <c r="F246" s="53" t="s">
        <v>55</v>
      </c>
      <c r="G246" s="53" t="s">
        <v>109</v>
      </c>
      <c r="H246" s="97" t="s">
        <v>56</v>
      </c>
      <c r="I246" s="93" t="s">
        <v>61</v>
      </c>
      <c r="J246" s="93" t="s">
        <v>112</v>
      </c>
      <c r="K246" s="97" t="s">
        <v>62</v>
      </c>
      <c r="L246" s="93" t="s">
        <v>8</v>
      </c>
      <c r="M246" s="93" t="s">
        <v>132</v>
      </c>
      <c r="N246" s="97" t="s">
        <v>14</v>
      </c>
      <c r="O246" s="93" t="s">
        <v>16</v>
      </c>
      <c r="P246" s="93" t="s">
        <v>575</v>
      </c>
      <c r="Q246" s="97" t="s">
        <v>123</v>
      </c>
      <c r="R246" s="95">
        <v>48</v>
      </c>
      <c r="S246" s="95">
        <v>48</v>
      </c>
      <c r="T246" s="97">
        <v>48</v>
      </c>
      <c r="U246" s="95">
        <v>20</v>
      </c>
      <c r="V246" s="95">
        <v>20</v>
      </c>
      <c r="W246" s="97" t="s">
        <v>59</v>
      </c>
      <c r="X246" s="95" t="s">
        <v>63</v>
      </c>
      <c r="Y246" s="95" t="s">
        <v>162</v>
      </c>
      <c r="Z246" s="97" t="s">
        <v>122</v>
      </c>
      <c r="AA246" s="93" t="s">
        <v>8</v>
      </c>
      <c r="AB246" s="93" t="s">
        <v>132</v>
      </c>
      <c r="AC246" s="97" t="s">
        <v>15</v>
      </c>
      <c r="AD246" s="93" t="s">
        <v>8</v>
      </c>
      <c r="AE246" s="93" t="s">
        <v>132</v>
      </c>
      <c r="AF246" s="97" t="s">
        <v>15</v>
      </c>
      <c r="AG246" s="99"/>
      <c r="AH246" s="99"/>
      <c r="AI246" s="103"/>
      <c r="AJ246" s="104"/>
      <c r="AK246" s="99"/>
      <c r="AL246" s="100"/>
    </row>
    <row r="247" spans="1:38" x14ac:dyDescent="0.25">
      <c r="A247" s="88">
        <v>245</v>
      </c>
      <c r="B247" s="91" t="s">
        <v>425</v>
      </c>
      <c r="C247" s="53" t="s">
        <v>48</v>
      </c>
      <c r="D247" s="53" t="s">
        <v>100</v>
      </c>
      <c r="E247" s="97" t="s">
        <v>49</v>
      </c>
      <c r="F247" s="53" t="s">
        <v>55</v>
      </c>
      <c r="G247" s="53" t="s">
        <v>109</v>
      </c>
      <c r="H247" s="97" t="s">
        <v>56</v>
      </c>
      <c r="I247" s="93" t="s">
        <v>61</v>
      </c>
      <c r="J247" s="93" t="s">
        <v>112</v>
      </c>
      <c r="K247" s="97" t="s">
        <v>62</v>
      </c>
      <c r="L247" s="93" t="s">
        <v>8</v>
      </c>
      <c r="M247" s="93" t="s">
        <v>132</v>
      </c>
      <c r="N247" s="97" t="s">
        <v>14</v>
      </c>
      <c r="O247" s="93" t="s">
        <v>35</v>
      </c>
      <c r="P247" s="93" t="s">
        <v>96</v>
      </c>
      <c r="Q247" s="97" t="s">
        <v>124</v>
      </c>
      <c r="R247" s="95">
        <v>30</v>
      </c>
      <c r="S247" s="95">
        <v>30</v>
      </c>
      <c r="T247" s="97">
        <v>30</v>
      </c>
      <c r="U247" s="95">
        <v>18</v>
      </c>
      <c r="V247" s="95">
        <v>18</v>
      </c>
      <c r="W247" s="97" t="s">
        <v>17</v>
      </c>
      <c r="X247" s="95" t="s">
        <v>63</v>
      </c>
      <c r="Y247" s="95" t="s">
        <v>162</v>
      </c>
      <c r="Z247" s="97" t="s">
        <v>122</v>
      </c>
      <c r="AA247" s="93" t="s">
        <v>8</v>
      </c>
      <c r="AB247" s="93" t="s">
        <v>132</v>
      </c>
      <c r="AC247" s="97" t="s">
        <v>15</v>
      </c>
      <c r="AD247" s="93" t="s">
        <v>8</v>
      </c>
      <c r="AE247" s="93" t="s">
        <v>132</v>
      </c>
      <c r="AF247" s="97" t="s">
        <v>15</v>
      </c>
      <c r="AG247" s="99"/>
      <c r="AH247" s="99"/>
      <c r="AI247" s="103"/>
      <c r="AJ247" s="104"/>
      <c r="AK247" s="99"/>
      <c r="AL247" s="100"/>
    </row>
    <row r="248" spans="1:38" x14ac:dyDescent="0.25">
      <c r="A248" s="88">
        <v>246</v>
      </c>
      <c r="B248" s="91" t="s">
        <v>426</v>
      </c>
      <c r="C248" s="53" t="s">
        <v>48</v>
      </c>
      <c r="D248" s="53" t="s">
        <v>100</v>
      </c>
      <c r="E248" s="97" t="s">
        <v>49</v>
      </c>
      <c r="F248" s="53" t="s">
        <v>55</v>
      </c>
      <c r="G248" s="53" t="s">
        <v>109</v>
      </c>
      <c r="H248" s="97" t="s">
        <v>56</v>
      </c>
      <c r="I248" s="93" t="s">
        <v>61</v>
      </c>
      <c r="J248" s="93" t="s">
        <v>112</v>
      </c>
      <c r="K248" s="97" t="s">
        <v>62</v>
      </c>
      <c r="L248" s="93" t="s">
        <v>8</v>
      </c>
      <c r="M248" s="93" t="s">
        <v>132</v>
      </c>
      <c r="N248" s="97" t="s">
        <v>14</v>
      </c>
      <c r="O248" s="93" t="s">
        <v>35</v>
      </c>
      <c r="P248" s="93" t="s">
        <v>96</v>
      </c>
      <c r="Q248" s="97" t="s">
        <v>124</v>
      </c>
      <c r="R248" s="95">
        <v>30</v>
      </c>
      <c r="S248" s="95">
        <v>30</v>
      </c>
      <c r="T248" s="97">
        <v>30</v>
      </c>
      <c r="U248" s="95">
        <v>20</v>
      </c>
      <c r="V248" s="95">
        <v>20</v>
      </c>
      <c r="W248" s="97" t="s">
        <v>59</v>
      </c>
      <c r="X248" s="95" t="s">
        <v>63</v>
      </c>
      <c r="Y248" s="95" t="s">
        <v>162</v>
      </c>
      <c r="Z248" s="97" t="s">
        <v>122</v>
      </c>
      <c r="AA248" s="93" t="s">
        <v>8</v>
      </c>
      <c r="AB248" s="93" t="s">
        <v>132</v>
      </c>
      <c r="AC248" s="97" t="s">
        <v>15</v>
      </c>
      <c r="AD248" s="93" t="s">
        <v>8</v>
      </c>
      <c r="AE248" s="93" t="s">
        <v>132</v>
      </c>
      <c r="AF248" s="97" t="s">
        <v>15</v>
      </c>
      <c r="AG248" s="99"/>
      <c r="AH248" s="99"/>
      <c r="AI248" s="103"/>
      <c r="AJ248" s="104"/>
      <c r="AK248" s="99"/>
      <c r="AL248" s="100"/>
    </row>
    <row r="249" spans="1:38" x14ac:dyDescent="0.25">
      <c r="A249" s="88">
        <v>247</v>
      </c>
      <c r="B249" s="91" t="s">
        <v>427</v>
      </c>
      <c r="C249" s="53" t="s">
        <v>48</v>
      </c>
      <c r="D249" s="53" t="s">
        <v>100</v>
      </c>
      <c r="E249" s="97" t="s">
        <v>49</v>
      </c>
      <c r="F249" s="53" t="s">
        <v>55</v>
      </c>
      <c r="G249" s="53" t="s">
        <v>109</v>
      </c>
      <c r="H249" s="97" t="s">
        <v>56</v>
      </c>
      <c r="I249" s="93" t="s">
        <v>61</v>
      </c>
      <c r="J249" s="93" t="s">
        <v>112</v>
      </c>
      <c r="K249" s="97" t="s">
        <v>62</v>
      </c>
      <c r="L249" s="93" t="s">
        <v>8</v>
      </c>
      <c r="M249" s="93" t="s">
        <v>132</v>
      </c>
      <c r="N249" s="97" t="s">
        <v>14</v>
      </c>
      <c r="O249" s="93" t="s">
        <v>35</v>
      </c>
      <c r="P249" s="93" t="s">
        <v>96</v>
      </c>
      <c r="Q249" s="97" t="s">
        <v>124</v>
      </c>
      <c r="R249" s="95">
        <v>36</v>
      </c>
      <c r="S249" s="95">
        <v>36</v>
      </c>
      <c r="T249" s="97">
        <v>36</v>
      </c>
      <c r="U249" s="95">
        <v>18</v>
      </c>
      <c r="V249" s="95">
        <v>18</v>
      </c>
      <c r="W249" s="97" t="s">
        <v>17</v>
      </c>
      <c r="X249" s="95" t="s">
        <v>63</v>
      </c>
      <c r="Y249" s="95" t="s">
        <v>162</v>
      </c>
      <c r="Z249" s="97" t="s">
        <v>122</v>
      </c>
      <c r="AA249" s="93" t="s">
        <v>8</v>
      </c>
      <c r="AB249" s="93" t="s">
        <v>132</v>
      </c>
      <c r="AC249" s="97" t="s">
        <v>15</v>
      </c>
      <c r="AD249" s="93" t="s">
        <v>8</v>
      </c>
      <c r="AE249" s="93" t="s">
        <v>132</v>
      </c>
      <c r="AF249" s="97" t="s">
        <v>15</v>
      </c>
      <c r="AG249" s="99"/>
      <c r="AH249" s="99"/>
      <c r="AI249" s="103"/>
      <c r="AJ249" s="104"/>
      <c r="AK249" s="99"/>
      <c r="AL249" s="100"/>
    </row>
    <row r="250" spans="1:38" x14ac:dyDescent="0.25">
      <c r="A250" s="88">
        <v>248</v>
      </c>
      <c r="B250" s="91" t="s">
        <v>428</v>
      </c>
      <c r="C250" s="53" t="s">
        <v>48</v>
      </c>
      <c r="D250" s="53" t="s">
        <v>100</v>
      </c>
      <c r="E250" s="97" t="s">
        <v>49</v>
      </c>
      <c r="F250" s="53" t="s">
        <v>55</v>
      </c>
      <c r="G250" s="53" t="s">
        <v>109</v>
      </c>
      <c r="H250" s="97" t="s">
        <v>56</v>
      </c>
      <c r="I250" s="93" t="s">
        <v>61</v>
      </c>
      <c r="J250" s="93" t="s">
        <v>112</v>
      </c>
      <c r="K250" s="97" t="s">
        <v>62</v>
      </c>
      <c r="L250" s="93" t="s">
        <v>8</v>
      </c>
      <c r="M250" s="93" t="s">
        <v>132</v>
      </c>
      <c r="N250" s="97" t="s">
        <v>14</v>
      </c>
      <c r="O250" s="93" t="s">
        <v>35</v>
      </c>
      <c r="P250" s="93" t="s">
        <v>96</v>
      </c>
      <c r="Q250" s="97" t="s">
        <v>124</v>
      </c>
      <c r="R250" s="95">
        <v>36</v>
      </c>
      <c r="S250" s="95">
        <v>36</v>
      </c>
      <c r="T250" s="97">
        <v>36</v>
      </c>
      <c r="U250" s="95">
        <v>20</v>
      </c>
      <c r="V250" s="95">
        <v>20</v>
      </c>
      <c r="W250" s="97" t="s">
        <v>59</v>
      </c>
      <c r="X250" s="95" t="s">
        <v>63</v>
      </c>
      <c r="Y250" s="95" t="s">
        <v>162</v>
      </c>
      <c r="Z250" s="97" t="s">
        <v>122</v>
      </c>
      <c r="AA250" s="93" t="s">
        <v>8</v>
      </c>
      <c r="AB250" s="93" t="s">
        <v>132</v>
      </c>
      <c r="AC250" s="97" t="s">
        <v>15</v>
      </c>
      <c r="AD250" s="93" t="s">
        <v>8</v>
      </c>
      <c r="AE250" s="93" t="s">
        <v>132</v>
      </c>
      <c r="AF250" s="97" t="s">
        <v>15</v>
      </c>
      <c r="AG250" s="99"/>
      <c r="AH250" s="99"/>
      <c r="AI250" s="103"/>
      <c r="AJ250" s="104"/>
      <c r="AK250" s="99"/>
      <c r="AL250" s="100"/>
    </row>
    <row r="251" spans="1:38" x14ac:dyDescent="0.25">
      <c r="A251" s="88">
        <v>249</v>
      </c>
      <c r="B251" s="91" t="s">
        <v>429</v>
      </c>
      <c r="C251" s="53" t="s">
        <v>48</v>
      </c>
      <c r="D251" s="53" t="s">
        <v>100</v>
      </c>
      <c r="E251" s="97" t="s">
        <v>49</v>
      </c>
      <c r="F251" s="53" t="s">
        <v>55</v>
      </c>
      <c r="G251" s="53" t="s">
        <v>109</v>
      </c>
      <c r="H251" s="97" t="s">
        <v>56</v>
      </c>
      <c r="I251" s="93" t="s">
        <v>61</v>
      </c>
      <c r="J251" s="93" t="s">
        <v>112</v>
      </c>
      <c r="K251" s="97" t="s">
        <v>62</v>
      </c>
      <c r="L251" s="93" t="s">
        <v>8</v>
      </c>
      <c r="M251" s="93" t="s">
        <v>132</v>
      </c>
      <c r="N251" s="97" t="s">
        <v>14</v>
      </c>
      <c r="O251" s="93" t="s">
        <v>35</v>
      </c>
      <c r="P251" s="93" t="s">
        <v>96</v>
      </c>
      <c r="Q251" s="97" t="s">
        <v>124</v>
      </c>
      <c r="R251" s="95">
        <v>48</v>
      </c>
      <c r="S251" s="95">
        <v>48</v>
      </c>
      <c r="T251" s="97">
        <v>48</v>
      </c>
      <c r="U251" s="95">
        <v>18</v>
      </c>
      <c r="V251" s="95">
        <v>18</v>
      </c>
      <c r="W251" s="97" t="s">
        <v>17</v>
      </c>
      <c r="X251" s="95" t="s">
        <v>63</v>
      </c>
      <c r="Y251" s="95" t="s">
        <v>162</v>
      </c>
      <c r="Z251" s="97" t="s">
        <v>122</v>
      </c>
      <c r="AA251" s="93" t="s">
        <v>8</v>
      </c>
      <c r="AB251" s="93" t="s">
        <v>132</v>
      </c>
      <c r="AC251" s="97" t="s">
        <v>15</v>
      </c>
      <c r="AD251" s="93" t="s">
        <v>8</v>
      </c>
      <c r="AE251" s="93" t="s">
        <v>132</v>
      </c>
      <c r="AF251" s="97" t="s">
        <v>15</v>
      </c>
      <c r="AG251" s="99"/>
      <c r="AH251" s="99"/>
      <c r="AI251" s="103"/>
      <c r="AJ251" s="104"/>
      <c r="AK251" s="99"/>
      <c r="AL251" s="100"/>
    </row>
    <row r="252" spans="1:38" x14ac:dyDescent="0.25">
      <c r="A252" s="88">
        <v>250</v>
      </c>
      <c r="B252" s="91" t="s">
        <v>430</v>
      </c>
      <c r="C252" s="53" t="s">
        <v>48</v>
      </c>
      <c r="D252" s="53" t="s">
        <v>100</v>
      </c>
      <c r="E252" s="97" t="s">
        <v>49</v>
      </c>
      <c r="F252" s="53" t="s">
        <v>55</v>
      </c>
      <c r="G252" s="53" t="s">
        <v>109</v>
      </c>
      <c r="H252" s="97" t="s">
        <v>56</v>
      </c>
      <c r="I252" s="93" t="s">
        <v>61</v>
      </c>
      <c r="J252" s="93" t="s">
        <v>112</v>
      </c>
      <c r="K252" s="97" t="s">
        <v>62</v>
      </c>
      <c r="L252" s="93" t="s">
        <v>8</v>
      </c>
      <c r="M252" s="93" t="s">
        <v>132</v>
      </c>
      <c r="N252" s="97" t="s">
        <v>14</v>
      </c>
      <c r="O252" s="93" t="s">
        <v>35</v>
      </c>
      <c r="P252" s="93" t="s">
        <v>96</v>
      </c>
      <c r="Q252" s="97" t="s">
        <v>124</v>
      </c>
      <c r="R252" s="95">
        <v>48</v>
      </c>
      <c r="S252" s="95">
        <v>48</v>
      </c>
      <c r="T252" s="97">
        <v>48</v>
      </c>
      <c r="U252" s="95">
        <v>20</v>
      </c>
      <c r="V252" s="95">
        <v>20</v>
      </c>
      <c r="W252" s="97" t="s">
        <v>59</v>
      </c>
      <c r="X252" s="95" t="s">
        <v>63</v>
      </c>
      <c r="Y252" s="95" t="s">
        <v>162</v>
      </c>
      <c r="Z252" s="97" t="s">
        <v>122</v>
      </c>
      <c r="AA252" s="93" t="s">
        <v>8</v>
      </c>
      <c r="AB252" s="93" t="s">
        <v>132</v>
      </c>
      <c r="AC252" s="97" t="s">
        <v>15</v>
      </c>
      <c r="AD252" s="93" t="s">
        <v>8</v>
      </c>
      <c r="AE252" s="93" t="s">
        <v>132</v>
      </c>
      <c r="AF252" s="97" t="s">
        <v>15</v>
      </c>
      <c r="AG252" s="99"/>
      <c r="AH252" s="99"/>
      <c r="AI252" s="103"/>
      <c r="AJ252" s="104"/>
      <c r="AK252" s="99"/>
      <c r="AL252" s="100"/>
    </row>
    <row r="253" spans="1:38" x14ac:dyDescent="0.25">
      <c r="A253" s="88">
        <v>251</v>
      </c>
      <c r="B253" s="91" t="s">
        <v>431</v>
      </c>
      <c r="C253" s="53" t="s">
        <v>64</v>
      </c>
      <c r="D253" s="53" t="s">
        <v>103</v>
      </c>
      <c r="E253" s="97" t="s">
        <v>65</v>
      </c>
      <c r="F253" s="53" t="s">
        <v>66</v>
      </c>
      <c r="G253" s="53" t="s">
        <v>111</v>
      </c>
      <c r="H253" s="97" t="s">
        <v>67</v>
      </c>
      <c r="I253" s="93" t="s">
        <v>57</v>
      </c>
      <c r="J253" s="93" t="s">
        <v>110</v>
      </c>
      <c r="K253" s="97" t="s">
        <v>58</v>
      </c>
      <c r="L253" s="93" t="s">
        <v>8</v>
      </c>
      <c r="M253" s="93" t="s">
        <v>132</v>
      </c>
      <c r="N253" s="97" t="s">
        <v>14</v>
      </c>
      <c r="O253" s="93" t="s">
        <v>16</v>
      </c>
      <c r="P253" s="93" t="s">
        <v>575</v>
      </c>
      <c r="Q253" s="97" t="s">
        <v>123</v>
      </c>
      <c r="R253" s="95">
        <v>30</v>
      </c>
      <c r="S253" s="95">
        <v>30</v>
      </c>
      <c r="T253" s="97">
        <v>30</v>
      </c>
      <c r="U253" s="95">
        <v>18</v>
      </c>
      <c r="V253" s="95">
        <v>18</v>
      </c>
      <c r="W253" s="97" t="s">
        <v>17</v>
      </c>
      <c r="X253" s="95" t="s">
        <v>60</v>
      </c>
      <c r="Y253" s="95" t="s">
        <v>161</v>
      </c>
      <c r="Z253" s="97" t="s">
        <v>121</v>
      </c>
      <c r="AA253" s="93" t="s">
        <v>8</v>
      </c>
      <c r="AB253" s="93" t="s">
        <v>132</v>
      </c>
      <c r="AC253" s="97" t="s">
        <v>15</v>
      </c>
      <c r="AD253" s="93" t="s">
        <v>42</v>
      </c>
      <c r="AE253" s="93" t="s">
        <v>129</v>
      </c>
      <c r="AF253" s="97" t="s">
        <v>85</v>
      </c>
      <c r="AG253" s="99"/>
      <c r="AH253" s="99"/>
      <c r="AI253" s="103"/>
      <c r="AJ253" s="104"/>
      <c r="AK253" s="99"/>
      <c r="AL253" s="100"/>
    </row>
    <row r="254" spans="1:38" x14ac:dyDescent="0.25">
      <c r="A254" s="88">
        <v>252</v>
      </c>
      <c r="B254" s="91" t="s">
        <v>432</v>
      </c>
      <c r="C254" s="53" t="s">
        <v>64</v>
      </c>
      <c r="D254" s="53" t="s">
        <v>103</v>
      </c>
      <c r="E254" s="97" t="s">
        <v>65</v>
      </c>
      <c r="F254" s="53" t="s">
        <v>66</v>
      </c>
      <c r="G254" s="53" t="s">
        <v>111</v>
      </c>
      <c r="H254" s="97" t="s">
        <v>67</v>
      </c>
      <c r="I254" s="93" t="s">
        <v>57</v>
      </c>
      <c r="J254" s="93" t="s">
        <v>110</v>
      </c>
      <c r="K254" s="97" t="s">
        <v>58</v>
      </c>
      <c r="L254" s="93" t="s">
        <v>8</v>
      </c>
      <c r="M254" s="93" t="s">
        <v>132</v>
      </c>
      <c r="N254" s="97" t="s">
        <v>14</v>
      </c>
      <c r="O254" s="93" t="s">
        <v>16</v>
      </c>
      <c r="P254" s="93" t="s">
        <v>575</v>
      </c>
      <c r="Q254" s="97" t="s">
        <v>123</v>
      </c>
      <c r="R254" s="95">
        <v>30</v>
      </c>
      <c r="S254" s="95">
        <v>30</v>
      </c>
      <c r="T254" s="97">
        <v>30</v>
      </c>
      <c r="U254" s="95">
        <v>18</v>
      </c>
      <c r="V254" s="95">
        <v>18</v>
      </c>
      <c r="W254" s="97" t="s">
        <v>17</v>
      </c>
      <c r="X254" s="95" t="s">
        <v>60</v>
      </c>
      <c r="Y254" s="95" t="s">
        <v>161</v>
      </c>
      <c r="Z254" s="97" t="s">
        <v>121</v>
      </c>
      <c r="AA254" s="93" t="s">
        <v>8</v>
      </c>
      <c r="AB254" s="93" t="s">
        <v>132</v>
      </c>
      <c r="AC254" s="97" t="s">
        <v>15</v>
      </c>
      <c r="AD254" s="93" t="s">
        <v>46</v>
      </c>
      <c r="AE254" s="93" t="s">
        <v>129</v>
      </c>
      <c r="AF254" s="97" t="s">
        <v>86</v>
      </c>
      <c r="AG254" s="99"/>
      <c r="AH254" s="99"/>
      <c r="AI254" s="103"/>
      <c r="AJ254" s="104"/>
      <c r="AK254" s="99"/>
      <c r="AL254" s="100"/>
    </row>
    <row r="255" spans="1:38" x14ac:dyDescent="0.25">
      <c r="A255" s="88">
        <v>253</v>
      </c>
      <c r="B255" s="91" t="s">
        <v>433</v>
      </c>
      <c r="C255" s="53" t="s">
        <v>64</v>
      </c>
      <c r="D255" s="53" t="s">
        <v>103</v>
      </c>
      <c r="E255" s="97" t="s">
        <v>65</v>
      </c>
      <c r="F255" s="53" t="s">
        <v>66</v>
      </c>
      <c r="G255" s="53" t="s">
        <v>111</v>
      </c>
      <c r="H255" s="97" t="s">
        <v>67</v>
      </c>
      <c r="I255" s="93" t="s">
        <v>57</v>
      </c>
      <c r="J255" s="93" t="s">
        <v>110</v>
      </c>
      <c r="K255" s="97" t="s">
        <v>58</v>
      </c>
      <c r="L255" s="93" t="s">
        <v>8</v>
      </c>
      <c r="M255" s="93" t="s">
        <v>132</v>
      </c>
      <c r="N255" s="97" t="s">
        <v>14</v>
      </c>
      <c r="O255" s="93" t="s">
        <v>16</v>
      </c>
      <c r="P255" s="93" t="s">
        <v>575</v>
      </c>
      <c r="Q255" s="97" t="s">
        <v>123</v>
      </c>
      <c r="R255" s="95">
        <v>30</v>
      </c>
      <c r="S255" s="95">
        <v>30</v>
      </c>
      <c r="T255" s="97">
        <v>30</v>
      </c>
      <c r="U255" s="95">
        <v>24</v>
      </c>
      <c r="V255" s="95">
        <v>24</v>
      </c>
      <c r="W255" s="97" t="s">
        <v>32</v>
      </c>
      <c r="X255" s="95" t="s">
        <v>60</v>
      </c>
      <c r="Y255" s="95" t="s">
        <v>161</v>
      </c>
      <c r="Z255" s="97" t="s">
        <v>121</v>
      </c>
      <c r="AA255" s="93" t="s">
        <v>8</v>
      </c>
      <c r="AB255" s="93" t="s">
        <v>132</v>
      </c>
      <c r="AC255" s="97" t="s">
        <v>15</v>
      </c>
      <c r="AD255" s="93" t="s">
        <v>42</v>
      </c>
      <c r="AE255" s="93" t="s">
        <v>129</v>
      </c>
      <c r="AF255" s="97" t="s">
        <v>85</v>
      </c>
      <c r="AG255" s="99"/>
      <c r="AH255" s="99"/>
      <c r="AI255" s="103"/>
      <c r="AJ255" s="104"/>
      <c r="AK255" s="99"/>
      <c r="AL255" s="100"/>
    </row>
    <row r="256" spans="1:38" x14ac:dyDescent="0.25">
      <c r="A256" s="88">
        <v>254</v>
      </c>
      <c r="B256" s="91" t="s">
        <v>434</v>
      </c>
      <c r="C256" s="53" t="s">
        <v>64</v>
      </c>
      <c r="D256" s="53" t="s">
        <v>103</v>
      </c>
      <c r="E256" s="97" t="s">
        <v>65</v>
      </c>
      <c r="F256" s="53" t="s">
        <v>66</v>
      </c>
      <c r="G256" s="53" t="s">
        <v>111</v>
      </c>
      <c r="H256" s="97" t="s">
        <v>67</v>
      </c>
      <c r="I256" s="93" t="s">
        <v>57</v>
      </c>
      <c r="J256" s="93" t="s">
        <v>110</v>
      </c>
      <c r="K256" s="97" t="s">
        <v>58</v>
      </c>
      <c r="L256" s="93" t="s">
        <v>8</v>
      </c>
      <c r="M256" s="93" t="s">
        <v>132</v>
      </c>
      <c r="N256" s="97" t="s">
        <v>14</v>
      </c>
      <c r="O256" s="93" t="s">
        <v>16</v>
      </c>
      <c r="P256" s="93" t="s">
        <v>575</v>
      </c>
      <c r="Q256" s="97" t="s">
        <v>123</v>
      </c>
      <c r="R256" s="95">
        <v>30</v>
      </c>
      <c r="S256" s="95">
        <v>30</v>
      </c>
      <c r="T256" s="97">
        <v>30</v>
      </c>
      <c r="U256" s="95">
        <v>24</v>
      </c>
      <c r="V256" s="95">
        <v>24</v>
      </c>
      <c r="W256" s="97" t="s">
        <v>32</v>
      </c>
      <c r="X256" s="95" t="s">
        <v>60</v>
      </c>
      <c r="Y256" s="95" t="s">
        <v>161</v>
      </c>
      <c r="Z256" s="97" t="s">
        <v>121</v>
      </c>
      <c r="AA256" s="93" t="s">
        <v>8</v>
      </c>
      <c r="AB256" s="93" t="s">
        <v>132</v>
      </c>
      <c r="AC256" s="97" t="s">
        <v>15</v>
      </c>
      <c r="AD256" s="93" t="s">
        <v>46</v>
      </c>
      <c r="AE256" s="93" t="s">
        <v>129</v>
      </c>
      <c r="AF256" s="97" t="s">
        <v>86</v>
      </c>
      <c r="AG256" s="99"/>
      <c r="AH256" s="99"/>
      <c r="AI256" s="103"/>
      <c r="AJ256" s="104"/>
      <c r="AK256" s="99"/>
      <c r="AL256" s="100"/>
    </row>
    <row r="257" spans="1:38" x14ac:dyDescent="0.25">
      <c r="A257" s="88">
        <v>255</v>
      </c>
      <c r="B257" s="91" t="s">
        <v>435</v>
      </c>
      <c r="C257" s="53" t="s">
        <v>64</v>
      </c>
      <c r="D257" s="53" t="s">
        <v>103</v>
      </c>
      <c r="E257" s="97" t="s">
        <v>65</v>
      </c>
      <c r="F257" s="53" t="s">
        <v>66</v>
      </c>
      <c r="G257" s="53" t="s">
        <v>111</v>
      </c>
      <c r="H257" s="97" t="s">
        <v>67</v>
      </c>
      <c r="I257" s="93" t="s">
        <v>57</v>
      </c>
      <c r="J257" s="93" t="s">
        <v>110</v>
      </c>
      <c r="K257" s="97" t="s">
        <v>58</v>
      </c>
      <c r="L257" s="93" t="s">
        <v>8</v>
      </c>
      <c r="M257" s="93" t="s">
        <v>132</v>
      </c>
      <c r="N257" s="97" t="s">
        <v>14</v>
      </c>
      <c r="O257" s="93" t="s">
        <v>16</v>
      </c>
      <c r="P257" s="93" t="s">
        <v>575</v>
      </c>
      <c r="Q257" s="97" t="s">
        <v>123</v>
      </c>
      <c r="R257" s="95">
        <v>36</v>
      </c>
      <c r="S257" s="95">
        <v>36</v>
      </c>
      <c r="T257" s="97">
        <v>36</v>
      </c>
      <c r="U257" s="95">
        <v>18</v>
      </c>
      <c r="V257" s="95">
        <v>18</v>
      </c>
      <c r="W257" s="97" t="s">
        <v>17</v>
      </c>
      <c r="X257" s="95" t="s">
        <v>60</v>
      </c>
      <c r="Y257" s="95" t="s">
        <v>161</v>
      </c>
      <c r="Z257" s="97" t="s">
        <v>121</v>
      </c>
      <c r="AA257" s="93" t="s">
        <v>8</v>
      </c>
      <c r="AB257" s="93" t="s">
        <v>132</v>
      </c>
      <c r="AC257" s="97" t="s">
        <v>15</v>
      </c>
      <c r="AD257" s="93" t="s">
        <v>42</v>
      </c>
      <c r="AE257" s="93" t="s">
        <v>129</v>
      </c>
      <c r="AF257" s="97" t="s">
        <v>85</v>
      </c>
      <c r="AG257" s="99"/>
      <c r="AH257" s="99"/>
      <c r="AI257" s="103"/>
      <c r="AJ257" s="104"/>
      <c r="AK257" s="99"/>
      <c r="AL257" s="100"/>
    </row>
    <row r="258" spans="1:38" x14ac:dyDescent="0.25">
      <c r="A258" s="88">
        <v>256</v>
      </c>
      <c r="B258" s="91" t="s">
        <v>436</v>
      </c>
      <c r="C258" s="53" t="s">
        <v>64</v>
      </c>
      <c r="D258" s="53" t="s">
        <v>103</v>
      </c>
      <c r="E258" s="97" t="s">
        <v>65</v>
      </c>
      <c r="F258" s="53" t="s">
        <v>66</v>
      </c>
      <c r="G258" s="53" t="s">
        <v>111</v>
      </c>
      <c r="H258" s="97" t="s">
        <v>67</v>
      </c>
      <c r="I258" s="93" t="s">
        <v>57</v>
      </c>
      <c r="J258" s="93" t="s">
        <v>110</v>
      </c>
      <c r="K258" s="97" t="s">
        <v>58</v>
      </c>
      <c r="L258" s="93" t="s">
        <v>8</v>
      </c>
      <c r="M258" s="93" t="s">
        <v>132</v>
      </c>
      <c r="N258" s="97" t="s">
        <v>14</v>
      </c>
      <c r="O258" s="93" t="s">
        <v>16</v>
      </c>
      <c r="P258" s="93" t="s">
        <v>575</v>
      </c>
      <c r="Q258" s="97" t="s">
        <v>123</v>
      </c>
      <c r="R258" s="95">
        <v>36</v>
      </c>
      <c r="S258" s="95">
        <v>36</v>
      </c>
      <c r="T258" s="97">
        <v>36</v>
      </c>
      <c r="U258" s="95">
        <v>18</v>
      </c>
      <c r="V258" s="95">
        <v>18</v>
      </c>
      <c r="W258" s="97" t="s">
        <v>17</v>
      </c>
      <c r="X258" s="95" t="s">
        <v>60</v>
      </c>
      <c r="Y258" s="95" t="s">
        <v>161</v>
      </c>
      <c r="Z258" s="97" t="s">
        <v>121</v>
      </c>
      <c r="AA258" s="93" t="s">
        <v>8</v>
      </c>
      <c r="AB258" s="93" t="s">
        <v>132</v>
      </c>
      <c r="AC258" s="97" t="s">
        <v>15</v>
      </c>
      <c r="AD258" s="93" t="s">
        <v>46</v>
      </c>
      <c r="AE258" s="93" t="s">
        <v>129</v>
      </c>
      <c r="AF258" s="97" t="s">
        <v>86</v>
      </c>
      <c r="AG258" s="99"/>
      <c r="AH258" s="99"/>
      <c r="AI258" s="103"/>
      <c r="AJ258" s="104"/>
      <c r="AK258" s="99"/>
      <c r="AL258" s="100"/>
    </row>
    <row r="259" spans="1:38" x14ac:dyDescent="0.25">
      <c r="A259" s="88">
        <v>257</v>
      </c>
      <c r="B259" s="91" t="s">
        <v>437</v>
      </c>
      <c r="C259" s="53" t="s">
        <v>64</v>
      </c>
      <c r="D259" s="53" t="s">
        <v>103</v>
      </c>
      <c r="E259" s="97" t="s">
        <v>65</v>
      </c>
      <c r="F259" s="53" t="s">
        <v>66</v>
      </c>
      <c r="G259" s="53" t="s">
        <v>111</v>
      </c>
      <c r="H259" s="97" t="s">
        <v>67</v>
      </c>
      <c r="I259" s="93" t="s">
        <v>57</v>
      </c>
      <c r="J259" s="93" t="s">
        <v>110</v>
      </c>
      <c r="K259" s="97" t="s">
        <v>58</v>
      </c>
      <c r="L259" s="93" t="s">
        <v>8</v>
      </c>
      <c r="M259" s="93" t="s">
        <v>132</v>
      </c>
      <c r="N259" s="97" t="s">
        <v>14</v>
      </c>
      <c r="O259" s="93" t="s">
        <v>16</v>
      </c>
      <c r="P259" s="93" t="s">
        <v>575</v>
      </c>
      <c r="Q259" s="97" t="s">
        <v>123</v>
      </c>
      <c r="R259" s="95">
        <v>36</v>
      </c>
      <c r="S259" s="95">
        <v>36</v>
      </c>
      <c r="T259" s="97">
        <v>36</v>
      </c>
      <c r="U259" s="95">
        <v>24</v>
      </c>
      <c r="V259" s="95">
        <v>24</v>
      </c>
      <c r="W259" s="97" t="s">
        <v>32</v>
      </c>
      <c r="X259" s="95" t="s">
        <v>60</v>
      </c>
      <c r="Y259" s="95" t="s">
        <v>161</v>
      </c>
      <c r="Z259" s="97" t="s">
        <v>121</v>
      </c>
      <c r="AA259" s="93" t="s">
        <v>8</v>
      </c>
      <c r="AB259" s="93" t="s">
        <v>132</v>
      </c>
      <c r="AC259" s="97" t="s">
        <v>15</v>
      </c>
      <c r="AD259" s="93" t="s">
        <v>42</v>
      </c>
      <c r="AE259" s="93" t="s">
        <v>129</v>
      </c>
      <c r="AF259" s="97" t="s">
        <v>85</v>
      </c>
      <c r="AG259" s="99"/>
      <c r="AH259" s="99"/>
      <c r="AI259" s="103"/>
      <c r="AJ259" s="104"/>
      <c r="AK259" s="99"/>
      <c r="AL259" s="100"/>
    </row>
    <row r="260" spans="1:38" x14ac:dyDescent="0.25">
      <c r="A260" s="88">
        <v>258</v>
      </c>
      <c r="B260" s="91" t="s">
        <v>438</v>
      </c>
      <c r="C260" s="53" t="s">
        <v>64</v>
      </c>
      <c r="D260" s="53" t="s">
        <v>103</v>
      </c>
      <c r="E260" s="97" t="s">
        <v>65</v>
      </c>
      <c r="F260" s="53" t="s">
        <v>66</v>
      </c>
      <c r="G260" s="53" t="s">
        <v>111</v>
      </c>
      <c r="H260" s="97" t="s">
        <v>67</v>
      </c>
      <c r="I260" s="93" t="s">
        <v>57</v>
      </c>
      <c r="J260" s="93" t="s">
        <v>110</v>
      </c>
      <c r="K260" s="97" t="s">
        <v>58</v>
      </c>
      <c r="L260" s="93" t="s">
        <v>8</v>
      </c>
      <c r="M260" s="93" t="s">
        <v>132</v>
      </c>
      <c r="N260" s="97" t="s">
        <v>14</v>
      </c>
      <c r="O260" s="93" t="s">
        <v>16</v>
      </c>
      <c r="P260" s="93" t="s">
        <v>575</v>
      </c>
      <c r="Q260" s="97" t="s">
        <v>123</v>
      </c>
      <c r="R260" s="95">
        <v>36</v>
      </c>
      <c r="S260" s="95">
        <v>36</v>
      </c>
      <c r="T260" s="97">
        <v>36</v>
      </c>
      <c r="U260" s="95">
        <v>24</v>
      </c>
      <c r="V260" s="95">
        <v>24</v>
      </c>
      <c r="W260" s="97" t="s">
        <v>32</v>
      </c>
      <c r="X260" s="95" t="s">
        <v>60</v>
      </c>
      <c r="Y260" s="95" t="s">
        <v>161</v>
      </c>
      <c r="Z260" s="97" t="s">
        <v>121</v>
      </c>
      <c r="AA260" s="93" t="s">
        <v>8</v>
      </c>
      <c r="AB260" s="93" t="s">
        <v>132</v>
      </c>
      <c r="AC260" s="97" t="s">
        <v>15</v>
      </c>
      <c r="AD260" s="93" t="s">
        <v>46</v>
      </c>
      <c r="AE260" s="93" t="s">
        <v>129</v>
      </c>
      <c r="AF260" s="97" t="s">
        <v>86</v>
      </c>
      <c r="AG260" s="99"/>
      <c r="AH260" s="99"/>
      <c r="AI260" s="103"/>
      <c r="AJ260" s="104"/>
      <c r="AK260" s="99"/>
      <c r="AL260" s="100"/>
    </row>
    <row r="261" spans="1:38" x14ac:dyDescent="0.25">
      <c r="A261" s="88">
        <v>259</v>
      </c>
      <c r="B261" s="91" t="s">
        <v>439</v>
      </c>
      <c r="C261" s="53" t="s">
        <v>64</v>
      </c>
      <c r="D261" s="53" t="s">
        <v>103</v>
      </c>
      <c r="E261" s="97" t="s">
        <v>65</v>
      </c>
      <c r="F261" s="53" t="s">
        <v>66</v>
      </c>
      <c r="G261" s="53" t="s">
        <v>111</v>
      </c>
      <c r="H261" s="97" t="s">
        <v>67</v>
      </c>
      <c r="I261" s="93" t="s">
        <v>57</v>
      </c>
      <c r="J261" s="93" t="s">
        <v>110</v>
      </c>
      <c r="K261" s="97" t="s">
        <v>58</v>
      </c>
      <c r="L261" s="93" t="s">
        <v>8</v>
      </c>
      <c r="M261" s="93" t="s">
        <v>132</v>
      </c>
      <c r="N261" s="97" t="s">
        <v>14</v>
      </c>
      <c r="O261" s="93" t="s">
        <v>16</v>
      </c>
      <c r="P261" s="93" t="s">
        <v>575</v>
      </c>
      <c r="Q261" s="97" t="s">
        <v>123</v>
      </c>
      <c r="R261" s="95">
        <v>48</v>
      </c>
      <c r="S261" s="95">
        <v>48</v>
      </c>
      <c r="T261" s="97">
        <v>48</v>
      </c>
      <c r="U261" s="95">
        <v>18</v>
      </c>
      <c r="V261" s="95">
        <v>18</v>
      </c>
      <c r="W261" s="97" t="s">
        <v>17</v>
      </c>
      <c r="X261" s="95" t="s">
        <v>60</v>
      </c>
      <c r="Y261" s="95" t="s">
        <v>161</v>
      </c>
      <c r="Z261" s="97" t="s">
        <v>121</v>
      </c>
      <c r="AA261" s="93" t="s">
        <v>8</v>
      </c>
      <c r="AB261" s="93" t="s">
        <v>132</v>
      </c>
      <c r="AC261" s="97" t="s">
        <v>15</v>
      </c>
      <c r="AD261" s="93" t="s">
        <v>42</v>
      </c>
      <c r="AE261" s="93" t="s">
        <v>129</v>
      </c>
      <c r="AF261" s="97" t="s">
        <v>85</v>
      </c>
      <c r="AG261" s="99"/>
      <c r="AH261" s="99"/>
      <c r="AI261" s="103"/>
      <c r="AJ261" s="104"/>
      <c r="AK261" s="99"/>
      <c r="AL261" s="100"/>
    </row>
    <row r="262" spans="1:38" x14ac:dyDescent="0.25">
      <c r="A262" s="88">
        <v>260</v>
      </c>
      <c r="B262" s="91" t="s">
        <v>440</v>
      </c>
      <c r="C262" s="53" t="s">
        <v>64</v>
      </c>
      <c r="D262" s="53" t="s">
        <v>103</v>
      </c>
      <c r="E262" s="97" t="s">
        <v>65</v>
      </c>
      <c r="F262" s="53" t="s">
        <v>66</v>
      </c>
      <c r="G262" s="53" t="s">
        <v>111</v>
      </c>
      <c r="H262" s="97" t="s">
        <v>67</v>
      </c>
      <c r="I262" s="93" t="s">
        <v>57</v>
      </c>
      <c r="J262" s="93" t="s">
        <v>110</v>
      </c>
      <c r="K262" s="97" t="s">
        <v>58</v>
      </c>
      <c r="L262" s="93" t="s">
        <v>8</v>
      </c>
      <c r="M262" s="93" t="s">
        <v>132</v>
      </c>
      <c r="N262" s="97" t="s">
        <v>14</v>
      </c>
      <c r="O262" s="93" t="s">
        <v>16</v>
      </c>
      <c r="P262" s="93" t="s">
        <v>575</v>
      </c>
      <c r="Q262" s="97" t="s">
        <v>123</v>
      </c>
      <c r="R262" s="95">
        <v>48</v>
      </c>
      <c r="S262" s="95">
        <v>48</v>
      </c>
      <c r="T262" s="97">
        <v>48</v>
      </c>
      <c r="U262" s="95">
        <v>18</v>
      </c>
      <c r="V262" s="95">
        <v>18</v>
      </c>
      <c r="W262" s="97" t="s">
        <v>17</v>
      </c>
      <c r="X262" s="95" t="s">
        <v>60</v>
      </c>
      <c r="Y262" s="95" t="s">
        <v>161</v>
      </c>
      <c r="Z262" s="97" t="s">
        <v>121</v>
      </c>
      <c r="AA262" s="93" t="s">
        <v>8</v>
      </c>
      <c r="AB262" s="93" t="s">
        <v>132</v>
      </c>
      <c r="AC262" s="97" t="s">
        <v>15</v>
      </c>
      <c r="AD262" s="93" t="s">
        <v>46</v>
      </c>
      <c r="AE262" s="93" t="s">
        <v>129</v>
      </c>
      <c r="AF262" s="97" t="s">
        <v>86</v>
      </c>
      <c r="AG262" s="99"/>
      <c r="AH262" s="99"/>
      <c r="AI262" s="103"/>
      <c r="AJ262" s="104"/>
      <c r="AK262" s="99"/>
      <c r="AL262" s="100"/>
    </row>
    <row r="263" spans="1:38" x14ac:dyDescent="0.25">
      <c r="A263" s="88">
        <v>261</v>
      </c>
      <c r="B263" s="91" t="s">
        <v>441</v>
      </c>
      <c r="C263" s="53" t="s">
        <v>64</v>
      </c>
      <c r="D263" s="53" t="s">
        <v>103</v>
      </c>
      <c r="E263" s="97" t="s">
        <v>65</v>
      </c>
      <c r="F263" s="53" t="s">
        <v>66</v>
      </c>
      <c r="G263" s="53" t="s">
        <v>111</v>
      </c>
      <c r="H263" s="97" t="s">
        <v>67</v>
      </c>
      <c r="I263" s="93" t="s">
        <v>57</v>
      </c>
      <c r="J263" s="93" t="s">
        <v>110</v>
      </c>
      <c r="K263" s="97" t="s">
        <v>58</v>
      </c>
      <c r="L263" s="93" t="s">
        <v>8</v>
      </c>
      <c r="M263" s="93" t="s">
        <v>132</v>
      </c>
      <c r="N263" s="97" t="s">
        <v>14</v>
      </c>
      <c r="O263" s="93" t="s">
        <v>16</v>
      </c>
      <c r="P263" s="93" t="s">
        <v>575</v>
      </c>
      <c r="Q263" s="97" t="s">
        <v>123</v>
      </c>
      <c r="R263" s="95">
        <v>48</v>
      </c>
      <c r="S263" s="95">
        <v>48</v>
      </c>
      <c r="T263" s="97">
        <v>48</v>
      </c>
      <c r="U263" s="95">
        <v>24</v>
      </c>
      <c r="V263" s="95">
        <v>24</v>
      </c>
      <c r="W263" s="97" t="s">
        <v>32</v>
      </c>
      <c r="X263" s="95" t="s">
        <v>60</v>
      </c>
      <c r="Y263" s="95" t="s">
        <v>161</v>
      </c>
      <c r="Z263" s="97" t="s">
        <v>121</v>
      </c>
      <c r="AA263" s="93" t="s">
        <v>8</v>
      </c>
      <c r="AB263" s="93" t="s">
        <v>132</v>
      </c>
      <c r="AC263" s="97" t="s">
        <v>15</v>
      </c>
      <c r="AD263" s="93" t="s">
        <v>42</v>
      </c>
      <c r="AE263" s="93" t="s">
        <v>129</v>
      </c>
      <c r="AF263" s="97" t="s">
        <v>85</v>
      </c>
      <c r="AG263" s="99"/>
      <c r="AH263" s="99"/>
      <c r="AI263" s="103"/>
      <c r="AJ263" s="104"/>
      <c r="AK263" s="99"/>
      <c r="AL263" s="100"/>
    </row>
    <row r="264" spans="1:38" x14ac:dyDescent="0.25">
      <c r="A264" s="88">
        <v>262</v>
      </c>
      <c r="B264" s="91" t="s">
        <v>442</v>
      </c>
      <c r="C264" s="53" t="s">
        <v>64</v>
      </c>
      <c r="D264" s="53" t="s">
        <v>103</v>
      </c>
      <c r="E264" s="97" t="s">
        <v>65</v>
      </c>
      <c r="F264" s="53" t="s">
        <v>66</v>
      </c>
      <c r="G264" s="53" t="s">
        <v>111</v>
      </c>
      <c r="H264" s="97" t="s">
        <v>67</v>
      </c>
      <c r="I264" s="93" t="s">
        <v>57</v>
      </c>
      <c r="J264" s="93" t="s">
        <v>110</v>
      </c>
      <c r="K264" s="97" t="s">
        <v>58</v>
      </c>
      <c r="L264" s="93" t="s">
        <v>8</v>
      </c>
      <c r="M264" s="93" t="s">
        <v>132</v>
      </c>
      <c r="N264" s="97" t="s">
        <v>14</v>
      </c>
      <c r="O264" s="93" t="s">
        <v>16</v>
      </c>
      <c r="P264" s="93" t="s">
        <v>575</v>
      </c>
      <c r="Q264" s="97" t="s">
        <v>123</v>
      </c>
      <c r="R264" s="95">
        <v>48</v>
      </c>
      <c r="S264" s="95">
        <v>48</v>
      </c>
      <c r="T264" s="97">
        <v>48</v>
      </c>
      <c r="U264" s="95">
        <v>24</v>
      </c>
      <c r="V264" s="95">
        <v>24</v>
      </c>
      <c r="W264" s="97" t="s">
        <v>32</v>
      </c>
      <c r="X264" s="95" t="s">
        <v>60</v>
      </c>
      <c r="Y264" s="95" t="s">
        <v>161</v>
      </c>
      <c r="Z264" s="97" t="s">
        <v>121</v>
      </c>
      <c r="AA264" s="93" t="s">
        <v>8</v>
      </c>
      <c r="AB264" s="93" t="s">
        <v>132</v>
      </c>
      <c r="AC264" s="97" t="s">
        <v>15</v>
      </c>
      <c r="AD264" s="93" t="s">
        <v>46</v>
      </c>
      <c r="AE264" s="93" t="s">
        <v>129</v>
      </c>
      <c r="AF264" s="97" t="s">
        <v>86</v>
      </c>
      <c r="AG264" s="99"/>
      <c r="AH264" s="99"/>
      <c r="AI264" s="103"/>
      <c r="AJ264" s="104"/>
      <c r="AK264" s="99"/>
      <c r="AL264" s="100"/>
    </row>
    <row r="265" spans="1:38" x14ac:dyDescent="0.25">
      <c r="A265" s="88">
        <v>263</v>
      </c>
      <c r="B265" s="91" t="s">
        <v>443</v>
      </c>
      <c r="C265" s="53" t="s">
        <v>64</v>
      </c>
      <c r="D265" s="53" t="s">
        <v>103</v>
      </c>
      <c r="E265" s="97" t="s">
        <v>65</v>
      </c>
      <c r="F265" s="53" t="s">
        <v>66</v>
      </c>
      <c r="G265" s="53" t="s">
        <v>111</v>
      </c>
      <c r="H265" s="97" t="s">
        <v>67</v>
      </c>
      <c r="I265" s="93" t="s">
        <v>57</v>
      </c>
      <c r="J265" s="93" t="s">
        <v>110</v>
      </c>
      <c r="K265" s="97" t="s">
        <v>58</v>
      </c>
      <c r="L265" s="93" t="s">
        <v>8</v>
      </c>
      <c r="M265" s="93" t="s">
        <v>132</v>
      </c>
      <c r="N265" s="97" t="s">
        <v>14</v>
      </c>
      <c r="O265" s="93" t="s">
        <v>35</v>
      </c>
      <c r="P265" s="93" t="s">
        <v>96</v>
      </c>
      <c r="Q265" s="97" t="s">
        <v>124</v>
      </c>
      <c r="R265" s="95">
        <v>30</v>
      </c>
      <c r="S265" s="95">
        <v>30</v>
      </c>
      <c r="T265" s="97">
        <v>30</v>
      </c>
      <c r="U265" s="95">
        <v>18</v>
      </c>
      <c r="V265" s="95">
        <v>18</v>
      </c>
      <c r="W265" s="97" t="s">
        <v>17</v>
      </c>
      <c r="X265" s="95" t="s">
        <v>60</v>
      </c>
      <c r="Y265" s="95" t="s">
        <v>161</v>
      </c>
      <c r="Z265" s="97" t="s">
        <v>121</v>
      </c>
      <c r="AA265" s="93" t="s">
        <v>8</v>
      </c>
      <c r="AB265" s="93" t="s">
        <v>132</v>
      </c>
      <c r="AC265" s="97" t="s">
        <v>15</v>
      </c>
      <c r="AD265" s="93" t="s">
        <v>42</v>
      </c>
      <c r="AE265" s="93" t="s">
        <v>129</v>
      </c>
      <c r="AF265" s="97" t="s">
        <v>85</v>
      </c>
      <c r="AG265" s="99"/>
      <c r="AH265" s="99"/>
      <c r="AI265" s="103"/>
      <c r="AJ265" s="104"/>
      <c r="AK265" s="99"/>
      <c r="AL265" s="100"/>
    </row>
    <row r="266" spans="1:38" x14ac:dyDescent="0.25">
      <c r="A266" s="88">
        <v>264</v>
      </c>
      <c r="B266" s="91" t="s">
        <v>444</v>
      </c>
      <c r="C266" s="53" t="s">
        <v>64</v>
      </c>
      <c r="D266" s="53" t="s">
        <v>103</v>
      </c>
      <c r="E266" s="97" t="s">
        <v>65</v>
      </c>
      <c r="F266" s="53" t="s">
        <v>66</v>
      </c>
      <c r="G266" s="53" t="s">
        <v>111</v>
      </c>
      <c r="H266" s="97" t="s">
        <v>67</v>
      </c>
      <c r="I266" s="93" t="s">
        <v>57</v>
      </c>
      <c r="J266" s="93" t="s">
        <v>110</v>
      </c>
      <c r="K266" s="97" t="s">
        <v>58</v>
      </c>
      <c r="L266" s="93" t="s">
        <v>8</v>
      </c>
      <c r="M266" s="93" t="s">
        <v>132</v>
      </c>
      <c r="N266" s="97" t="s">
        <v>14</v>
      </c>
      <c r="O266" s="93" t="s">
        <v>35</v>
      </c>
      <c r="P266" s="93" t="s">
        <v>96</v>
      </c>
      <c r="Q266" s="97" t="s">
        <v>124</v>
      </c>
      <c r="R266" s="95">
        <v>30</v>
      </c>
      <c r="S266" s="95">
        <v>30</v>
      </c>
      <c r="T266" s="97">
        <v>30</v>
      </c>
      <c r="U266" s="95">
        <v>18</v>
      </c>
      <c r="V266" s="95">
        <v>18</v>
      </c>
      <c r="W266" s="97" t="s">
        <v>17</v>
      </c>
      <c r="X266" s="95" t="s">
        <v>60</v>
      </c>
      <c r="Y266" s="95" t="s">
        <v>161</v>
      </c>
      <c r="Z266" s="97" t="s">
        <v>121</v>
      </c>
      <c r="AA266" s="93" t="s">
        <v>8</v>
      </c>
      <c r="AB266" s="93" t="s">
        <v>132</v>
      </c>
      <c r="AC266" s="97" t="s">
        <v>15</v>
      </c>
      <c r="AD266" s="93" t="s">
        <v>46</v>
      </c>
      <c r="AE266" s="93" t="s">
        <v>129</v>
      </c>
      <c r="AF266" s="97" t="s">
        <v>86</v>
      </c>
      <c r="AG266" s="99"/>
      <c r="AH266" s="99"/>
      <c r="AI266" s="103"/>
      <c r="AJ266" s="104"/>
      <c r="AK266" s="99"/>
      <c r="AL266" s="100"/>
    </row>
    <row r="267" spans="1:38" x14ac:dyDescent="0.25">
      <c r="A267" s="88">
        <v>265</v>
      </c>
      <c r="B267" s="91" t="s">
        <v>445</v>
      </c>
      <c r="C267" s="53" t="s">
        <v>64</v>
      </c>
      <c r="D267" s="53" t="s">
        <v>103</v>
      </c>
      <c r="E267" s="97" t="s">
        <v>65</v>
      </c>
      <c r="F267" s="53" t="s">
        <v>66</v>
      </c>
      <c r="G267" s="53" t="s">
        <v>111</v>
      </c>
      <c r="H267" s="97" t="s">
        <v>67</v>
      </c>
      <c r="I267" s="93" t="s">
        <v>57</v>
      </c>
      <c r="J267" s="93" t="s">
        <v>110</v>
      </c>
      <c r="K267" s="97" t="s">
        <v>58</v>
      </c>
      <c r="L267" s="93" t="s">
        <v>8</v>
      </c>
      <c r="M267" s="93" t="s">
        <v>132</v>
      </c>
      <c r="N267" s="97" t="s">
        <v>14</v>
      </c>
      <c r="O267" s="93" t="s">
        <v>35</v>
      </c>
      <c r="P267" s="93" t="s">
        <v>96</v>
      </c>
      <c r="Q267" s="97" t="s">
        <v>124</v>
      </c>
      <c r="R267" s="95">
        <v>30</v>
      </c>
      <c r="S267" s="95">
        <v>30</v>
      </c>
      <c r="T267" s="97">
        <v>30</v>
      </c>
      <c r="U267" s="95">
        <v>24</v>
      </c>
      <c r="V267" s="95">
        <v>24</v>
      </c>
      <c r="W267" s="97" t="s">
        <v>32</v>
      </c>
      <c r="X267" s="95" t="s">
        <v>60</v>
      </c>
      <c r="Y267" s="95" t="s">
        <v>161</v>
      </c>
      <c r="Z267" s="97" t="s">
        <v>121</v>
      </c>
      <c r="AA267" s="93" t="s">
        <v>8</v>
      </c>
      <c r="AB267" s="93" t="s">
        <v>132</v>
      </c>
      <c r="AC267" s="97" t="s">
        <v>15</v>
      </c>
      <c r="AD267" s="93" t="s">
        <v>42</v>
      </c>
      <c r="AE267" s="93" t="s">
        <v>129</v>
      </c>
      <c r="AF267" s="97" t="s">
        <v>85</v>
      </c>
      <c r="AG267" s="99"/>
      <c r="AH267" s="99"/>
      <c r="AI267" s="103"/>
      <c r="AJ267" s="104"/>
      <c r="AK267" s="99"/>
      <c r="AL267" s="100"/>
    </row>
    <row r="268" spans="1:38" x14ac:dyDescent="0.25">
      <c r="A268" s="88">
        <v>266</v>
      </c>
      <c r="B268" s="91" t="s">
        <v>446</v>
      </c>
      <c r="C268" s="53" t="s">
        <v>64</v>
      </c>
      <c r="D268" s="53" t="s">
        <v>103</v>
      </c>
      <c r="E268" s="97" t="s">
        <v>65</v>
      </c>
      <c r="F268" s="53" t="s">
        <v>66</v>
      </c>
      <c r="G268" s="53" t="s">
        <v>111</v>
      </c>
      <c r="H268" s="97" t="s">
        <v>67</v>
      </c>
      <c r="I268" s="93" t="s">
        <v>57</v>
      </c>
      <c r="J268" s="93" t="s">
        <v>110</v>
      </c>
      <c r="K268" s="97" t="s">
        <v>58</v>
      </c>
      <c r="L268" s="93" t="s">
        <v>8</v>
      </c>
      <c r="M268" s="93" t="s">
        <v>132</v>
      </c>
      <c r="N268" s="97" t="s">
        <v>14</v>
      </c>
      <c r="O268" s="93" t="s">
        <v>35</v>
      </c>
      <c r="P268" s="93" t="s">
        <v>96</v>
      </c>
      <c r="Q268" s="97" t="s">
        <v>124</v>
      </c>
      <c r="R268" s="95">
        <v>30</v>
      </c>
      <c r="S268" s="95">
        <v>30</v>
      </c>
      <c r="T268" s="97">
        <v>30</v>
      </c>
      <c r="U268" s="95">
        <v>24</v>
      </c>
      <c r="V268" s="95">
        <v>24</v>
      </c>
      <c r="W268" s="97" t="s">
        <v>32</v>
      </c>
      <c r="X268" s="95" t="s">
        <v>60</v>
      </c>
      <c r="Y268" s="95" t="s">
        <v>161</v>
      </c>
      <c r="Z268" s="97" t="s">
        <v>121</v>
      </c>
      <c r="AA268" s="93" t="s">
        <v>8</v>
      </c>
      <c r="AB268" s="93" t="s">
        <v>132</v>
      </c>
      <c r="AC268" s="97" t="s">
        <v>15</v>
      </c>
      <c r="AD268" s="93" t="s">
        <v>46</v>
      </c>
      <c r="AE268" s="93" t="s">
        <v>129</v>
      </c>
      <c r="AF268" s="97" t="s">
        <v>86</v>
      </c>
      <c r="AG268" s="99"/>
      <c r="AH268" s="99"/>
      <c r="AI268" s="103"/>
      <c r="AJ268" s="104"/>
      <c r="AK268" s="99"/>
      <c r="AL268" s="100"/>
    </row>
    <row r="269" spans="1:38" x14ac:dyDescent="0.25">
      <c r="A269" s="88">
        <v>267</v>
      </c>
      <c r="B269" s="91" t="s">
        <v>447</v>
      </c>
      <c r="C269" s="53" t="s">
        <v>64</v>
      </c>
      <c r="D269" s="53" t="s">
        <v>103</v>
      </c>
      <c r="E269" s="97" t="s">
        <v>65</v>
      </c>
      <c r="F269" s="53" t="s">
        <v>66</v>
      </c>
      <c r="G269" s="53" t="s">
        <v>111</v>
      </c>
      <c r="H269" s="97" t="s">
        <v>67</v>
      </c>
      <c r="I269" s="93" t="s">
        <v>57</v>
      </c>
      <c r="J269" s="93" t="s">
        <v>110</v>
      </c>
      <c r="K269" s="97" t="s">
        <v>58</v>
      </c>
      <c r="L269" s="93" t="s">
        <v>8</v>
      </c>
      <c r="M269" s="93" t="s">
        <v>132</v>
      </c>
      <c r="N269" s="97" t="s">
        <v>14</v>
      </c>
      <c r="O269" s="93" t="s">
        <v>35</v>
      </c>
      <c r="P269" s="93" t="s">
        <v>96</v>
      </c>
      <c r="Q269" s="97" t="s">
        <v>124</v>
      </c>
      <c r="R269" s="95">
        <v>36</v>
      </c>
      <c r="S269" s="95">
        <v>36</v>
      </c>
      <c r="T269" s="97">
        <v>36</v>
      </c>
      <c r="U269" s="95">
        <v>18</v>
      </c>
      <c r="V269" s="95">
        <v>18</v>
      </c>
      <c r="W269" s="97" t="s">
        <v>17</v>
      </c>
      <c r="X269" s="95" t="s">
        <v>60</v>
      </c>
      <c r="Y269" s="95" t="s">
        <v>161</v>
      </c>
      <c r="Z269" s="97" t="s">
        <v>121</v>
      </c>
      <c r="AA269" s="93" t="s">
        <v>8</v>
      </c>
      <c r="AB269" s="93" t="s">
        <v>132</v>
      </c>
      <c r="AC269" s="97" t="s">
        <v>15</v>
      </c>
      <c r="AD269" s="93" t="s">
        <v>42</v>
      </c>
      <c r="AE269" s="93" t="s">
        <v>129</v>
      </c>
      <c r="AF269" s="97" t="s">
        <v>85</v>
      </c>
      <c r="AG269" s="99"/>
      <c r="AH269" s="99"/>
      <c r="AI269" s="103"/>
      <c r="AJ269" s="104"/>
      <c r="AK269" s="99"/>
      <c r="AL269" s="100"/>
    </row>
    <row r="270" spans="1:38" x14ac:dyDescent="0.25">
      <c r="A270" s="88">
        <v>268</v>
      </c>
      <c r="B270" s="91" t="s">
        <v>448</v>
      </c>
      <c r="C270" s="53" t="s">
        <v>64</v>
      </c>
      <c r="D270" s="53" t="s">
        <v>103</v>
      </c>
      <c r="E270" s="97" t="s">
        <v>65</v>
      </c>
      <c r="F270" s="53" t="s">
        <v>66</v>
      </c>
      <c r="G270" s="53" t="s">
        <v>111</v>
      </c>
      <c r="H270" s="97" t="s">
        <v>67</v>
      </c>
      <c r="I270" s="93" t="s">
        <v>57</v>
      </c>
      <c r="J270" s="93" t="s">
        <v>110</v>
      </c>
      <c r="K270" s="97" t="s">
        <v>58</v>
      </c>
      <c r="L270" s="93" t="s">
        <v>8</v>
      </c>
      <c r="M270" s="93" t="s">
        <v>132</v>
      </c>
      <c r="N270" s="97" t="s">
        <v>14</v>
      </c>
      <c r="O270" s="93" t="s">
        <v>35</v>
      </c>
      <c r="P270" s="93" t="s">
        <v>96</v>
      </c>
      <c r="Q270" s="97" t="s">
        <v>124</v>
      </c>
      <c r="R270" s="95">
        <v>36</v>
      </c>
      <c r="S270" s="95">
        <v>36</v>
      </c>
      <c r="T270" s="97">
        <v>36</v>
      </c>
      <c r="U270" s="95">
        <v>18</v>
      </c>
      <c r="V270" s="95">
        <v>18</v>
      </c>
      <c r="W270" s="97" t="s">
        <v>17</v>
      </c>
      <c r="X270" s="95" t="s">
        <v>60</v>
      </c>
      <c r="Y270" s="95" t="s">
        <v>161</v>
      </c>
      <c r="Z270" s="97" t="s">
        <v>121</v>
      </c>
      <c r="AA270" s="93" t="s">
        <v>8</v>
      </c>
      <c r="AB270" s="93" t="s">
        <v>132</v>
      </c>
      <c r="AC270" s="97" t="s">
        <v>15</v>
      </c>
      <c r="AD270" s="93" t="s">
        <v>46</v>
      </c>
      <c r="AE270" s="93" t="s">
        <v>129</v>
      </c>
      <c r="AF270" s="97" t="s">
        <v>86</v>
      </c>
      <c r="AG270" s="99"/>
      <c r="AH270" s="99"/>
      <c r="AI270" s="103"/>
      <c r="AJ270" s="104"/>
      <c r="AK270" s="99"/>
      <c r="AL270" s="100"/>
    </row>
    <row r="271" spans="1:38" x14ac:dyDescent="0.25">
      <c r="A271" s="88">
        <v>269</v>
      </c>
      <c r="B271" s="91" t="s">
        <v>449</v>
      </c>
      <c r="C271" s="53" t="s">
        <v>64</v>
      </c>
      <c r="D271" s="53" t="s">
        <v>103</v>
      </c>
      <c r="E271" s="97" t="s">
        <v>65</v>
      </c>
      <c r="F271" s="53" t="s">
        <v>66</v>
      </c>
      <c r="G271" s="53" t="s">
        <v>111</v>
      </c>
      <c r="H271" s="97" t="s">
        <v>67</v>
      </c>
      <c r="I271" s="93" t="s">
        <v>57</v>
      </c>
      <c r="J271" s="93" t="s">
        <v>110</v>
      </c>
      <c r="K271" s="97" t="s">
        <v>58</v>
      </c>
      <c r="L271" s="93" t="s">
        <v>8</v>
      </c>
      <c r="M271" s="93" t="s">
        <v>132</v>
      </c>
      <c r="N271" s="97" t="s">
        <v>14</v>
      </c>
      <c r="O271" s="93" t="s">
        <v>35</v>
      </c>
      <c r="P271" s="93" t="s">
        <v>96</v>
      </c>
      <c r="Q271" s="97" t="s">
        <v>124</v>
      </c>
      <c r="R271" s="95">
        <v>36</v>
      </c>
      <c r="S271" s="95">
        <v>36</v>
      </c>
      <c r="T271" s="97">
        <v>36</v>
      </c>
      <c r="U271" s="95">
        <v>24</v>
      </c>
      <c r="V271" s="95">
        <v>24</v>
      </c>
      <c r="W271" s="97" t="s">
        <v>32</v>
      </c>
      <c r="X271" s="95" t="s">
        <v>60</v>
      </c>
      <c r="Y271" s="95" t="s">
        <v>161</v>
      </c>
      <c r="Z271" s="97" t="s">
        <v>121</v>
      </c>
      <c r="AA271" s="93" t="s">
        <v>8</v>
      </c>
      <c r="AB271" s="93" t="s">
        <v>132</v>
      </c>
      <c r="AC271" s="97" t="s">
        <v>15</v>
      </c>
      <c r="AD271" s="93" t="s">
        <v>42</v>
      </c>
      <c r="AE271" s="93" t="s">
        <v>129</v>
      </c>
      <c r="AF271" s="97" t="s">
        <v>85</v>
      </c>
      <c r="AG271" s="99"/>
      <c r="AH271" s="99"/>
      <c r="AI271" s="103"/>
      <c r="AJ271" s="104"/>
      <c r="AK271" s="99"/>
      <c r="AL271" s="100"/>
    </row>
    <row r="272" spans="1:38" x14ac:dyDescent="0.25">
      <c r="A272" s="88">
        <v>270</v>
      </c>
      <c r="B272" s="91" t="s">
        <v>450</v>
      </c>
      <c r="C272" s="53" t="s">
        <v>64</v>
      </c>
      <c r="D272" s="53" t="s">
        <v>103</v>
      </c>
      <c r="E272" s="97" t="s">
        <v>65</v>
      </c>
      <c r="F272" s="53" t="s">
        <v>66</v>
      </c>
      <c r="G272" s="53" t="s">
        <v>111</v>
      </c>
      <c r="H272" s="97" t="s">
        <v>67</v>
      </c>
      <c r="I272" s="93" t="s">
        <v>57</v>
      </c>
      <c r="J272" s="93" t="s">
        <v>110</v>
      </c>
      <c r="K272" s="97" t="s">
        <v>58</v>
      </c>
      <c r="L272" s="93" t="s">
        <v>8</v>
      </c>
      <c r="M272" s="93" t="s">
        <v>132</v>
      </c>
      <c r="N272" s="97" t="s">
        <v>14</v>
      </c>
      <c r="O272" s="93" t="s">
        <v>35</v>
      </c>
      <c r="P272" s="93" t="s">
        <v>96</v>
      </c>
      <c r="Q272" s="97" t="s">
        <v>124</v>
      </c>
      <c r="R272" s="95">
        <v>36</v>
      </c>
      <c r="S272" s="95">
        <v>36</v>
      </c>
      <c r="T272" s="97">
        <v>36</v>
      </c>
      <c r="U272" s="95">
        <v>24</v>
      </c>
      <c r="V272" s="95">
        <v>24</v>
      </c>
      <c r="W272" s="97" t="s">
        <v>32</v>
      </c>
      <c r="X272" s="95" t="s">
        <v>60</v>
      </c>
      <c r="Y272" s="95" t="s">
        <v>161</v>
      </c>
      <c r="Z272" s="97" t="s">
        <v>121</v>
      </c>
      <c r="AA272" s="93" t="s">
        <v>8</v>
      </c>
      <c r="AB272" s="93" t="s">
        <v>132</v>
      </c>
      <c r="AC272" s="97" t="s">
        <v>15</v>
      </c>
      <c r="AD272" s="93" t="s">
        <v>46</v>
      </c>
      <c r="AE272" s="93" t="s">
        <v>129</v>
      </c>
      <c r="AF272" s="97" t="s">
        <v>86</v>
      </c>
      <c r="AG272" s="99"/>
      <c r="AH272" s="99"/>
      <c r="AI272" s="103"/>
      <c r="AJ272" s="104"/>
      <c r="AK272" s="99"/>
      <c r="AL272" s="100"/>
    </row>
    <row r="273" spans="1:38" x14ac:dyDescent="0.25">
      <c r="A273" s="88">
        <v>271</v>
      </c>
      <c r="B273" s="91" t="s">
        <v>451</v>
      </c>
      <c r="C273" s="53" t="s">
        <v>64</v>
      </c>
      <c r="D273" s="53" t="s">
        <v>103</v>
      </c>
      <c r="E273" s="97" t="s">
        <v>65</v>
      </c>
      <c r="F273" s="53" t="s">
        <v>66</v>
      </c>
      <c r="G273" s="53" t="s">
        <v>111</v>
      </c>
      <c r="H273" s="97" t="s">
        <v>67</v>
      </c>
      <c r="I273" s="93" t="s">
        <v>57</v>
      </c>
      <c r="J273" s="93" t="s">
        <v>110</v>
      </c>
      <c r="K273" s="97" t="s">
        <v>58</v>
      </c>
      <c r="L273" s="93" t="s">
        <v>8</v>
      </c>
      <c r="M273" s="93" t="s">
        <v>132</v>
      </c>
      <c r="N273" s="97" t="s">
        <v>14</v>
      </c>
      <c r="O273" s="93" t="s">
        <v>35</v>
      </c>
      <c r="P273" s="93" t="s">
        <v>96</v>
      </c>
      <c r="Q273" s="97" t="s">
        <v>124</v>
      </c>
      <c r="R273" s="95">
        <v>48</v>
      </c>
      <c r="S273" s="95">
        <v>48</v>
      </c>
      <c r="T273" s="97">
        <v>48</v>
      </c>
      <c r="U273" s="95">
        <v>18</v>
      </c>
      <c r="V273" s="95">
        <v>18</v>
      </c>
      <c r="W273" s="97" t="s">
        <v>17</v>
      </c>
      <c r="X273" s="95" t="s">
        <v>60</v>
      </c>
      <c r="Y273" s="95" t="s">
        <v>161</v>
      </c>
      <c r="Z273" s="97" t="s">
        <v>121</v>
      </c>
      <c r="AA273" s="93" t="s">
        <v>8</v>
      </c>
      <c r="AB273" s="93" t="s">
        <v>132</v>
      </c>
      <c r="AC273" s="97" t="s">
        <v>15</v>
      </c>
      <c r="AD273" s="93" t="s">
        <v>42</v>
      </c>
      <c r="AE273" s="93" t="s">
        <v>129</v>
      </c>
      <c r="AF273" s="97" t="s">
        <v>85</v>
      </c>
      <c r="AG273" s="99"/>
      <c r="AH273" s="99"/>
      <c r="AI273" s="103"/>
      <c r="AJ273" s="104"/>
      <c r="AK273" s="99"/>
      <c r="AL273" s="100"/>
    </row>
    <row r="274" spans="1:38" x14ac:dyDescent="0.25">
      <c r="A274" s="88">
        <v>272</v>
      </c>
      <c r="B274" s="91" t="s">
        <v>452</v>
      </c>
      <c r="C274" s="53" t="s">
        <v>64</v>
      </c>
      <c r="D274" s="53" t="s">
        <v>103</v>
      </c>
      <c r="E274" s="97" t="s">
        <v>65</v>
      </c>
      <c r="F274" s="53" t="s">
        <v>66</v>
      </c>
      <c r="G274" s="53" t="s">
        <v>111</v>
      </c>
      <c r="H274" s="97" t="s">
        <v>67</v>
      </c>
      <c r="I274" s="93" t="s">
        <v>57</v>
      </c>
      <c r="J274" s="93" t="s">
        <v>110</v>
      </c>
      <c r="K274" s="97" t="s">
        <v>58</v>
      </c>
      <c r="L274" s="93" t="s">
        <v>8</v>
      </c>
      <c r="M274" s="93" t="s">
        <v>132</v>
      </c>
      <c r="N274" s="97" t="s">
        <v>14</v>
      </c>
      <c r="O274" s="93" t="s">
        <v>35</v>
      </c>
      <c r="P274" s="93" t="s">
        <v>96</v>
      </c>
      <c r="Q274" s="97" t="s">
        <v>124</v>
      </c>
      <c r="R274" s="95">
        <v>48</v>
      </c>
      <c r="S274" s="95">
        <v>48</v>
      </c>
      <c r="T274" s="97">
        <v>48</v>
      </c>
      <c r="U274" s="95">
        <v>18</v>
      </c>
      <c r="V274" s="95">
        <v>18</v>
      </c>
      <c r="W274" s="97" t="s">
        <v>17</v>
      </c>
      <c r="X274" s="95" t="s">
        <v>60</v>
      </c>
      <c r="Y274" s="95" t="s">
        <v>161</v>
      </c>
      <c r="Z274" s="97" t="s">
        <v>121</v>
      </c>
      <c r="AA274" s="93" t="s">
        <v>8</v>
      </c>
      <c r="AB274" s="93" t="s">
        <v>132</v>
      </c>
      <c r="AC274" s="97" t="s">
        <v>15</v>
      </c>
      <c r="AD274" s="93" t="s">
        <v>46</v>
      </c>
      <c r="AE274" s="93" t="s">
        <v>129</v>
      </c>
      <c r="AF274" s="97" t="s">
        <v>86</v>
      </c>
      <c r="AG274" s="99"/>
      <c r="AH274" s="99"/>
      <c r="AI274" s="103"/>
      <c r="AJ274" s="104"/>
      <c r="AK274" s="99"/>
      <c r="AL274" s="100"/>
    </row>
    <row r="275" spans="1:38" x14ac:dyDescent="0.25">
      <c r="A275" s="88">
        <v>273</v>
      </c>
      <c r="B275" s="91" t="s">
        <v>453</v>
      </c>
      <c r="C275" s="53" t="s">
        <v>64</v>
      </c>
      <c r="D275" s="53" t="s">
        <v>103</v>
      </c>
      <c r="E275" s="97" t="s">
        <v>65</v>
      </c>
      <c r="F275" s="53" t="s">
        <v>66</v>
      </c>
      <c r="G275" s="53" t="s">
        <v>111</v>
      </c>
      <c r="H275" s="97" t="s">
        <v>67</v>
      </c>
      <c r="I275" s="93" t="s">
        <v>57</v>
      </c>
      <c r="J275" s="93" t="s">
        <v>110</v>
      </c>
      <c r="K275" s="97" t="s">
        <v>58</v>
      </c>
      <c r="L275" s="93" t="s">
        <v>8</v>
      </c>
      <c r="M275" s="93" t="s">
        <v>132</v>
      </c>
      <c r="N275" s="97" t="s">
        <v>14</v>
      </c>
      <c r="O275" s="93" t="s">
        <v>35</v>
      </c>
      <c r="P275" s="93" t="s">
        <v>96</v>
      </c>
      <c r="Q275" s="97" t="s">
        <v>124</v>
      </c>
      <c r="R275" s="95">
        <v>48</v>
      </c>
      <c r="S275" s="95">
        <v>48</v>
      </c>
      <c r="T275" s="97">
        <v>48</v>
      </c>
      <c r="U275" s="95">
        <v>24</v>
      </c>
      <c r="V275" s="95">
        <v>24</v>
      </c>
      <c r="W275" s="97" t="s">
        <v>32</v>
      </c>
      <c r="X275" s="95" t="s">
        <v>60</v>
      </c>
      <c r="Y275" s="95" t="s">
        <v>161</v>
      </c>
      <c r="Z275" s="97" t="s">
        <v>121</v>
      </c>
      <c r="AA275" s="93" t="s">
        <v>8</v>
      </c>
      <c r="AB275" s="93" t="s">
        <v>132</v>
      </c>
      <c r="AC275" s="97" t="s">
        <v>15</v>
      </c>
      <c r="AD275" s="93" t="s">
        <v>42</v>
      </c>
      <c r="AE275" s="93" t="s">
        <v>129</v>
      </c>
      <c r="AF275" s="97" t="s">
        <v>85</v>
      </c>
      <c r="AG275" s="99"/>
      <c r="AH275" s="99"/>
      <c r="AI275" s="103"/>
      <c r="AJ275" s="104"/>
      <c r="AK275" s="99"/>
      <c r="AL275" s="100"/>
    </row>
    <row r="276" spans="1:38" x14ac:dyDescent="0.25">
      <c r="A276" s="88">
        <v>274</v>
      </c>
      <c r="B276" s="91" t="s">
        <v>454</v>
      </c>
      <c r="C276" s="53" t="s">
        <v>64</v>
      </c>
      <c r="D276" s="53" t="s">
        <v>103</v>
      </c>
      <c r="E276" s="97" t="s">
        <v>65</v>
      </c>
      <c r="F276" s="53" t="s">
        <v>66</v>
      </c>
      <c r="G276" s="53" t="s">
        <v>111</v>
      </c>
      <c r="H276" s="97" t="s">
        <v>67</v>
      </c>
      <c r="I276" s="93" t="s">
        <v>57</v>
      </c>
      <c r="J276" s="93" t="s">
        <v>110</v>
      </c>
      <c r="K276" s="97" t="s">
        <v>58</v>
      </c>
      <c r="L276" s="93" t="s">
        <v>8</v>
      </c>
      <c r="M276" s="93" t="s">
        <v>132</v>
      </c>
      <c r="N276" s="97" t="s">
        <v>14</v>
      </c>
      <c r="O276" s="93" t="s">
        <v>35</v>
      </c>
      <c r="P276" s="93" t="s">
        <v>96</v>
      </c>
      <c r="Q276" s="97" t="s">
        <v>124</v>
      </c>
      <c r="R276" s="95">
        <v>48</v>
      </c>
      <c r="S276" s="95">
        <v>48</v>
      </c>
      <c r="T276" s="97">
        <v>48</v>
      </c>
      <c r="U276" s="95">
        <v>24</v>
      </c>
      <c r="V276" s="95">
        <v>24</v>
      </c>
      <c r="W276" s="97" t="s">
        <v>32</v>
      </c>
      <c r="X276" s="95" t="s">
        <v>60</v>
      </c>
      <c r="Y276" s="95" t="s">
        <v>161</v>
      </c>
      <c r="Z276" s="97" t="s">
        <v>121</v>
      </c>
      <c r="AA276" s="93" t="s">
        <v>8</v>
      </c>
      <c r="AB276" s="93" t="s">
        <v>132</v>
      </c>
      <c r="AC276" s="97" t="s">
        <v>15</v>
      </c>
      <c r="AD276" s="93" t="s">
        <v>46</v>
      </c>
      <c r="AE276" s="93" t="s">
        <v>129</v>
      </c>
      <c r="AF276" s="97" t="s">
        <v>86</v>
      </c>
      <c r="AG276" s="99"/>
      <c r="AH276" s="99"/>
      <c r="AI276" s="103"/>
      <c r="AJ276" s="104"/>
      <c r="AK276" s="99"/>
      <c r="AL276" s="100"/>
    </row>
    <row r="277" spans="1:38" x14ac:dyDescent="0.25">
      <c r="A277" s="88">
        <v>275</v>
      </c>
      <c r="B277" s="91" t="s">
        <v>455</v>
      </c>
      <c r="C277" s="53" t="s">
        <v>64</v>
      </c>
      <c r="D277" s="53" t="s">
        <v>103</v>
      </c>
      <c r="E277" s="97" t="s">
        <v>65</v>
      </c>
      <c r="F277" s="53" t="s">
        <v>68</v>
      </c>
      <c r="G277" s="53" t="s">
        <v>113</v>
      </c>
      <c r="H277" s="97" t="s">
        <v>69</v>
      </c>
      <c r="I277" s="93" t="s">
        <v>57</v>
      </c>
      <c r="J277" s="93" t="s">
        <v>110</v>
      </c>
      <c r="K277" s="97" t="s">
        <v>58</v>
      </c>
      <c r="L277" s="93" t="s">
        <v>8</v>
      </c>
      <c r="M277" s="93" t="s">
        <v>132</v>
      </c>
      <c r="N277" s="97" t="s">
        <v>14</v>
      </c>
      <c r="O277" s="93" t="s">
        <v>16</v>
      </c>
      <c r="P277" s="93" t="s">
        <v>575</v>
      </c>
      <c r="Q277" s="97" t="s">
        <v>123</v>
      </c>
      <c r="R277" s="95">
        <v>30</v>
      </c>
      <c r="S277" s="95">
        <v>30</v>
      </c>
      <c r="T277" s="97">
        <v>30</v>
      </c>
      <c r="U277" s="95">
        <v>18</v>
      </c>
      <c r="V277" s="95">
        <v>18</v>
      </c>
      <c r="W277" s="97" t="s">
        <v>17</v>
      </c>
      <c r="X277" s="95" t="s">
        <v>60</v>
      </c>
      <c r="Y277" s="95" t="s">
        <v>161</v>
      </c>
      <c r="Z277" s="97" t="s">
        <v>121</v>
      </c>
      <c r="AA277" s="93" t="s">
        <v>8</v>
      </c>
      <c r="AB277" s="93" t="s">
        <v>132</v>
      </c>
      <c r="AC277" s="97" t="s">
        <v>15</v>
      </c>
      <c r="AD277" s="93" t="s">
        <v>42</v>
      </c>
      <c r="AE277" s="93" t="s">
        <v>129</v>
      </c>
      <c r="AF277" s="97" t="s">
        <v>85</v>
      </c>
      <c r="AG277" s="99"/>
      <c r="AH277" s="99"/>
      <c r="AI277" s="103"/>
      <c r="AJ277" s="104"/>
      <c r="AK277" s="99"/>
      <c r="AL277" s="100"/>
    </row>
    <row r="278" spans="1:38" x14ac:dyDescent="0.25">
      <c r="A278" s="88">
        <v>276</v>
      </c>
      <c r="B278" s="91" t="s">
        <v>456</v>
      </c>
      <c r="C278" s="53" t="s">
        <v>64</v>
      </c>
      <c r="D278" s="53" t="s">
        <v>103</v>
      </c>
      <c r="E278" s="97" t="s">
        <v>65</v>
      </c>
      <c r="F278" s="53" t="s">
        <v>68</v>
      </c>
      <c r="G278" s="53" t="s">
        <v>113</v>
      </c>
      <c r="H278" s="97" t="s">
        <v>69</v>
      </c>
      <c r="I278" s="93" t="s">
        <v>57</v>
      </c>
      <c r="J278" s="93" t="s">
        <v>110</v>
      </c>
      <c r="K278" s="97" t="s">
        <v>58</v>
      </c>
      <c r="L278" s="93" t="s">
        <v>8</v>
      </c>
      <c r="M278" s="93" t="s">
        <v>132</v>
      </c>
      <c r="N278" s="97" t="s">
        <v>14</v>
      </c>
      <c r="O278" s="93" t="s">
        <v>16</v>
      </c>
      <c r="P278" s="93" t="s">
        <v>575</v>
      </c>
      <c r="Q278" s="97" t="s">
        <v>123</v>
      </c>
      <c r="R278" s="95">
        <v>30</v>
      </c>
      <c r="S278" s="95">
        <v>30</v>
      </c>
      <c r="T278" s="97">
        <v>30</v>
      </c>
      <c r="U278" s="95">
        <v>18</v>
      </c>
      <c r="V278" s="95">
        <v>18</v>
      </c>
      <c r="W278" s="97" t="s">
        <v>17</v>
      </c>
      <c r="X278" s="95" t="s">
        <v>60</v>
      </c>
      <c r="Y278" s="95" t="s">
        <v>161</v>
      </c>
      <c r="Z278" s="97" t="s">
        <v>121</v>
      </c>
      <c r="AA278" s="93" t="s">
        <v>8</v>
      </c>
      <c r="AB278" s="93" t="s">
        <v>132</v>
      </c>
      <c r="AC278" s="97" t="s">
        <v>15</v>
      </c>
      <c r="AD278" s="93" t="s">
        <v>46</v>
      </c>
      <c r="AE278" s="93" t="s">
        <v>129</v>
      </c>
      <c r="AF278" s="97" t="s">
        <v>86</v>
      </c>
      <c r="AG278" s="99"/>
      <c r="AH278" s="99"/>
      <c r="AI278" s="103"/>
      <c r="AJ278" s="104"/>
      <c r="AK278" s="99"/>
      <c r="AL278" s="100"/>
    </row>
    <row r="279" spans="1:38" x14ac:dyDescent="0.25">
      <c r="A279" s="88">
        <v>277</v>
      </c>
      <c r="B279" s="91" t="s">
        <v>457</v>
      </c>
      <c r="C279" s="53" t="s">
        <v>64</v>
      </c>
      <c r="D279" s="53" t="s">
        <v>103</v>
      </c>
      <c r="E279" s="97" t="s">
        <v>65</v>
      </c>
      <c r="F279" s="53" t="s">
        <v>68</v>
      </c>
      <c r="G279" s="53" t="s">
        <v>113</v>
      </c>
      <c r="H279" s="97" t="s">
        <v>69</v>
      </c>
      <c r="I279" s="93" t="s">
        <v>57</v>
      </c>
      <c r="J279" s="93" t="s">
        <v>110</v>
      </c>
      <c r="K279" s="97" t="s">
        <v>58</v>
      </c>
      <c r="L279" s="93" t="s">
        <v>8</v>
      </c>
      <c r="M279" s="93" t="s">
        <v>132</v>
      </c>
      <c r="N279" s="97" t="s">
        <v>14</v>
      </c>
      <c r="O279" s="93" t="s">
        <v>16</v>
      </c>
      <c r="P279" s="93" t="s">
        <v>575</v>
      </c>
      <c r="Q279" s="97" t="s">
        <v>123</v>
      </c>
      <c r="R279" s="95">
        <v>30</v>
      </c>
      <c r="S279" s="95">
        <v>30</v>
      </c>
      <c r="T279" s="97">
        <v>30</v>
      </c>
      <c r="U279" s="95">
        <v>24</v>
      </c>
      <c r="V279" s="95">
        <v>24</v>
      </c>
      <c r="W279" s="97" t="s">
        <v>32</v>
      </c>
      <c r="X279" s="95" t="s">
        <v>60</v>
      </c>
      <c r="Y279" s="95" t="s">
        <v>161</v>
      </c>
      <c r="Z279" s="97" t="s">
        <v>121</v>
      </c>
      <c r="AA279" s="93" t="s">
        <v>8</v>
      </c>
      <c r="AB279" s="93" t="s">
        <v>132</v>
      </c>
      <c r="AC279" s="97" t="s">
        <v>15</v>
      </c>
      <c r="AD279" s="93" t="s">
        <v>42</v>
      </c>
      <c r="AE279" s="93" t="s">
        <v>129</v>
      </c>
      <c r="AF279" s="97" t="s">
        <v>85</v>
      </c>
      <c r="AG279" s="99"/>
      <c r="AH279" s="99"/>
      <c r="AI279" s="103"/>
      <c r="AJ279" s="104"/>
      <c r="AK279" s="99"/>
      <c r="AL279" s="100"/>
    </row>
    <row r="280" spans="1:38" x14ac:dyDescent="0.25">
      <c r="A280" s="88">
        <v>278</v>
      </c>
      <c r="B280" s="91" t="s">
        <v>458</v>
      </c>
      <c r="C280" s="53" t="s">
        <v>64</v>
      </c>
      <c r="D280" s="53" t="s">
        <v>103</v>
      </c>
      <c r="E280" s="97" t="s">
        <v>65</v>
      </c>
      <c r="F280" s="53" t="s">
        <v>68</v>
      </c>
      <c r="G280" s="53" t="s">
        <v>113</v>
      </c>
      <c r="H280" s="97" t="s">
        <v>69</v>
      </c>
      <c r="I280" s="93" t="s">
        <v>57</v>
      </c>
      <c r="J280" s="93" t="s">
        <v>110</v>
      </c>
      <c r="K280" s="97" t="s">
        <v>58</v>
      </c>
      <c r="L280" s="93" t="s">
        <v>8</v>
      </c>
      <c r="M280" s="93" t="s">
        <v>132</v>
      </c>
      <c r="N280" s="97" t="s">
        <v>14</v>
      </c>
      <c r="O280" s="93" t="s">
        <v>16</v>
      </c>
      <c r="P280" s="93" t="s">
        <v>575</v>
      </c>
      <c r="Q280" s="97" t="s">
        <v>123</v>
      </c>
      <c r="R280" s="95">
        <v>30</v>
      </c>
      <c r="S280" s="95">
        <v>30</v>
      </c>
      <c r="T280" s="97">
        <v>30</v>
      </c>
      <c r="U280" s="95">
        <v>24</v>
      </c>
      <c r="V280" s="95">
        <v>24</v>
      </c>
      <c r="W280" s="97" t="s">
        <v>32</v>
      </c>
      <c r="X280" s="95" t="s">
        <v>60</v>
      </c>
      <c r="Y280" s="95" t="s">
        <v>161</v>
      </c>
      <c r="Z280" s="97" t="s">
        <v>121</v>
      </c>
      <c r="AA280" s="93" t="s">
        <v>8</v>
      </c>
      <c r="AB280" s="93" t="s">
        <v>132</v>
      </c>
      <c r="AC280" s="97" t="s">
        <v>15</v>
      </c>
      <c r="AD280" s="93" t="s">
        <v>46</v>
      </c>
      <c r="AE280" s="93" t="s">
        <v>129</v>
      </c>
      <c r="AF280" s="97" t="s">
        <v>86</v>
      </c>
      <c r="AG280" s="99"/>
      <c r="AH280" s="99"/>
      <c r="AI280" s="103"/>
      <c r="AJ280" s="104"/>
      <c r="AK280" s="99"/>
      <c r="AL280" s="100"/>
    </row>
    <row r="281" spans="1:38" x14ac:dyDescent="0.25">
      <c r="A281" s="88">
        <v>279</v>
      </c>
      <c r="B281" s="91" t="s">
        <v>459</v>
      </c>
      <c r="C281" s="53" t="s">
        <v>64</v>
      </c>
      <c r="D281" s="53" t="s">
        <v>103</v>
      </c>
      <c r="E281" s="97" t="s">
        <v>65</v>
      </c>
      <c r="F281" s="53" t="s">
        <v>68</v>
      </c>
      <c r="G281" s="53" t="s">
        <v>113</v>
      </c>
      <c r="H281" s="97" t="s">
        <v>69</v>
      </c>
      <c r="I281" s="93" t="s">
        <v>57</v>
      </c>
      <c r="J281" s="93" t="s">
        <v>110</v>
      </c>
      <c r="K281" s="97" t="s">
        <v>58</v>
      </c>
      <c r="L281" s="93" t="s">
        <v>8</v>
      </c>
      <c r="M281" s="93" t="s">
        <v>132</v>
      </c>
      <c r="N281" s="97" t="s">
        <v>14</v>
      </c>
      <c r="O281" s="93" t="s">
        <v>16</v>
      </c>
      <c r="P281" s="93" t="s">
        <v>575</v>
      </c>
      <c r="Q281" s="97" t="s">
        <v>123</v>
      </c>
      <c r="R281" s="95">
        <v>36</v>
      </c>
      <c r="S281" s="95">
        <v>36</v>
      </c>
      <c r="T281" s="97">
        <v>36</v>
      </c>
      <c r="U281" s="95">
        <v>18</v>
      </c>
      <c r="V281" s="95">
        <v>18</v>
      </c>
      <c r="W281" s="97" t="s">
        <v>17</v>
      </c>
      <c r="X281" s="95" t="s">
        <v>60</v>
      </c>
      <c r="Y281" s="95" t="s">
        <v>161</v>
      </c>
      <c r="Z281" s="97" t="s">
        <v>121</v>
      </c>
      <c r="AA281" s="93" t="s">
        <v>8</v>
      </c>
      <c r="AB281" s="93" t="s">
        <v>132</v>
      </c>
      <c r="AC281" s="97" t="s">
        <v>15</v>
      </c>
      <c r="AD281" s="93" t="s">
        <v>42</v>
      </c>
      <c r="AE281" s="93" t="s">
        <v>129</v>
      </c>
      <c r="AF281" s="97" t="s">
        <v>85</v>
      </c>
      <c r="AG281" s="99"/>
      <c r="AH281" s="99"/>
      <c r="AI281" s="103"/>
      <c r="AJ281" s="104"/>
      <c r="AK281" s="99"/>
      <c r="AL281" s="100"/>
    </row>
    <row r="282" spans="1:38" x14ac:dyDescent="0.25">
      <c r="A282" s="88">
        <v>280</v>
      </c>
      <c r="B282" s="91" t="s">
        <v>460</v>
      </c>
      <c r="C282" s="53" t="s">
        <v>64</v>
      </c>
      <c r="D282" s="53" t="s">
        <v>103</v>
      </c>
      <c r="E282" s="97" t="s">
        <v>65</v>
      </c>
      <c r="F282" s="53" t="s">
        <v>68</v>
      </c>
      <c r="G282" s="53" t="s">
        <v>113</v>
      </c>
      <c r="H282" s="97" t="s">
        <v>69</v>
      </c>
      <c r="I282" s="93" t="s">
        <v>57</v>
      </c>
      <c r="J282" s="93" t="s">
        <v>110</v>
      </c>
      <c r="K282" s="97" t="s">
        <v>58</v>
      </c>
      <c r="L282" s="93" t="s">
        <v>8</v>
      </c>
      <c r="M282" s="93" t="s">
        <v>132</v>
      </c>
      <c r="N282" s="97" t="s">
        <v>14</v>
      </c>
      <c r="O282" s="93" t="s">
        <v>16</v>
      </c>
      <c r="P282" s="93" t="s">
        <v>575</v>
      </c>
      <c r="Q282" s="97" t="s">
        <v>123</v>
      </c>
      <c r="R282" s="95">
        <v>36</v>
      </c>
      <c r="S282" s="95">
        <v>36</v>
      </c>
      <c r="T282" s="97">
        <v>36</v>
      </c>
      <c r="U282" s="95">
        <v>18</v>
      </c>
      <c r="V282" s="95">
        <v>18</v>
      </c>
      <c r="W282" s="97" t="s">
        <v>17</v>
      </c>
      <c r="X282" s="95" t="s">
        <v>60</v>
      </c>
      <c r="Y282" s="95" t="s">
        <v>161</v>
      </c>
      <c r="Z282" s="97" t="s">
        <v>121</v>
      </c>
      <c r="AA282" s="93" t="s">
        <v>8</v>
      </c>
      <c r="AB282" s="93" t="s">
        <v>132</v>
      </c>
      <c r="AC282" s="97" t="s">
        <v>15</v>
      </c>
      <c r="AD282" s="93" t="s">
        <v>46</v>
      </c>
      <c r="AE282" s="93" t="s">
        <v>129</v>
      </c>
      <c r="AF282" s="97" t="s">
        <v>86</v>
      </c>
      <c r="AG282" s="99"/>
      <c r="AH282" s="99"/>
      <c r="AI282" s="103"/>
      <c r="AJ282" s="104"/>
      <c r="AK282" s="99"/>
      <c r="AL282" s="100"/>
    </row>
    <row r="283" spans="1:38" x14ac:dyDescent="0.25">
      <c r="A283" s="88">
        <v>281</v>
      </c>
      <c r="B283" s="91" t="s">
        <v>461</v>
      </c>
      <c r="C283" s="53" t="s">
        <v>64</v>
      </c>
      <c r="D283" s="53" t="s">
        <v>103</v>
      </c>
      <c r="E283" s="97" t="s">
        <v>65</v>
      </c>
      <c r="F283" s="53" t="s">
        <v>68</v>
      </c>
      <c r="G283" s="53" t="s">
        <v>113</v>
      </c>
      <c r="H283" s="97" t="s">
        <v>69</v>
      </c>
      <c r="I283" s="93" t="s">
        <v>57</v>
      </c>
      <c r="J283" s="93" t="s">
        <v>110</v>
      </c>
      <c r="K283" s="97" t="s">
        <v>58</v>
      </c>
      <c r="L283" s="93" t="s">
        <v>8</v>
      </c>
      <c r="M283" s="93" t="s">
        <v>132</v>
      </c>
      <c r="N283" s="97" t="s">
        <v>14</v>
      </c>
      <c r="O283" s="93" t="s">
        <v>16</v>
      </c>
      <c r="P283" s="93" t="s">
        <v>575</v>
      </c>
      <c r="Q283" s="97" t="s">
        <v>123</v>
      </c>
      <c r="R283" s="95">
        <v>36</v>
      </c>
      <c r="S283" s="95">
        <v>36</v>
      </c>
      <c r="T283" s="97">
        <v>36</v>
      </c>
      <c r="U283" s="95">
        <v>24</v>
      </c>
      <c r="V283" s="95">
        <v>24</v>
      </c>
      <c r="W283" s="97" t="s">
        <v>32</v>
      </c>
      <c r="X283" s="95" t="s">
        <v>60</v>
      </c>
      <c r="Y283" s="95" t="s">
        <v>161</v>
      </c>
      <c r="Z283" s="97" t="s">
        <v>121</v>
      </c>
      <c r="AA283" s="93" t="s">
        <v>8</v>
      </c>
      <c r="AB283" s="93" t="s">
        <v>132</v>
      </c>
      <c r="AC283" s="97" t="s">
        <v>15</v>
      </c>
      <c r="AD283" s="93" t="s">
        <v>42</v>
      </c>
      <c r="AE283" s="93" t="s">
        <v>129</v>
      </c>
      <c r="AF283" s="97" t="s">
        <v>85</v>
      </c>
      <c r="AG283" s="99"/>
      <c r="AH283" s="99"/>
      <c r="AI283" s="103"/>
      <c r="AJ283" s="104"/>
      <c r="AK283" s="99"/>
      <c r="AL283" s="100"/>
    </row>
    <row r="284" spans="1:38" x14ac:dyDescent="0.25">
      <c r="A284" s="88">
        <v>282</v>
      </c>
      <c r="B284" s="91" t="s">
        <v>462</v>
      </c>
      <c r="C284" s="53" t="s">
        <v>64</v>
      </c>
      <c r="D284" s="53" t="s">
        <v>103</v>
      </c>
      <c r="E284" s="97" t="s">
        <v>65</v>
      </c>
      <c r="F284" s="53" t="s">
        <v>68</v>
      </c>
      <c r="G284" s="53" t="s">
        <v>113</v>
      </c>
      <c r="H284" s="97" t="s">
        <v>69</v>
      </c>
      <c r="I284" s="93" t="s">
        <v>57</v>
      </c>
      <c r="J284" s="93" t="s">
        <v>110</v>
      </c>
      <c r="K284" s="97" t="s">
        <v>58</v>
      </c>
      <c r="L284" s="93" t="s">
        <v>8</v>
      </c>
      <c r="M284" s="93" t="s">
        <v>132</v>
      </c>
      <c r="N284" s="97" t="s">
        <v>14</v>
      </c>
      <c r="O284" s="93" t="s">
        <v>16</v>
      </c>
      <c r="P284" s="93" t="s">
        <v>575</v>
      </c>
      <c r="Q284" s="97" t="s">
        <v>123</v>
      </c>
      <c r="R284" s="95">
        <v>36</v>
      </c>
      <c r="S284" s="95">
        <v>36</v>
      </c>
      <c r="T284" s="97">
        <v>36</v>
      </c>
      <c r="U284" s="95">
        <v>24</v>
      </c>
      <c r="V284" s="95">
        <v>24</v>
      </c>
      <c r="W284" s="97" t="s">
        <v>32</v>
      </c>
      <c r="X284" s="95" t="s">
        <v>60</v>
      </c>
      <c r="Y284" s="95" t="s">
        <v>161</v>
      </c>
      <c r="Z284" s="97" t="s">
        <v>121</v>
      </c>
      <c r="AA284" s="93" t="s">
        <v>8</v>
      </c>
      <c r="AB284" s="93" t="s">
        <v>132</v>
      </c>
      <c r="AC284" s="97" t="s">
        <v>15</v>
      </c>
      <c r="AD284" s="93" t="s">
        <v>46</v>
      </c>
      <c r="AE284" s="93" t="s">
        <v>129</v>
      </c>
      <c r="AF284" s="97" t="s">
        <v>86</v>
      </c>
      <c r="AG284" s="99"/>
      <c r="AH284" s="99"/>
      <c r="AI284" s="103"/>
      <c r="AJ284" s="104"/>
      <c r="AK284" s="99"/>
      <c r="AL284" s="100"/>
    </row>
    <row r="285" spans="1:38" x14ac:dyDescent="0.25">
      <c r="A285" s="88">
        <v>283</v>
      </c>
      <c r="B285" s="91" t="s">
        <v>463</v>
      </c>
      <c r="C285" s="53" t="s">
        <v>64</v>
      </c>
      <c r="D285" s="53" t="s">
        <v>103</v>
      </c>
      <c r="E285" s="97" t="s">
        <v>65</v>
      </c>
      <c r="F285" s="53" t="s">
        <v>68</v>
      </c>
      <c r="G285" s="53" t="s">
        <v>113</v>
      </c>
      <c r="H285" s="97" t="s">
        <v>69</v>
      </c>
      <c r="I285" s="93" t="s">
        <v>57</v>
      </c>
      <c r="J285" s="93" t="s">
        <v>110</v>
      </c>
      <c r="K285" s="97" t="s">
        <v>58</v>
      </c>
      <c r="L285" s="93" t="s">
        <v>8</v>
      </c>
      <c r="M285" s="93" t="s">
        <v>132</v>
      </c>
      <c r="N285" s="97" t="s">
        <v>14</v>
      </c>
      <c r="O285" s="93" t="s">
        <v>16</v>
      </c>
      <c r="P285" s="93" t="s">
        <v>575</v>
      </c>
      <c r="Q285" s="97" t="s">
        <v>123</v>
      </c>
      <c r="R285" s="95">
        <v>48</v>
      </c>
      <c r="S285" s="95">
        <v>48</v>
      </c>
      <c r="T285" s="97">
        <v>48</v>
      </c>
      <c r="U285" s="95">
        <v>18</v>
      </c>
      <c r="V285" s="95">
        <v>18</v>
      </c>
      <c r="W285" s="97" t="s">
        <v>17</v>
      </c>
      <c r="X285" s="95" t="s">
        <v>60</v>
      </c>
      <c r="Y285" s="95" t="s">
        <v>161</v>
      </c>
      <c r="Z285" s="97" t="s">
        <v>121</v>
      </c>
      <c r="AA285" s="93" t="s">
        <v>8</v>
      </c>
      <c r="AB285" s="93" t="s">
        <v>132</v>
      </c>
      <c r="AC285" s="97" t="s">
        <v>15</v>
      </c>
      <c r="AD285" s="93" t="s">
        <v>42</v>
      </c>
      <c r="AE285" s="93" t="s">
        <v>129</v>
      </c>
      <c r="AF285" s="97" t="s">
        <v>85</v>
      </c>
      <c r="AG285" s="99"/>
      <c r="AH285" s="99"/>
      <c r="AI285" s="103"/>
      <c r="AJ285" s="104"/>
      <c r="AK285" s="99"/>
      <c r="AL285" s="100"/>
    </row>
    <row r="286" spans="1:38" x14ac:dyDescent="0.25">
      <c r="A286" s="88">
        <v>284</v>
      </c>
      <c r="B286" s="91" t="s">
        <v>464</v>
      </c>
      <c r="C286" s="53" t="s">
        <v>64</v>
      </c>
      <c r="D286" s="53" t="s">
        <v>103</v>
      </c>
      <c r="E286" s="97" t="s">
        <v>65</v>
      </c>
      <c r="F286" s="53" t="s">
        <v>68</v>
      </c>
      <c r="G286" s="53" t="s">
        <v>113</v>
      </c>
      <c r="H286" s="97" t="s">
        <v>69</v>
      </c>
      <c r="I286" s="93" t="s">
        <v>57</v>
      </c>
      <c r="J286" s="93" t="s">
        <v>110</v>
      </c>
      <c r="K286" s="97" t="s">
        <v>58</v>
      </c>
      <c r="L286" s="93" t="s">
        <v>8</v>
      </c>
      <c r="M286" s="93" t="s">
        <v>132</v>
      </c>
      <c r="N286" s="97" t="s">
        <v>14</v>
      </c>
      <c r="O286" s="93" t="s">
        <v>16</v>
      </c>
      <c r="P286" s="93" t="s">
        <v>575</v>
      </c>
      <c r="Q286" s="97" t="s">
        <v>123</v>
      </c>
      <c r="R286" s="95">
        <v>48</v>
      </c>
      <c r="S286" s="95">
        <v>48</v>
      </c>
      <c r="T286" s="97">
        <v>48</v>
      </c>
      <c r="U286" s="95">
        <v>18</v>
      </c>
      <c r="V286" s="95">
        <v>18</v>
      </c>
      <c r="W286" s="97" t="s">
        <v>17</v>
      </c>
      <c r="X286" s="95" t="s">
        <v>60</v>
      </c>
      <c r="Y286" s="95" t="s">
        <v>161</v>
      </c>
      <c r="Z286" s="97" t="s">
        <v>121</v>
      </c>
      <c r="AA286" s="93" t="s">
        <v>8</v>
      </c>
      <c r="AB286" s="93" t="s">
        <v>132</v>
      </c>
      <c r="AC286" s="97" t="s">
        <v>15</v>
      </c>
      <c r="AD286" s="93" t="s">
        <v>46</v>
      </c>
      <c r="AE286" s="93" t="s">
        <v>129</v>
      </c>
      <c r="AF286" s="97" t="s">
        <v>86</v>
      </c>
      <c r="AG286" s="99"/>
      <c r="AH286" s="99"/>
      <c r="AI286" s="103"/>
      <c r="AJ286" s="104"/>
      <c r="AK286" s="99"/>
      <c r="AL286" s="100"/>
    </row>
    <row r="287" spans="1:38" x14ac:dyDescent="0.25">
      <c r="A287" s="88">
        <v>285</v>
      </c>
      <c r="B287" s="91" t="s">
        <v>465</v>
      </c>
      <c r="C287" s="53" t="s">
        <v>64</v>
      </c>
      <c r="D287" s="53" t="s">
        <v>103</v>
      </c>
      <c r="E287" s="97" t="s">
        <v>65</v>
      </c>
      <c r="F287" s="53" t="s">
        <v>68</v>
      </c>
      <c r="G287" s="53" t="s">
        <v>113</v>
      </c>
      <c r="H287" s="97" t="s">
        <v>69</v>
      </c>
      <c r="I287" s="93" t="s">
        <v>57</v>
      </c>
      <c r="J287" s="93" t="s">
        <v>110</v>
      </c>
      <c r="K287" s="97" t="s">
        <v>58</v>
      </c>
      <c r="L287" s="93" t="s">
        <v>8</v>
      </c>
      <c r="M287" s="93" t="s">
        <v>132</v>
      </c>
      <c r="N287" s="97" t="s">
        <v>14</v>
      </c>
      <c r="O287" s="93" t="s">
        <v>16</v>
      </c>
      <c r="P287" s="93" t="s">
        <v>575</v>
      </c>
      <c r="Q287" s="97" t="s">
        <v>123</v>
      </c>
      <c r="R287" s="95">
        <v>48</v>
      </c>
      <c r="S287" s="95">
        <v>48</v>
      </c>
      <c r="T287" s="97">
        <v>48</v>
      </c>
      <c r="U287" s="95">
        <v>24</v>
      </c>
      <c r="V287" s="95">
        <v>24</v>
      </c>
      <c r="W287" s="97" t="s">
        <v>32</v>
      </c>
      <c r="X287" s="95" t="s">
        <v>60</v>
      </c>
      <c r="Y287" s="95" t="s">
        <v>161</v>
      </c>
      <c r="Z287" s="97" t="s">
        <v>121</v>
      </c>
      <c r="AA287" s="93" t="s">
        <v>8</v>
      </c>
      <c r="AB287" s="93" t="s">
        <v>132</v>
      </c>
      <c r="AC287" s="97" t="s">
        <v>15</v>
      </c>
      <c r="AD287" s="93" t="s">
        <v>42</v>
      </c>
      <c r="AE287" s="93" t="s">
        <v>129</v>
      </c>
      <c r="AF287" s="97" t="s">
        <v>85</v>
      </c>
      <c r="AG287" s="99"/>
      <c r="AH287" s="99"/>
      <c r="AI287" s="103"/>
      <c r="AJ287" s="104"/>
      <c r="AK287" s="99"/>
      <c r="AL287" s="100"/>
    </row>
    <row r="288" spans="1:38" x14ac:dyDescent="0.25">
      <c r="A288" s="88">
        <v>286</v>
      </c>
      <c r="B288" s="91" t="s">
        <v>466</v>
      </c>
      <c r="C288" s="53" t="s">
        <v>64</v>
      </c>
      <c r="D288" s="53" t="s">
        <v>103</v>
      </c>
      <c r="E288" s="97" t="s">
        <v>65</v>
      </c>
      <c r="F288" s="53" t="s">
        <v>68</v>
      </c>
      <c r="G288" s="53" t="s">
        <v>113</v>
      </c>
      <c r="H288" s="97" t="s">
        <v>69</v>
      </c>
      <c r="I288" s="93" t="s">
        <v>57</v>
      </c>
      <c r="J288" s="93" t="s">
        <v>110</v>
      </c>
      <c r="K288" s="97" t="s">
        <v>58</v>
      </c>
      <c r="L288" s="93" t="s">
        <v>8</v>
      </c>
      <c r="M288" s="93" t="s">
        <v>132</v>
      </c>
      <c r="N288" s="97" t="s">
        <v>14</v>
      </c>
      <c r="O288" s="93" t="s">
        <v>16</v>
      </c>
      <c r="P288" s="93" t="s">
        <v>575</v>
      </c>
      <c r="Q288" s="97" t="s">
        <v>123</v>
      </c>
      <c r="R288" s="95">
        <v>48</v>
      </c>
      <c r="S288" s="95">
        <v>48</v>
      </c>
      <c r="T288" s="97">
        <v>48</v>
      </c>
      <c r="U288" s="95">
        <v>24</v>
      </c>
      <c r="V288" s="95">
        <v>24</v>
      </c>
      <c r="W288" s="97" t="s">
        <v>32</v>
      </c>
      <c r="X288" s="95" t="s">
        <v>60</v>
      </c>
      <c r="Y288" s="95" t="s">
        <v>161</v>
      </c>
      <c r="Z288" s="97" t="s">
        <v>121</v>
      </c>
      <c r="AA288" s="93" t="s">
        <v>8</v>
      </c>
      <c r="AB288" s="93" t="s">
        <v>132</v>
      </c>
      <c r="AC288" s="97" t="s">
        <v>15</v>
      </c>
      <c r="AD288" s="93" t="s">
        <v>46</v>
      </c>
      <c r="AE288" s="93" t="s">
        <v>129</v>
      </c>
      <c r="AF288" s="97" t="s">
        <v>86</v>
      </c>
      <c r="AG288" s="99"/>
      <c r="AH288" s="99"/>
      <c r="AI288" s="103"/>
      <c r="AJ288" s="104"/>
      <c r="AK288" s="99"/>
      <c r="AL288" s="100"/>
    </row>
    <row r="289" spans="1:38" x14ac:dyDescent="0.25">
      <c r="A289" s="88">
        <v>287</v>
      </c>
      <c r="B289" s="91" t="s">
        <v>467</v>
      </c>
      <c r="C289" s="53" t="s">
        <v>64</v>
      </c>
      <c r="D289" s="53" t="s">
        <v>103</v>
      </c>
      <c r="E289" s="97" t="s">
        <v>65</v>
      </c>
      <c r="F289" s="53" t="s">
        <v>68</v>
      </c>
      <c r="G289" s="53" t="s">
        <v>113</v>
      </c>
      <c r="H289" s="97" t="s">
        <v>69</v>
      </c>
      <c r="I289" s="93" t="s">
        <v>57</v>
      </c>
      <c r="J289" s="93" t="s">
        <v>110</v>
      </c>
      <c r="K289" s="97" t="s">
        <v>58</v>
      </c>
      <c r="L289" s="93" t="s">
        <v>8</v>
      </c>
      <c r="M289" s="93" t="s">
        <v>132</v>
      </c>
      <c r="N289" s="97" t="s">
        <v>14</v>
      </c>
      <c r="O289" s="93" t="s">
        <v>35</v>
      </c>
      <c r="P289" s="93" t="s">
        <v>96</v>
      </c>
      <c r="Q289" s="97" t="s">
        <v>124</v>
      </c>
      <c r="R289" s="95">
        <v>30</v>
      </c>
      <c r="S289" s="95">
        <v>30</v>
      </c>
      <c r="T289" s="97">
        <v>30</v>
      </c>
      <c r="U289" s="95">
        <v>18</v>
      </c>
      <c r="V289" s="95">
        <v>18</v>
      </c>
      <c r="W289" s="97" t="s">
        <v>17</v>
      </c>
      <c r="X289" s="95" t="s">
        <v>60</v>
      </c>
      <c r="Y289" s="95" t="s">
        <v>161</v>
      </c>
      <c r="Z289" s="97" t="s">
        <v>121</v>
      </c>
      <c r="AA289" s="93" t="s">
        <v>8</v>
      </c>
      <c r="AB289" s="93" t="s">
        <v>132</v>
      </c>
      <c r="AC289" s="97" t="s">
        <v>15</v>
      </c>
      <c r="AD289" s="93" t="s">
        <v>42</v>
      </c>
      <c r="AE289" s="93" t="s">
        <v>129</v>
      </c>
      <c r="AF289" s="97" t="s">
        <v>85</v>
      </c>
      <c r="AG289" s="99"/>
      <c r="AH289" s="99"/>
      <c r="AI289" s="103"/>
      <c r="AJ289" s="104"/>
      <c r="AK289" s="99"/>
      <c r="AL289" s="100"/>
    </row>
    <row r="290" spans="1:38" x14ac:dyDescent="0.25">
      <c r="A290" s="88">
        <v>288</v>
      </c>
      <c r="B290" s="91" t="s">
        <v>468</v>
      </c>
      <c r="C290" s="53" t="s">
        <v>64</v>
      </c>
      <c r="D290" s="53" t="s">
        <v>103</v>
      </c>
      <c r="E290" s="97" t="s">
        <v>65</v>
      </c>
      <c r="F290" s="53" t="s">
        <v>68</v>
      </c>
      <c r="G290" s="53" t="s">
        <v>113</v>
      </c>
      <c r="H290" s="97" t="s">
        <v>69</v>
      </c>
      <c r="I290" s="93" t="s">
        <v>57</v>
      </c>
      <c r="J290" s="93" t="s">
        <v>110</v>
      </c>
      <c r="K290" s="97" t="s">
        <v>58</v>
      </c>
      <c r="L290" s="93" t="s">
        <v>8</v>
      </c>
      <c r="M290" s="93" t="s">
        <v>132</v>
      </c>
      <c r="N290" s="97" t="s">
        <v>14</v>
      </c>
      <c r="O290" s="93" t="s">
        <v>35</v>
      </c>
      <c r="P290" s="93" t="s">
        <v>96</v>
      </c>
      <c r="Q290" s="97" t="s">
        <v>124</v>
      </c>
      <c r="R290" s="95">
        <v>30</v>
      </c>
      <c r="S290" s="95">
        <v>30</v>
      </c>
      <c r="T290" s="97">
        <v>30</v>
      </c>
      <c r="U290" s="95">
        <v>18</v>
      </c>
      <c r="V290" s="95">
        <v>18</v>
      </c>
      <c r="W290" s="97" t="s">
        <v>17</v>
      </c>
      <c r="X290" s="95" t="s">
        <v>60</v>
      </c>
      <c r="Y290" s="95" t="s">
        <v>161</v>
      </c>
      <c r="Z290" s="97" t="s">
        <v>121</v>
      </c>
      <c r="AA290" s="93" t="s">
        <v>8</v>
      </c>
      <c r="AB290" s="93" t="s">
        <v>132</v>
      </c>
      <c r="AC290" s="97" t="s">
        <v>15</v>
      </c>
      <c r="AD290" s="93" t="s">
        <v>46</v>
      </c>
      <c r="AE290" s="93" t="s">
        <v>129</v>
      </c>
      <c r="AF290" s="97" t="s">
        <v>86</v>
      </c>
      <c r="AG290" s="99"/>
      <c r="AH290" s="99"/>
      <c r="AI290" s="103"/>
      <c r="AJ290" s="104"/>
      <c r="AK290" s="99"/>
      <c r="AL290" s="100"/>
    </row>
    <row r="291" spans="1:38" x14ac:dyDescent="0.25">
      <c r="A291" s="88">
        <v>289</v>
      </c>
      <c r="B291" s="91" t="s">
        <v>469</v>
      </c>
      <c r="C291" s="53" t="s">
        <v>64</v>
      </c>
      <c r="D291" s="53" t="s">
        <v>103</v>
      </c>
      <c r="E291" s="97" t="s">
        <v>65</v>
      </c>
      <c r="F291" s="53" t="s">
        <v>68</v>
      </c>
      <c r="G291" s="53" t="s">
        <v>113</v>
      </c>
      <c r="H291" s="97" t="s">
        <v>69</v>
      </c>
      <c r="I291" s="93" t="s">
        <v>57</v>
      </c>
      <c r="J291" s="93" t="s">
        <v>110</v>
      </c>
      <c r="K291" s="97" t="s">
        <v>58</v>
      </c>
      <c r="L291" s="93" t="s">
        <v>8</v>
      </c>
      <c r="M291" s="93" t="s">
        <v>132</v>
      </c>
      <c r="N291" s="97" t="s">
        <v>14</v>
      </c>
      <c r="O291" s="93" t="s">
        <v>35</v>
      </c>
      <c r="P291" s="93" t="s">
        <v>96</v>
      </c>
      <c r="Q291" s="97" t="s">
        <v>124</v>
      </c>
      <c r="R291" s="95">
        <v>30</v>
      </c>
      <c r="S291" s="95">
        <v>30</v>
      </c>
      <c r="T291" s="97">
        <v>30</v>
      </c>
      <c r="U291" s="95">
        <v>24</v>
      </c>
      <c r="V291" s="95">
        <v>24</v>
      </c>
      <c r="W291" s="97" t="s">
        <v>32</v>
      </c>
      <c r="X291" s="95" t="s">
        <v>60</v>
      </c>
      <c r="Y291" s="95" t="s">
        <v>161</v>
      </c>
      <c r="Z291" s="97" t="s">
        <v>121</v>
      </c>
      <c r="AA291" s="93" t="s">
        <v>8</v>
      </c>
      <c r="AB291" s="93" t="s">
        <v>132</v>
      </c>
      <c r="AC291" s="97" t="s">
        <v>15</v>
      </c>
      <c r="AD291" s="93" t="s">
        <v>42</v>
      </c>
      <c r="AE291" s="93" t="s">
        <v>129</v>
      </c>
      <c r="AF291" s="97" t="s">
        <v>85</v>
      </c>
      <c r="AG291" s="99"/>
      <c r="AH291" s="99"/>
      <c r="AI291" s="103"/>
      <c r="AJ291" s="104"/>
      <c r="AK291" s="99"/>
      <c r="AL291" s="100"/>
    </row>
    <row r="292" spans="1:38" x14ac:dyDescent="0.25">
      <c r="A292" s="88">
        <v>290</v>
      </c>
      <c r="B292" s="91" t="s">
        <v>470</v>
      </c>
      <c r="C292" s="53" t="s">
        <v>64</v>
      </c>
      <c r="D292" s="53" t="s">
        <v>103</v>
      </c>
      <c r="E292" s="97" t="s">
        <v>65</v>
      </c>
      <c r="F292" s="53" t="s">
        <v>68</v>
      </c>
      <c r="G292" s="53" t="s">
        <v>113</v>
      </c>
      <c r="H292" s="97" t="s">
        <v>69</v>
      </c>
      <c r="I292" s="93" t="s">
        <v>57</v>
      </c>
      <c r="J292" s="93" t="s">
        <v>110</v>
      </c>
      <c r="K292" s="97" t="s">
        <v>58</v>
      </c>
      <c r="L292" s="93" t="s">
        <v>8</v>
      </c>
      <c r="M292" s="93" t="s">
        <v>132</v>
      </c>
      <c r="N292" s="97" t="s">
        <v>14</v>
      </c>
      <c r="O292" s="93" t="s">
        <v>35</v>
      </c>
      <c r="P292" s="93" t="s">
        <v>96</v>
      </c>
      <c r="Q292" s="97" t="s">
        <v>124</v>
      </c>
      <c r="R292" s="95">
        <v>30</v>
      </c>
      <c r="S292" s="95">
        <v>30</v>
      </c>
      <c r="T292" s="97">
        <v>30</v>
      </c>
      <c r="U292" s="95">
        <v>24</v>
      </c>
      <c r="V292" s="95">
        <v>24</v>
      </c>
      <c r="W292" s="97" t="s">
        <v>32</v>
      </c>
      <c r="X292" s="95" t="s">
        <v>60</v>
      </c>
      <c r="Y292" s="95" t="s">
        <v>161</v>
      </c>
      <c r="Z292" s="97" t="s">
        <v>121</v>
      </c>
      <c r="AA292" s="93" t="s">
        <v>8</v>
      </c>
      <c r="AB292" s="93" t="s">
        <v>132</v>
      </c>
      <c r="AC292" s="97" t="s">
        <v>15</v>
      </c>
      <c r="AD292" s="93" t="s">
        <v>46</v>
      </c>
      <c r="AE292" s="93" t="s">
        <v>129</v>
      </c>
      <c r="AF292" s="97" t="s">
        <v>86</v>
      </c>
      <c r="AG292" s="99"/>
      <c r="AH292" s="99"/>
      <c r="AI292" s="103"/>
      <c r="AJ292" s="104"/>
      <c r="AK292" s="99"/>
      <c r="AL292" s="100"/>
    </row>
    <row r="293" spans="1:38" x14ac:dyDescent="0.25">
      <c r="A293" s="88">
        <v>291</v>
      </c>
      <c r="B293" s="91" t="s">
        <v>471</v>
      </c>
      <c r="C293" s="53" t="s">
        <v>64</v>
      </c>
      <c r="D293" s="53" t="s">
        <v>103</v>
      </c>
      <c r="E293" s="97" t="s">
        <v>65</v>
      </c>
      <c r="F293" s="53" t="s">
        <v>68</v>
      </c>
      <c r="G293" s="53" t="s">
        <v>113</v>
      </c>
      <c r="H293" s="97" t="s">
        <v>69</v>
      </c>
      <c r="I293" s="93" t="s">
        <v>57</v>
      </c>
      <c r="J293" s="93" t="s">
        <v>110</v>
      </c>
      <c r="K293" s="97" t="s">
        <v>58</v>
      </c>
      <c r="L293" s="93" t="s">
        <v>8</v>
      </c>
      <c r="M293" s="93" t="s">
        <v>132</v>
      </c>
      <c r="N293" s="97" t="s">
        <v>14</v>
      </c>
      <c r="O293" s="93" t="s">
        <v>35</v>
      </c>
      <c r="P293" s="93" t="s">
        <v>96</v>
      </c>
      <c r="Q293" s="97" t="s">
        <v>124</v>
      </c>
      <c r="R293" s="95">
        <v>36</v>
      </c>
      <c r="S293" s="95">
        <v>36</v>
      </c>
      <c r="T293" s="97">
        <v>36</v>
      </c>
      <c r="U293" s="95">
        <v>18</v>
      </c>
      <c r="V293" s="95">
        <v>18</v>
      </c>
      <c r="W293" s="97" t="s">
        <v>17</v>
      </c>
      <c r="X293" s="95" t="s">
        <v>60</v>
      </c>
      <c r="Y293" s="95" t="s">
        <v>161</v>
      </c>
      <c r="Z293" s="97" t="s">
        <v>121</v>
      </c>
      <c r="AA293" s="93" t="s">
        <v>8</v>
      </c>
      <c r="AB293" s="93" t="s">
        <v>132</v>
      </c>
      <c r="AC293" s="97" t="s">
        <v>15</v>
      </c>
      <c r="AD293" s="93" t="s">
        <v>42</v>
      </c>
      <c r="AE293" s="93" t="s">
        <v>129</v>
      </c>
      <c r="AF293" s="97" t="s">
        <v>85</v>
      </c>
      <c r="AG293" s="99"/>
      <c r="AH293" s="99"/>
      <c r="AI293" s="103"/>
      <c r="AJ293" s="104"/>
      <c r="AK293" s="99"/>
      <c r="AL293" s="100"/>
    </row>
    <row r="294" spans="1:38" x14ac:dyDescent="0.25">
      <c r="A294" s="88">
        <v>292</v>
      </c>
      <c r="B294" s="91" t="s">
        <v>472</v>
      </c>
      <c r="C294" s="53" t="s">
        <v>64</v>
      </c>
      <c r="D294" s="53" t="s">
        <v>103</v>
      </c>
      <c r="E294" s="97" t="s">
        <v>65</v>
      </c>
      <c r="F294" s="53" t="s">
        <v>68</v>
      </c>
      <c r="G294" s="53" t="s">
        <v>113</v>
      </c>
      <c r="H294" s="97" t="s">
        <v>69</v>
      </c>
      <c r="I294" s="93" t="s">
        <v>57</v>
      </c>
      <c r="J294" s="93" t="s">
        <v>110</v>
      </c>
      <c r="K294" s="97" t="s">
        <v>58</v>
      </c>
      <c r="L294" s="93" t="s">
        <v>8</v>
      </c>
      <c r="M294" s="93" t="s">
        <v>132</v>
      </c>
      <c r="N294" s="97" t="s">
        <v>14</v>
      </c>
      <c r="O294" s="93" t="s">
        <v>35</v>
      </c>
      <c r="P294" s="93" t="s">
        <v>96</v>
      </c>
      <c r="Q294" s="97" t="s">
        <v>124</v>
      </c>
      <c r="R294" s="95">
        <v>36</v>
      </c>
      <c r="S294" s="95">
        <v>36</v>
      </c>
      <c r="T294" s="97">
        <v>36</v>
      </c>
      <c r="U294" s="95">
        <v>18</v>
      </c>
      <c r="V294" s="95">
        <v>18</v>
      </c>
      <c r="W294" s="97" t="s">
        <v>17</v>
      </c>
      <c r="X294" s="95" t="s">
        <v>60</v>
      </c>
      <c r="Y294" s="95" t="s">
        <v>161</v>
      </c>
      <c r="Z294" s="97" t="s">
        <v>121</v>
      </c>
      <c r="AA294" s="93" t="s">
        <v>8</v>
      </c>
      <c r="AB294" s="93" t="s">
        <v>132</v>
      </c>
      <c r="AC294" s="97" t="s">
        <v>15</v>
      </c>
      <c r="AD294" s="93" t="s">
        <v>46</v>
      </c>
      <c r="AE294" s="93" t="s">
        <v>129</v>
      </c>
      <c r="AF294" s="97" t="s">
        <v>86</v>
      </c>
      <c r="AG294" s="99"/>
      <c r="AH294" s="99"/>
      <c r="AI294" s="103"/>
      <c r="AJ294" s="104"/>
      <c r="AK294" s="99"/>
      <c r="AL294" s="100"/>
    </row>
    <row r="295" spans="1:38" x14ac:dyDescent="0.25">
      <c r="A295" s="88">
        <v>293</v>
      </c>
      <c r="B295" s="91" t="s">
        <v>473</v>
      </c>
      <c r="C295" s="53" t="s">
        <v>64</v>
      </c>
      <c r="D295" s="53" t="s">
        <v>103</v>
      </c>
      <c r="E295" s="97" t="s">
        <v>65</v>
      </c>
      <c r="F295" s="53" t="s">
        <v>68</v>
      </c>
      <c r="G295" s="53" t="s">
        <v>113</v>
      </c>
      <c r="H295" s="97" t="s">
        <v>69</v>
      </c>
      <c r="I295" s="93" t="s">
        <v>57</v>
      </c>
      <c r="J295" s="93" t="s">
        <v>110</v>
      </c>
      <c r="K295" s="97" t="s">
        <v>58</v>
      </c>
      <c r="L295" s="93" t="s">
        <v>8</v>
      </c>
      <c r="M295" s="93" t="s">
        <v>132</v>
      </c>
      <c r="N295" s="97" t="s">
        <v>14</v>
      </c>
      <c r="O295" s="93" t="s">
        <v>35</v>
      </c>
      <c r="P295" s="93" t="s">
        <v>96</v>
      </c>
      <c r="Q295" s="97" t="s">
        <v>124</v>
      </c>
      <c r="R295" s="95">
        <v>36</v>
      </c>
      <c r="S295" s="95">
        <v>36</v>
      </c>
      <c r="T295" s="97">
        <v>36</v>
      </c>
      <c r="U295" s="95">
        <v>24</v>
      </c>
      <c r="V295" s="95">
        <v>24</v>
      </c>
      <c r="W295" s="97" t="s">
        <v>32</v>
      </c>
      <c r="X295" s="95" t="s">
        <v>60</v>
      </c>
      <c r="Y295" s="95" t="s">
        <v>161</v>
      </c>
      <c r="Z295" s="97" t="s">
        <v>121</v>
      </c>
      <c r="AA295" s="93" t="s">
        <v>8</v>
      </c>
      <c r="AB295" s="93" t="s">
        <v>132</v>
      </c>
      <c r="AC295" s="97" t="s">
        <v>15</v>
      </c>
      <c r="AD295" s="93" t="s">
        <v>42</v>
      </c>
      <c r="AE295" s="93" t="s">
        <v>129</v>
      </c>
      <c r="AF295" s="97" t="s">
        <v>85</v>
      </c>
      <c r="AG295" s="99"/>
      <c r="AH295" s="99"/>
      <c r="AI295" s="103"/>
      <c r="AJ295" s="104"/>
      <c r="AK295" s="99"/>
      <c r="AL295" s="100"/>
    </row>
    <row r="296" spans="1:38" x14ac:dyDescent="0.25">
      <c r="A296" s="88">
        <v>294</v>
      </c>
      <c r="B296" s="91" t="s">
        <v>474</v>
      </c>
      <c r="C296" s="53" t="s">
        <v>64</v>
      </c>
      <c r="D296" s="53" t="s">
        <v>103</v>
      </c>
      <c r="E296" s="97" t="s">
        <v>65</v>
      </c>
      <c r="F296" s="53" t="s">
        <v>68</v>
      </c>
      <c r="G296" s="53" t="s">
        <v>113</v>
      </c>
      <c r="H296" s="97" t="s">
        <v>69</v>
      </c>
      <c r="I296" s="93" t="s">
        <v>57</v>
      </c>
      <c r="J296" s="93" t="s">
        <v>110</v>
      </c>
      <c r="K296" s="97" t="s">
        <v>58</v>
      </c>
      <c r="L296" s="93" t="s">
        <v>8</v>
      </c>
      <c r="M296" s="93" t="s">
        <v>132</v>
      </c>
      <c r="N296" s="97" t="s">
        <v>14</v>
      </c>
      <c r="O296" s="93" t="s">
        <v>35</v>
      </c>
      <c r="P296" s="93" t="s">
        <v>96</v>
      </c>
      <c r="Q296" s="97" t="s">
        <v>124</v>
      </c>
      <c r="R296" s="95">
        <v>36</v>
      </c>
      <c r="S296" s="95">
        <v>36</v>
      </c>
      <c r="T296" s="97">
        <v>36</v>
      </c>
      <c r="U296" s="95">
        <v>24</v>
      </c>
      <c r="V296" s="95">
        <v>24</v>
      </c>
      <c r="W296" s="97" t="s">
        <v>32</v>
      </c>
      <c r="X296" s="95" t="s">
        <v>60</v>
      </c>
      <c r="Y296" s="95" t="s">
        <v>161</v>
      </c>
      <c r="Z296" s="97" t="s">
        <v>121</v>
      </c>
      <c r="AA296" s="93" t="s">
        <v>8</v>
      </c>
      <c r="AB296" s="93" t="s">
        <v>132</v>
      </c>
      <c r="AC296" s="97" t="s">
        <v>15</v>
      </c>
      <c r="AD296" s="93" t="s">
        <v>46</v>
      </c>
      <c r="AE296" s="93" t="s">
        <v>129</v>
      </c>
      <c r="AF296" s="97" t="s">
        <v>86</v>
      </c>
      <c r="AG296" s="99"/>
      <c r="AH296" s="99"/>
      <c r="AI296" s="103"/>
      <c r="AJ296" s="104"/>
      <c r="AK296" s="99"/>
      <c r="AL296" s="100"/>
    </row>
    <row r="297" spans="1:38" x14ac:dyDescent="0.25">
      <c r="A297" s="88">
        <v>295</v>
      </c>
      <c r="B297" s="91" t="s">
        <v>475</v>
      </c>
      <c r="C297" s="53" t="s">
        <v>64</v>
      </c>
      <c r="D297" s="53" t="s">
        <v>103</v>
      </c>
      <c r="E297" s="97" t="s">
        <v>65</v>
      </c>
      <c r="F297" s="53" t="s">
        <v>68</v>
      </c>
      <c r="G297" s="53" t="s">
        <v>113</v>
      </c>
      <c r="H297" s="97" t="s">
        <v>69</v>
      </c>
      <c r="I297" s="93" t="s">
        <v>57</v>
      </c>
      <c r="J297" s="93" t="s">
        <v>110</v>
      </c>
      <c r="K297" s="97" t="s">
        <v>58</v>
      </c>
      <c r="L297" s="93" t="s">
        <v>8</v>
      </c>
      <c r="M297" s="93" t="s">
        <v>132</v>
      </c>
      <c r="N297" s="97" t="s">
        <v>14</v>
      </c>
      <c r="O297" s="93" t="s">
        <v>35</v>
      </c>
      <c r="P297" s="93" t="s">
        <v>96</v>
      </c>
      <c r="Q297" s="97" t="s">
        <v>124</v>
      </c>
      <c r="R297" s="95">
        <v>48</v>
      </c>
      <c r="S297" s="95">
        <v>48</v>
      </c>
      <c r="T297" s="97">
        <v>48</v>
      </c>
      <c r="U297" s="95">
        <v>18</v>
      </c>
      <c r="V297" s="95">
        <v>18</v>
      </c>
      <c r="W297" s="97" t="s">
        <v>17</v>
      </c>
      <c r="X297" s="95" t="s">
        <v>60</v>
      </c>
      <c r="Y297" s="95" t="s">
        <v>161</v>
      </c>
      <c r="Z297" s="97" t="s">
        <v>121</v>
      </c>
      <c r="AA297" s="93" t="s">
        <v>8</v>
      </c>
      <c r="AB297" s="93" t="s">
        <v>132</v>
      </c>
      <c r="AC297" s="97" t="s">
        <v>15</v>
      </c>
      <c r="AD297" s="93" t="s">
        <v>42</v>
      </c>
      <c r="AE297" s="93" t="s">
        <v>129</v>
      </c>
      <c r="AF297" s="97" t="s">
        <v>85</v>
      </c>
      <c r="AG297" s="99"/>
      <c r="AH297" s="99"/>
      <c r="AI297" s="103"/>
      <c r="AJ297" s="104"/>
      <c r="AK297" s="99"/>
      <c r="AL297" s="100"/>
    </row>
    <row r="298" spans="1:38" x14ac:dyDescent="0.25">
      <c r="A298" s="88">
        <v>296</v>
      </c>
      <c r="B298" s="91" t="s">
        <v>476</v>
      </c>
      <c r="C298" s="53" t="s">
        <v>64</v>
      </c>
      <c r="D298" s="53" t="s">
        <v>103</v>
      </c>
      <c r="E298" s="97" t="s">
        <v>65</v>
      </c>
      <c r="F298" s="53" t="s">
        <v>68</v>
      </c>
      <c r="G298" s="53" t="s">
        <v>113</v>
      </c>
      <c r="H298" s="97" t="s">
        <v>69</v>
      </c>
      <c r="I298" s="93" t="s">
        <v>57</v>
      </c>
      <c r="J298" s="93" t="s">
        <v>110</v>
      </c>
      <c r="K298" s="97" t="s">
        <v>58</v>
      </c>
      <c r="L298" s="93" t="s">
        <v>8</v>
      </c>
      <c r="M298" s="93" t="s">
        <v>132</v>
      </c>
      <c r="N298" s="97" t="s">
        <v>14</v>
      </c>
      <c r="O298" s="93" t="s">
        <v>35</v>
      </c>
      <c r="P298" s="93" t="s">
        <v>96</v>
      </c>
      <c r="Q298" s="97" t="s">
        <v>124</v>
      </c>
      <c r="R298" s="95">
        <v>48</v>
      </c>
      <c r="S298" s="95">
        <v>48</v>
      </c>
      <c r="T298" s="97">
        <v>48</v>
      </c>
      <c r="U298" s="95">
        <v>18</v>
      </c>
      <c r="V298" s="95">
        <v>18</v>
      </c>
      <c r="W298" s="97" t="s">
        <v>17</v>
      </c>
      <c r="X298" s="95" t="s">
        <v>60</v>
      </c>
      <c r="Y298" s="95" t="s">
        <v>161</v>
      </c>
      <c r="Z298" s="97" t="s">
        <v>121</v>
      </c>
      <c r="AA298" s="93" t="s">
        <v>8</v>
      </c>
      <c r="AB298" s="93" t="s">
        <v>132</v>
      </c>
      <c r="AC298" s="97" t="s">
        <v>15</v>
      </c>
      <c r="AD298" s="93" t="s">
        <v>46</v>
      </c>
      <c r="AE298" s="93" t="s">
        <v>129</v>
      </c>
      <c r="AF298" s="97" t="s">
        <v>86</v>
      </c>
      <c r="AG298" s="99"/>
      <c r="AH298" s="99"/>
      <c r="AI298" s="103"/>
      <c r="AJ298" s="104"/>
      <c r="AK298" s="99"/>
      <c r="AL298" s="100"/>
    </row>
    <row r="299" spans="1:38" x14ac:dyDescent="0.25">
      <c r="A299" s="88">
        <v>297</v>
      </c>
      <c r="B299" s="91" t="s">
        <v>477</v>
      </c>
      <c r="C299" s="53" t="s">
        <v>64</v>
      </c>
      <c r="D299" s="53" t="s">
        <v>103</v>
      </c>
      <c r="E299" s="97" t="s">
        <v>65</v>
      </c>
      <c r="F299" s="53" t="s">
        <v>68</v>
      </c>
      <c r="G299" s="53" t="s">
        <v>113</v>
      </c>
      <c r="H299" s="97" t="s">
        <v>69</v>
      </c>
      <c r="I299" s="93" t="s">
        <v>57</v>
      </c>
      <c r="J299" s="93" t="s">
        <v>110</v>
      </c>
      <c r="K299" s="97" t="s">
        <v>58</v>
      </c>
      <c r="L299" s="93" t="s">
        <v>8</v>
      </c>
      <c r="M299" s="93" t="s">
        <v>132</v>
      </c>
      <c r="N299" s="97" t="s">
        <v>14</v>
      </c>
      <c r="O299" s="93" t="s">
        <v>35</v>
      </c>
      <c r="P299" s="93" t="s">
        <v>96</v>
      </c>
      <c r="Q299" s="97" t="s">
        <v>124</v>
      </c>
      <c r="R299" s="95">
        <v>48</v>
      </c>
      <c r="S299" s="95">
        <v>48</v>
      </c>
      <c r="T299" s="97">
        <v>48</v>
      </c>
      <c r="U299" s="95">
        <v>24</v>
      </c>
      <c r="V299" s="95">
        <v>24</v>
      </c>
      <c r="W299" s="97" t="s">
        <v>32</v>
      </c>
      <c r="X299" s="95" t="s">
        <v>60</v>
      </c>
      <c r="Y299" s="95" t="s">
        <v>161</v>
      </c>
      <c r="Z299" s="97" t="s">
        <v>121</v>
      </c>
      <c r="AA299" s="93" t="s">
        <v>8</v>
      </c>
      <c r="AB299" s="93" t="s">
        <v>132</v>
      </c>
      <c r="AC299" s="97" t="s">
        <v>15</v>
      </c>
      <c r="AD299" s="93" t="s">
        <v>42</v>
      </c>
      <c r="AE299" s="93" t="s">
        <v>129</v>
      </c>
      <c r="AF299" s="97" t="s">
        <v>85</v>
      </c>
      <c r="AG299" s="99"/>
      <c r="AH299" s="99"/>
      <c r="AI299" s="103"/>
      <c r="AJ299" s="104"/>
      <c r="AK299" s="99"/>
      <c r="AL299" s="100"/>
    </row>
    <row r="300" spans="1:38" x14ac:dyDescent="0.25">
      <c r="A300" s="88">
        <v>298</v>
      </c>
      <c r="B300" s="91" t="s">
        <v>478</v>
      </c>
      <c r="C300" s="53" t="s">
        <v>64</v>
      </c>
      <c r="D300" s="53" t="s">
        <v>103</v>
      </c>
      <c r="E300" s="97" t="s">
        <v>65</v>
      </c>
      <c r="F300" s="53" t="s">
        <v>68</v>
      </c>
      <c r="G300" s="53" t="s">
        <v>113</v>
      </c>
      <c r="H300" s="97" t="s">
        <v>69</v>
      </c>
      <c r="I300" s="93" t="s">
        <v>57</v>
      </c>
      <c r="J300" s="93" t="s">
        <v>110</v>
      </c>
      <c r="K300" s="97" t="s">
        <v>58</v>
      </c>
      <c r="L300" s="93" t="s">
        <v>8</v>
      </c>
      <c r="M300" s="93" t="s">
        <v>132</v>
      </c>
      <c r="N300" s="97" t="s">
        <v>14</v>
      </c>
      <c r="O300" s="93" t="s">
        <v>35</v>
      </c>
      <c r="P300" s="93" t="s">
        <v>96</v>
      </c>
      <c r="Q300" s="97" t="s">
        <v>124</v>
      </c>
      <c r="R300" s="95">
        <v>48</v>
      </c>
      <c r="S300" s="95">
        <v>48</v>
      </c>
      <c r="T300" s="97">
        <v>48</v>
      </c>
      <c r="U300" s="95">
        <v>24</v>
      </c>
      <c r="V300" s="95">
        <v>24</v>
      </c>
      <c r="W300" s="97" t="s">
        <v>32</v>
      </c>
      <c r="X300" s="95" t="s">
        <v>60</v>
      </c>
      <c r="Y300" s="95" t="s">
        <v>161</v>
      </c>
      <c r="Z300" s="97" t="s">
        <v>121</v>
      </c>
      <c r="AA300" s="93" t="s">
        <v>8</v>
      </c>
      <c r="AB300" s="93" t="s">
        <v>132</v>
      </c>
      <c r="AC300" s="97" t="s">
        <v>15</v>
      </c>
      <c r="AD300" s="93" t="s">
        <v>46</v>
      </c>
      <c r="AE300" s="93" t="s">
        <v>129</v>
      </c>
      <c r="AF300" s="97" t="s">
        <v>86</v>
      </c>
      <c r="AG300" s="99"/>
      <c r="AH300" s="99"/>
      <c r="AI300" s="103"/>
      <c r="AJ300" s="104"/>
      <c r="AK300" s="99"/>
      <c r="AL300" s="100"/>
    </row>
    <row r="301" spans="1:38" x14ac:dyDescent="0.25">
      <c r="A301" s="88">
        <v>299</v>
      </c>
      <c r="B301" s="91" t="s">
        <v>479</v>
      </c>
      <c r="C301" s="53" t="s">
        <v>64</v>
      </c>
      <c r="D301" s="53" t="s">
        <v>103</v>
      </c>
      <c r="E301" s="97" t="s">
        <v>65</v>
      </c>
      <c r="F301" s="53" t="s">
        <v>66</v>
      </c>
      <c r="G301" s="53" t="s">
        <v>111</v>
      </c>
      <c r="H301" s="97" t="s">
        <v>67</v>
      </c>
      <c r="I301" s="93" t="s">
        <v>61</v>
      </c>
      <c r="J301" s="93" t="s">
        <v>112</v>
      </c>
      <c r="K301" s="97" t="s">
        <v>62</v>
      </c>
      <c r="L301" s="93" t="s">
        <v>8</v>
      </c>
      <c r="M301" s="93" t="s">
        <v>132</v>
      </c>
      <c r="N301" s="97" t="s">
        <v>14</v>
      </c>
      <c r="O301" s="93" t="s">
        <v>16</v>
      </c>
      <c r="P301" s="93" t="s">
        <v>575</v>
      </c>
      <c r="Q301" s="97" t="s">
        <v>123</v>
      </c>
      <c r="R301" s="95">
        <v>30</v>
      </c>
      <c r="S301" s="95">
        <v>30</v>
      </c>
      <c r="T301" s="97">
        <v>30</v>
      </c>
      <c r="U301" s="95">
        <v>18</v>
      </c>
      <c r="V301" s="95">
        <v>18</v>
      </c>
      <c r="W301" s="97" t="s">
        <v>17</v>
      </c>
      <c r="X301" s="95" t="s">
        <v>63</v>
      </c>
      <c r="Y301" s="95" t="s">
        <v>162</v>
      </c>
      <c r="Z301" s="97" t="s">
        <v>122</v>
      </c>
      <c r="AA301" s="93" t="s">
        <v>8</v>
      </c>
      <c r="AB301" s="93" t="s">
        <v>132</v>
      </c>
      <c r="AC301" s="97" t="s">
        <v>15</v>
      </c>
      <c r="AD301" s="93" t="s">
        <v>42</v>
      </c>
      <c r="AE301" s="93" t="s">
        <v>129</v>
      </c>
      <c r="AF301" s="97" t="s">
        <v>85</v>
      </c>
      <c r="AG301" s="99"/>
      <c r="AH301" s="99"/>
      <c r="AI301" s="103"/>
      <c r="AJ301" s="104"/>
      <c r="AK301" s="99"/>
      <c r="AL301" s="100"/>
    </row>
    <row r="302" spans="1:38" x14ac:dyDescent="0.25">
      <c r="A302" s="88">
        <v>300</v>
      </c>
      <c r="B302" s="91" t="s">
        <v>480</v>
      </c>
      <c r="C302" s="53" t="s">
        <v>64</v>
      </c>
      <c r="D302" s="53" t="s">
        <v>103</v>
      </c>
      <c r="E302" s="97" t="s">
        <v>65</v>
      </c>
      <c r="F302" s="53" t="s">
        <v>66</v>
      </c>
      <c r="G302" s="53" t="s">
        <v>111</v>
      </c>
      <c r="H302" s="97" t="s">
        <v>67</v>
      </c>
      <c r="I302" s="93" t="s">
        <v>61</v>
      </c>
      <c r="J302" s="93" t="s">
        <v>112</v>
      </c>
      <c r="K302" s="97" t="s">
        <v>62</v>
      </c>
      <c r="L302" s="93" t="s">
        <v>8</v>
      </c>
      <c r="M302" s="93" t="s">
        <v>132</v>
      </c>
      <c r="N302" s="97" t="s">
        <v>14</v>
      </c>
      <c r="O302" s="93" t="s">
        <v>16</v>
      </c>
      <c r="P302" s="93" t="s">
        <v>575</v>
      </c>
      <c r="Q302" s="97" t="s">
        <v>123</v>
      </c>
      <c r="R302" s="95">
        <v>30</v>
      </c>
      <c r="S302" s="95">
        <v>30</v>
      </c>
      <c r="T302" s="97">
        <v>30</v>
      </c>
      <c r="U302" s="95">
        <v>18</v>
      </c>
      <c r="V302" s="95">
        <v>18</v>
      </c>
      <c r="W302" s="97" t="s">
        <v>17</v>
      </c>
      <c r="X302" s="95" t="s">
        <v>63</v>
      </c>
      <c r="Y302" s="95" t="s">
        <v>162</v>
      </c>
      <c r="Z302" s="97" t="s">
        <v>122</v>
      </c>
      <c r="AA302" s="93" t="s">
        <v>8</v>
      </c>
      <c r="AB302" s="93" t="s">
        <v>132</v>
      </c>
      <c r="AC302" s="97" t="s">
        <v>15</v>
      </c>
      <c r="AD302" s="93" t="s">
        <v>46</v>
      </c>
      <c r="AE302" s="93" t="s">
        <v>129</v>
      </c>
      <c r="AF302" s="97" t="s">
        <v>86</v>
      </c>
      <c r="AG302" s="99"/>
      <c r="AH302" s="99"/>
      <c r="AI302" s="103"/>
      <c r="AJ302" s="104"/>
      <c r="AK302" s="99"/>
      <c r="AL302" s="100"/>
    </row>
    <row r="303" spans="1:38" x14ac:dyDescent="0.25">
      <c r="A303" s="88">
        <v>301</v>
      </c>
      <c r="B303" s="91" t="s">
        <v>481</v>
      </c>
      <c r="C303" s="53" t="s">
        <v>64</v>
      </c>
      <c r="D303" s="53" t="s">
        <v>103</v>
      </c>
      <c r="E303" s="97" t="s">
        <v>65</v>
      </c>
      <c r="F303" s="53" t="s">
        <v>66</v>
      </c>
      <c r="G303" s="53" t="s">
        <v>111</v>
      </c>
      <c r="H303" s="97" t="s">
        <v>67</v>
      </c>
      <c r="I303" s="93" t="s">
        <v>61</v>
      </c>
      <c r="J303" s="93" t="s">
        <v>112</v>
      </c>
      <c r="K303" s="97" t="s">
        <v>62</v>
      </c>
      <c r="L303" s="93" t="s">
        <v>8</v>
      </c>
      <c r="M303" s="93" t="s">
        <v>132</v>
      </c>
      <c r="N303" s="97" t="s">
        <v>14</v>
      </c>
      <c r="O303" s="93" t="s">
        <v>16</v>
      </c>
      <c r="P303" s="93" t="s">
        <v>575</v>
      </c>
      <c r="Q303" s="97" t="s">
        <v>123</v>
      </c>
      <c r="R303" s="95">
        <v>30</v>
      </c>
      <c r="S303" s="95">
        <v>30</v>
      </c>
      <c r="T303" s="97">
        <v>30</v>
      </c>
      <c r="U303" s="95">
        <v>24</v>
      </c>
      <c r="V303" s="95">
        <v>24</v>
      </c>
      <c r="W303" s="97" t="s">
        <v>32</v>
      </c>
      <c r="X303" s="95" t="s">
        <v>63</v>
      </c>
      <c r="Y303" s="95" t="s">
        <v>162</v>
      </c>
      <c r="Z303" s="97" t="s">
        <v>122</v>
      </c>
      <c r="AA303" s="93" t="s">
        <v>8</v>
      </c>
      <c r="AB303" s="93" t="s">
        <v>132</v>
      </c>
      <c r="AC303" s="97" t="s">
        <v>15</v>
      </c>
      <c r="AD303" s="93" t="s">
        <v>42</v>
      </c>
      <c r="AE303" s="93" t="s">
        <v>129</v>
      </c>
      <c r="AF303" s="97" t="s">
        <v>85</v>
      </c>
      <c r="AG303" s="99"/>
      <c r="AH303" s="99"/>
      <c r="AI303" s="103"/>
      <c r="AJ303" s="104"/>
      <c r="AK303" s="99"/>
      <c r="AL303" s="100"/>
    </row>
    <row r="304" spans="1:38" x14ac:dyDescent="0.25">
      <c r="A304" s="88">
        <v>302</v>
      </c>
      <c r="B304" s="91" t="s">
        <v>482</v>
      </c>
      <c r="C304" s="53" t="s">
        <v>64</v>
      </c>
      <c r="D304" s="53" t="s">
        <v>103</v>
      </c>
      <c r="E304" s="97" t="s">
        <v>65</v>
      </c>
      <c r="F304" s="53" t="s">
        <v>66</v>
      </c>
      <c r="G304" s="53" t="s">
        <v>111</v>
      </c>
      <c r="H304" s="97" t="s">
        <v>67</v>
      </c>
      <c r="I304" s="93" t="s">
        <v>61</v>
      </c>
      <c r="J304" s="93" t="s">
        <v>112</v>
      </c>
      <c r="K304" s="97" t="s">
        <v>62</v>
      </c>
      <c r="L304" s="93" t="s">
        <v>8</v>
      </c>
      <c r="M304" s="93" t="s">
        <v>132</v>
      </c>
      <c r="N304" s="97" t="s">
        <v>14</v>
      </c>
      <c r="O304" s="93" t="s">
        <v>16</v>
      </c>
      <c r="P304" s="93" t="s">
        <v>575</v>
      </c>
      <c r="Q304" s="97" t="s">
        <v>123</v>
      </c>
      <c r="R304" s="95">
        <v>30</v>
      </c>
      <c r="S304" s="95">
        <v>30</v>
      </c>
      <c r="T304" s="97">
        <v>30</v>
      </c>
      <c r="U304" s="95">
        <v>24</v>
      </c>
      <c r="V304" s="95">
        <v>24</v>
      </c>
      <c r="W304" s="97" t="s">
        <v>32</v>
      </c>
      <c r="X304" s="95" t="s">
        <v>63</v>
      </c>
      <c r="Y304" s="95" t="s">
        <v>162</v>
      </c>
      <c r="Z304" s="97" t="s">
        <v>122</v>
      </c>
      <c r="AA304" s="93" t="s">
        <v>8</v>
      </c>
      <c r="AB304" s="93" t="s">
        <v>132</v>
      </c>
      <c r="AC304" s="97" t="s">
        <v>15</v>
      </c>
      <c r="AD304" s="93" t="s">
        <v>46</v>
      </c>
      <c r="AE304" s="93" t="s">
        <v>129</v>
      </c>
      <c r="AF304" s="97" t="s">
        <v>86</v>
      </c>
      <c r="AG304" s="99"/>
      <c r="AH304" s="99"/>
      <c r="AI304" s="103"/>
      <c r="AJ304" s="104"/>
      <c r="AK304" s="99"/>
      <c r="AL304" s="100"/>
    </row>
    <row r="305" spans="1:38" x14ac:dyDescent="0.25">
      <c r="A305" s="88">
        <v>303</v>
      </c>
      <c r="B305" s="91" t="s">
        <v>483</v>
      </c>
      <c r="C305" s="53" t="s">
        <v>64</v>
      </c>
      <c r="D305" s="53" t="s">
        <v>103</v>
      </c>
      <c r="E305" s="97" t="s">
        <v>65</v>
      </c>
      <c r="F305" s="53" t="s">
        <v>66</v>
      </c>
      <c r="G305" s="53" t="s">
        <v>111</v>
      </c>
      <c r="H305" s="97" t="s">
        <v>67</v>
      </c>
      <c r="I305" s="93" t="s">
        <v>61</v>
      </c>
      <c r="J305" s="93" t="s">
        <v>112</v>
      </c>
      <c r="K305" s="97" t="s">
        <v>62</v>
      </c>
      <c r="L305" s="93" t="s">
        <v>8</v>
      </c>
      <c r="M305" s="93" t="s">
        <v>132</v>
      </c>
      <c r="N305" s="97" t="s">
        <v>14</v>
      </c>
      <c r="O305" s="93" t="s">
        <v>16</v>
      </c>
      <c r="P305" s="93" t="s">
        <v>575</v>
      </c>
      <c r="Q305" s="97" t="s">
        <v>123</v>
      </c>
      <c r="R305" s="95">
        <v>36</v>
      </c>
      <c r="S305" s="95">
        <v>36</v>
      </c>
      <c r="T305" s="97">
        <v>36</v>
      </c>
      <c r="U305" s="95">
        <v>18</v>
      </c>
      <c r="V305" s="95">
        <v>18</v>
      </c>
      <c r="W305" s="97" t="s">
        <v>17</v>
      </c>
      <c r="X305" s="95" t="s">
        <v>63</v>
      </c>
      <c r="Y305" s="95" t="s">
        <v>162</v>
      </c>
      <c r="Z305" s="97" t="s">
        <v>122</v>
      </c>
      <c r="AA305" s="93" t="s">
        <v>8</v>
      </c>
      <c r="AB305" s="93" t="s">
        <v>132</v>
      </c>
      <c r="AC305" s="97" t="s">
        <v>15</v>
      </c>
      <c r="AD305" s="93" t="s">
        <v>42</v>
      </c>
      <c r="AE305" s="93" t="s">
        <v>129</v>
      </c>
      <c r="AF305" s="97" t="s">
        <v>85</v>
      </c>
      <c r="AG305" s="99"/>
      <c r="AH305" s="99"/>
      <c r="AI305" s="103"/>
      <c r="AJ305" s="104"/>
      <c r="AK305" s="99"/>
      <c r="AL305" s="100"/>
    </row>
    <row r="306" spans="1:38" x14ac:dyDescent="0.25">
      <c r="A306" s="88">
        <v>304</v>
      </c>
      <c r="B306" s="91" t="s">
        <v>484</v>
      </c>
      <c r="C306" s="53" t="s">
        <v>64</v>
      </c>
      <c r="D306" s="53" t="s">
        <v>103</v>
      </c>
      <c r="E306" s="97" t="s">
        <v>65</v>
      </c>
      <c r="F306" s="53" t="s">
        <v>66</v>
      </c>
      <c r="G306" s="53" t="s">
        <v>111</v>
      </c>
      <c r="H306" s="97" t="s">
        <v>67</v>
      </c>
      <c r="I306" s="93" t="s">
        <v>61</v>
      </c>
      <c r="J306" s="93" t="s">
        <v>112</v>
      </c>
      <c r="K306" s="97" t="s">
        <v>62</v>
      </c>
      <c r="L306" s="93" t="s">
        <v>8</v>
      </c>
      <c r="M306" s="93" t="s">
        <v>132</v>
      </c>
      <c r="N306" s="97" t="s">
        <v>14</v>
      </c>
      <c r="O306" s="93" t="s">
        <v>16</v>
      </c>
      <c r="P306" s="93" t="s">
        <v>575</v>
      </c>
      <c r="Q306" s="97" t="s">
        <v>123</v>
      </c>
      <c r="R306" s="95">
        <v>36</v>
      </c>
      <c r="S306" s="95">
        <v>36</v>
      </c>
      <c r="T306" s="97">
        <v>36</v>
      </c>
      <c r="U306" s="95">
        <v>18</v>
      </c>
      <c r="V306" s="95">
        <v>18</v>
      </c>
      <c r="W306" s="97" t="s">
        <v>17</v>
      </c>
      <c r="X306" s="95" t="s">
        <v>63</v>
      </c>
      <c r="Y306" s="95" t="s">
        <v>162</v>
      </c>
      <c r="Z306" s="97" t="s">
        <v>122</v>
      </c>
      <c r="AA306" s="93" t="s">
        <v>8</v>
      </c>
      <c r="AB306" s="93" t="s">
        <v>132</v>
      </c>
      <c r="AC306" s="97" t="s">
        <v>15</v>
      </c>
      <c r="AD306" s="93" t="s">
        <v>46</v>
      </c>
      <c r="AE306" s="93" t="s">
        <v>129</v>
      </c>
      <c r="AF306" s="97" t="s">
        <v>86</v>
      </c>
      <c r="AG306" s="99"/>
      <c r="AH306" s="99"/>
      <c r="AI306" s="103"/>
      <c r="AJ306" s="104"/>
      <c r="AK306" s="99"/>
      <c r="AL306" s="100"/>
    </row>
    <row r="307" spans="1:38" x14ac:dyDescent="0.25">
      <c r="A307" s="88">
        <v>305</v>
      </c>
      <c r="B307" s="91" t="s">
        <v>485</v>
      </c>
      <c r="C307" s="53" t="s">
        <v>64</v>
      </c>
      <c r="D307" s="53" t="s">
        <v>103</v>
      </c>
      <c r="E307" s="97" t="s">
        <v>65</v>
      </c>
      <c r="F307" s="53" t="s">
        <v>66</v>
      </c>
      <c r="G307" s="53" t="s">
        <v>111</v>
      </c>
      <c r="H307" s="97" t="s">
        <v>67</v>
      </c>
      <c r="I307" s="93" t="s">
        <v>61</v>
      </c>
      <c r="J307" s="93" t="s">
        <v>112</v>
      </c>
      <c r="K307" s="97" t="s">
        <v>62</v>
      </c>
      <c r="L307" s="93" t="s">
        <v>8</v>
      </c>
      <c r="M307" s="93" t="s">
        <v>132</v>
      </c>
      <c r="N307" s="97" t="s">
        <v>14</v>
      </c>
      <c r="O307" s="93" t="s">
        <v>16</v>
      </c>
      <c r="P307" s="93" t="s">
        <v>575</v>
      </c>
      <c r="Q307" s="97" t="s">
        <v>123</v>
      </c>
      <c r="R307" s="95">
        <v>36</v>
      </c>
      <c r="S307" s="95">
        <v>36</v>
      </c>
      <c r="T307" s="97">
        <v>36</v>
      </c>
      <c r="U307" s="95">
        <v>24</v>
      </c>
      <c r="V307" s="95">
        <v>24</v>
      </c>
      <c r="W307" s="97" t="s">
        <v>32</v>
      </c>
      <c r="X307" s="95" t="s">
        <v>63</v>
      </c>
      <c r="Y307" s="95" t="s">
        <v>162</v>
      </c>
      <c r="Z307" s="97" t="s">
        <v>122</v>
      </c>
      <c r="AA307" s="93" t="s">
        <v>8</v>
      </c>
      <c r="AB307" s="93" t="s">
        <v>132</v>
      </c>
      <c r="AC307" s="97" t="s">
        <v>15</v>
      </c>
      <c r="AD307" s="93" t="s">
        <v>42</v>
      </c>
      <c r="AE307" s="93" t="s">
        <v>129</v>
      </c>
      <c r="AF307" s="97" t="s">
        <v>85</v>
      </c>
      <c r="AG307" s="99"/>
      <c r="AH307" s="99"/>
      <c r="AI307" s="103"/>
      <c r="AJ307" s="104"/>
      <c r="AK307" s="99"/>
      <c r="AL307" s="100"/>
    </row>
    <row r="308" spans="1:38" x14ac:dyDescent="0.25">
      <c r="A308" s="88">
        <v>306</v>
      </c>
      <c r="B308" s="91" t="s">
        <v>486</v>
      </c>
      <c r="C308" s="53" t="s">
        <v>64</v>
      </c>
      <c r="D308" s="53" t="s">
        <v>103</v>
      </c>
      <c r="E308" s="97" t="s">
        <v>65</v>
      </c>
      <c r="F308" s="53" t="s">
        <v>66</v>
      </c>
      <c r="G308" s="53" t="s">
        <v>111</v>
      </c>
      <c r="H308" s="97" t="s">
        <v>67</v>
      </c>
      <c r="I308" s="93" t="s">
        <v>61</v>
      </c>
      <c r="J308" s="93" t="s">
        <v>112</v>
      </c>
      <c r="K308" s="97" t="s">
        <v>62</v>
      </c>
      <c r="L308" s="93" t="s">
        <v>8</v>
      </c>
      <c r="M308" s="93" t="s">
        <v>132</v>
      </c>
      <c r="N308" s="97" t="s">
        <v>14</v>
      </c>
      <c r="O308" s="93" t="s">
        <v>16</v>
      </c>
      <c r="P308" s="93" t="s">
        <v>575</v>
      </c>
      <c r="Q308" s="97" t="s">
        <v>123</v>
      </c>
      <c r="R308" s="95">
        <v>36</v>
      </c>
      <c r="S308" s="95">
        <v>36</v>
      </c>
      <c r="T308" s="97">
        <v>36</v>
      </c>
      <c r="U308" s="95">
        <v>24</v>
      </c>
      <c r="V308" s="95">
        <v>24</v>
      </c>
      <c r="W308" s="97" t="s">
        <v>32</v>
      </c>
      <c r="X308" s="95" t="s">
        <v>63</v>
      </c>
      <c r="Y308" s="95" t="s">
        <v>162</v>
      </c>
      <c r="Z308" s="97" t="s">
        <v>122</v>
      </c>
      <c r="AA308" s="93" t="s">
        <v>8</v>
      </c>
      <c r="AB308" s="93" t="s">
        <v>132</v>
      </c>
      <c r="AC308" s="97" t="s">
        <v>15</v>
      </c>
      <c r="AD308" s="93" t="s">
        <v>46</v>
      </c>
      <c r="AE308" s="93" t="s">
        <v>129</v>
      </c>
      <c r="AF308" s="97" t="s">
        <v>86</v>
      </c>
      <c r="AG308" s="99"/>
      <c r="AH308" s="99"/>
      <c r="AI308" s="103"/>
      <c r="AJ308" s="104"/>
      <c r="AK308" s="99"/>
      <c r="AL308" s="100"/>
    </row>
    <row r="309" spans="1:38" x14ac:dyDescent="0.25">
      <c r="A309" s="88">
        <v>307</v>
      </c>
      <c r="B309" s="91" t="s">
        <v>487</v>
      </c>
      <c r="C309" s="53" t="s">
        <v>64</v>
      </c>
      <c r="D309" s="53" t="s">
        <v>103</v>
      </c>
      <c r="E309" s="97" t="s">
        <v>65</v>
      </c>
      <c r="F309" s="53" t="s">
        <v>66</v>
      </c>
      <c r="G309" s="53" t="s">
        <v>111</v>
      </c>
      <c r="H309" s="97" t="s">
        <v>67</v>
      </c>
      <c r="I309" s="93" t="s">
        <v>61</v>
      </c>
      <c r="J309" s="93" t="s">
        <v>112</v>
      </c>
      <c r="K309" s="97" t="s">
        <v>62</v>
      </c>
      <c r="L309" s="93" t="s">
        <v>8</v>
      </c>
      <c r="M309" s="93" t="s">
        <v>132</v>
      </c>
      <c r="N309" s="97" t="s">
        <v>14</v>
      </c>
      <c r="O309" s="93" t="s">
        <v>16</v>
      </c>
      <c r="P309" s="93" t="s">
        <v>575</v>
      </c>
      <c r="Q309" s="97" t="s">
        <v>123</v>
      </c>
      <c r="R309" s="95">
        <v>48</v>
      </c>
      <c r="S309" s="95">
        <v>48</v>
      </c>
      <c r="T309" s="97">
        <v>48</v>
      </c>
      <c r="U309" s="95">
        <v>18</v>
      </c>
      <c r="V309" s="95">
        <v>18</v>
      </c>
      <c r="W309" s="97" t="s">
        <v>17</v>
      </c>
      <c r="X309" s="95" t="s">
        <v>63</v>
      </c>
      <c r="Y309" s="95" t="s">
        <v>162</v>
      </c>
      <c r="Z309" s="97" t="s">
        <v>122</v>
      </c>
      <c r="AA309" s="93" t="s">
        <v>8</v>
      </c>
      <c r="AB309" s="93" t="s">
        <v>132</v>
      </c>
      <c r="AC309" s="97" t="s">
        <v>15</v>
      </c>
      <c r="AD309" s="93" t="s">
        <v>42</v>
      </c>
      <c r="AE309" s="93" t="s">
        <v>129</v>
      </c>
      <c r="AF309" s="97" t="s">
        <v>85</v>
      </c>
      <c r="AG309" s="99"/>
      <c r="AH309" s="99"/>
      <c r="AI309" s="103"/>
      <c r="AJ309" s="104"/>
      <c r="AK309" s="99"/>
      <c r="AL309" s="100"/>
    </row>
    <row r="310" spans="1:38" x14ac:dyDescent="0.25">
      <c r="A310" s="88">
        <v>308</v>
      </c>
      <c r="B310" s="91" t="s">
        <v>488</v>
      </c>
      <c r="C310" s="53" t="s">
        <v>64</v>
      </c>
      <c r="D310" s="53" t="s">
        <v>103</v>
      </c>
      <c r="E310" s="97" t="s">
        <v>65</v>
      </c>
      <c r="F310" s="53" t="s">
        <v>66</v>
      </c>
      <c r="G310" s="53" t="s">
        <v>111</v>
      </c>
      <c r="H310" s="97" t="s">
        <v>67</v>
      </c>
      <c r="I310" s="93" t="s">
        <v>61</v>
      </c>
      <c r="J310" s="93" t="s">
        <v>112</v>
      </c>
      <c r="K310" s="97" t="s">
        <v>62</v>
      </c>
      <c r="L310" s="93" t="s">
        <v>8</v>
      </c>
      <c r="M310" s="93" t="s">
        <v>132</v>
      </c>
      <c r="N310" s="97" t="s">
        <v>14</v>
      </c>
      <c r="O310" s="93" t="s">
        <v>16</v>
      </c>
      <c r="P310" s="93" t="s">
        <v>575</v>
      </c>
      <c r="Q310" s="97" t="s">
        <v>123</v>
      </c>
      <c r="R310" s="95">
        <v>48</v>
      </c>
      <c r="S310" s="95">
        <v>48</v>
      </c>
      <c r="T310" s="97">
        <v>48</v>
      </c>
      <c r="U310" s="95">
        <v>18</v>
      </c>
      <c r="V310" s="95">
        <v>18</v>
      </c>
      <c r="W310" s="97" t="s">
        <v>17</v>
      </c>
      <c r="X310" s="95" t="s">
        <v>63</v>
      </c>
      <c r="Y310" s="95" t="s">
        <v>162</v>
      </c>
      <c r="Z310" s="97" t="s">
        <v>122</v>
      </c>
      <c r="AA310" s="93" t="s">
        <v>8</v>
      </c>
      <c r="AB310" s="93" t="s">
        <v>132</v>
      </c>
      <c r="AC310" s="97" t="s">
        <v>15</v>
      </c>
      <c r="AD310" s="93" t="s">
        <v>46</v>
      </c>
      <c r="AE310" s="93" t="s">
        <v>129</v>
      </c>
      <c r="AF310" s="97" t="s">
        <v>86</v>
      </c>
      <c r="AG310" s="99"/>
      <c r="AH310" s="99"/>
      <c r="AI310" s="103"/>
      <c r="AJ310" s="104"/>
      <c r="AK310" s="99"/>
      <c r="AL310" s="100"/>
    </row>
    <row r="311" spans="1:38" x14ac:dyDescent="0.25">
      <c r="A311" s="88">
        <v>309</v>
      </c>
      <c r="B311" s="91" t="s">
        <v>489</v>
      </c>
      <c r="C311" s="53" t="s">
        <v>64</v>
      </c>
      <c r="D311" s="53" t="s">
        <v>103</v>
      </c>
      <c r="E311" s="97" t="s">
        <v>65</v>
      </c>
      <c r="F311" s="53" t="s">
        <v>66</v>
      </c>
      <c r="G311" s="53" t="s">
        <v>111</v>
      </c>
      <c r="H311" s="97" t="s">
        <v>67</v>
      </c>
      <c r="I311" s="93" t="s">
        <v>61</v>
      </c>
      <c r="J311" s="93" t="s">
        <v>112</v>
      </c>
      <c r="K311" s="97" t="s">
        <v>62</v>
      </c>
      <c r="L311" s="93" t="s">
        <v>8</v>
      </c>
      <c r="M311" s="93" t="s">
        <v>132</v>
      </c>
      <c r="N311" s="97" t="s">
        <v>14</v>
      </c>
      <c r="O311" s="93" t="s">
        <v>16</v>
      </c>
      <c r="P311" s="93" t="s">
        <v>575</v>
      </c>
      <c r="Q311" s="97" t="s">
        <v>123</v>
      </c>
      <c r="R311" s="95">
        <v>48</v>
      </c>
      <c r="S311" s="95">
        <v>48</v>
      </c>
      <c r="T311" s="97">
        <v>48</v>
      </c>
      <c r="U311" s="95">
        <v>24</v>
      </c>
      <c r="V311" s="95">
        <v>24</v>
      </c>
      <c r="W311" s="97" t="s">
        <v>32</v>
      </c>
      <c r="X311" s="95" t="s">
        <v>63</v>
      </c>
      <c r="Y311" s="95" t="s">
        <v>162</v>
      </c>
      <c r="Z311" s="97" t="s">
        <v>122</v>
      </c>
      <c r="AA311" s="93" t="s">
        <v>8</v>
      </c>
      <c r="AB311" s="93" t="s">
        <v>132</v>
      </c>
      <c r="AC311" s="97" t="s">
        <v>15</v>
      </c>
      <c r="AD311" s="93" t="s">
        <v>42</v>
      </c>
      <c r="AE311" s="93" t="s">
        <v>129</v>
      </c>
      <c r="AF311" s="97" t="s">
        <v>85</v>
      </c>
      <c r="AG311" s="99"/>
      <c r="AH311" s="99"/>
      <c r="AI311" s="103"/>
      <c r="AJ311" s="104"/>
      <c r="AK311" s="99"/>
      <c r="AL311" s="100"/>
    </row>
    <row r="312" spans="1:38" x14ac:dyDescent="0.25">
      <c r="A312" s="88">
        <v>310</v>
      </c>
      <c r="B312" s="91" t="s">
        <v>490</v>
      </c>
      <c r="C312" s="53" t="s">
        <v>64</v>
      </c>
      <c r="D312" s="53" t="s">
        <v>103</v>
      </c>
      <c r="E312" s="97" t="s">
        <v>65</v>
      </c>
      <c r="F312" s="53" t="s">
        <v>66</v>
      </c>
      <c r="G312" s="53" t="s">
        <v>111</v>
      </c>
      <c r="H312" s="97" t="s">
        <v>67</v>
      </c>
      <c r="I312" s="93" t="s">
        <v>61</v>
      </c>
      <c r="J312" s="93" t="s">
        <v>112</v>
      </c>
      <c r="K312" s="97" t="s">
        <v>62</v>
      </c>
      <c r="L312" s="93" t="s">
        <v>8</v>
      </c>
      <c r="M312" s="93" t="s">
        <v>132</v>
      </c>
      <c r="N312" s="97" t="s">
        <v>14</v>
      </c>
      <c r="O312" s="93" t="s">
        <v>16</v>
      </c>
      <c r="P312" s="93" t="s">
        <v>575</v>
      </c>
      <c r="Q312" s="97" t="s">
        <v>123</v>
      </c>
      <c r="R312" s="95">
        <v>48</v>
      </c>
      <c r="S312" s="95">
        <v>48</v>
      </c>
      <c r="T312" s="97">
        <v>48</v>
      </c>
      <c r="U312" s="95">
        <v>24</v>
      </c>
      <c r="V312" s="95">
        <v>24</v>
      </c>
      <c r="W312" s="97" t="s">
        <v>32</v>
      </c>
      <c r="X312" s="95" t="s">
        <v>63</v>
      </c>
      <c r="Y312" s="95" t="s">
        <v>162</v>
      </c>
      <c r="Z312" s="97" t="s">
        <v>122</v>
      </c>
      <c r="AA312" s="93" t="s">
        <v>8</v>
      </c>
      <c r="AB312" s="93" t="s">
        <v>132</v>
      </c>
      <c r="AC312" s="97" t="s">
        <v>15</v>
      </c>
      <c r="AD312" s="93" t="s">
        <v>46</v>
      </c>
      <c r="AE312" s="93" t="s">
        <v>129</v>
      </c>
      <c r="AF312" s="97" t="s">
        <v>86</v>
      </c>
      <c r="AG312" s="99"/>
      <c r="AH312" s="99"/>
      <c r="AI312" s="103"/>
      <c r="AJ312" s="104"/>
      <c r="AK312" s="99"/>
      <c r="AL312" s="100"/>
    </row>
    <row r="313" spans="1:38" x14ac:dyDescent="0.25">
      <c r="A313" s="88">
        <v>311</v>
      </c>
      <c r="B313" s="91" t="s">
        <v>491</v>
      </c>
      <c r="C313" s="53" t="s">
        <v>64</v>
      </c>
      <c r="D313" s="53" t="s">
        <v>103</v>
      </c>
      <c r="E313" s="97" t="s">
        <v>65</v>
      </c>
      <c r="F313" s="53" t="s">
        <v>66</v>
      </c>
      <c r="G313" s="53" t="s">
        <v>111</v>
      </c>
      <c r="H313" s="97" t="s">
        <v>67</v>
      </c>
      <c r="I313" s="93" t="s">
        <v>61</v>
      </c>
      <c r="J313" s="93" t="s">
        <v>112</v>
      </c>
      <c r="K313" s="97" t="s">
        <v>62</v>
      </c>
      <c r="L313" s="93" t="s">
        <v>8</v>
      </c>
      <c r="M313" s="93" t="s">
        <v>132</v>
      </c>
      <c r="N313" s="97" t="s">
        <v>14</v>
      </c>
      <c r="O313" s="93" t="s">
        <v>35</v>
      </c>
      <c r="P313" s="93" t="s">
        <v>96</v>
      </c>
      <c r="Q313" s="97" t="s">
        <v>124</v>
      </c>
      <c r="R313" s="95">
        <v>30</v>
      </c>
      <c r="S313" s="95">
        <v>30</v>
      </c>
      <c r="T313" s="97">
        <v>30</v>
      </c>
      <c r="U313" s="95">
        <v>18</v>
      </c>
      <c r="V313" s="95">
        <v>18</v>
      </c>
      <c r="W313" s="97" t="s">
        <v>17</v>
      </c>
      <c r="X313" s="95" t="s">
        <v>63</v>
      </c>
      <c r="Y313" s="95" t="s">
        <v>162</v>
      </c>
      <c r="Z313" s="97" t="s">
        <v>122</v>
      </c>
      <c r="AA313" s="93" t="s">
        <v>8</v>
      </c>
      <c r="AB313" s="93" t="s">
        <v>132</v>
      </c>
      <c r="AC313" s="97" t="s">
        <v>15</v>
      </c>
      <c r="AD313" s="93" t="s">
        <v>42</v>
      </c>
      <c r="AE313" s="93" t="s">
        <v>129</v>
      </c>
      <c r="AF313" s="97" t="s">
        <v>85</v>
      </c>
      <c r="AG313" s="99"/>
      <c r="AH313" s="99"/>
      <c r="AI313" s="103"/>
      <c r="AJ313" s="104"/>
      <c r="AK313" s="99"/>
      <c r="AL313" s="100"/>
    </row>
    <row r="314" spans="1:38" x14ac:dyDescent="0.25">
      <c r="A314" s="88">
        <v>312</v>
      </c>
      <c r="B314" s="91" t="s">
        <v>492</v>
      </c>
      <c r="C314" s="53" t="s">
        <v>64</v>
      </c>
      <c r="D314" s="53" t="s">
        <v>103</v>
      </c>
      <c r="E314" s="97" t="s">
        <v>65</v>
      </c>
      <c r="F314" s="53" t="s">
        <v>66</v>
      </c>
      <c r="G314" s="53" t="s">
        <v>111</v>
      </c>
      <c r="H314" s="97" t="s">
        <v>67</v>
      </c>
      <c r="I314" s="93" t="s">
        <v>61</v>
      </c>
      <c r="J314" s="93" t="s">
        <v>112</v>
      </c>
      <c r="K314" s="97" t="s">
        <v>62</v>
      </c>
      <c r="L314" s="93" t="s">
        <v>8</v>
      </c>
      <c r="M314" s="93" t="s">
        <v>132</v>
      </c>
      <c r="N314" s="97" t="s">
        <v>14</v>
      </c>
      <c r="O314" s="93" t="s">
        <v>35</v>
      </c>
      <c r="P314" s="93" t="s">
        <v>96</v>
      </c>
      <c r="Q314" s="97" t="s">
        <v>124</v>
      </c>
      <c r="R314" s="95">
        <v>30</v>
      </c>
      <c r="S314" s="95">
        <v>30</v>
      </c>
      <c r="T314" s="97">
        <v>30</v>
      </c>
      <c r="U314" s="95">
        <v>18</v>
      </c>
      <c r="V314" s="95">
        <v>18</v>
      </c>
      <c r="W314" s="97" t="s">
        <v>17</v>
      </c>
      <c r="X314" s="95" t="s">
        <v>63</v>
      </c>
      <c r="Y314" s="95" t="s">
        <v>162</v>
      </c>
      <c r="Z314" s="97" t="s">
        <v>122</v>
      </c>
      <c r="AA314" s="93" t="s">
        <v>8</v>
      </c>
      <c r="AB314" s="93" t="s">
        <v>132</v>
      </c>
      <c r="AC314" s="97" t="s">
        <v>15</v>
      </c>
      <c r="AD314" s="93" t="s">
        <v>46</v>
      </c>
      <c r="AE314" s="93" t="s">
        <v>129</v>
      </c>
      <c r="AF314" s="97" t="s">
        <v>86</v>
      </c>
      <c r="AG314" s="99"/>
      <c r="AH314" s="99"/>
      <c r="AI314" s="103"/>
      <c r="AJ314" s="104"/>
      <c r="AK314" s="99"/>
      <c r="AL314" s="100"/>
    </row>
    <row r="315" spans="1:38" x14ac:dyDescent="0.25">
      <c r="A315" s="88">
        <v>313</v>
      </c>
      <c r="B315" s="91" t="s">
        <v>493</v>
      </c>
      <c r="C315" s="53" t="s">
        <v>64</v>
      </c>
      <c r="D315" s="53" t="s">
        <v>103</v>
      </c>
      <c r="E315" s="97" t="s">
        <v>65</v>
      </c>
      <c r="F315" s="53" t="s">
        <v>66</v>
      </c>
      <c r="G315" s="53" t="s">
        <v>111</v>
      </c>
      <c r="H315" s="97" t="s">
        <v>67</v>
      </c>
      <c r="I315" s="93" t="s">
        <v>61</v>
      </c>
      <c r="J315" s="93" t="s">
        <v>112</v>
      </c>
      <c r="K315" s="97" t="s">
        <v>62</v>
      </c>
      <c r="L315" s="93" t="s">
        <v>8</v>
      </c>
      <c r="M315" s="93" t="s">
        <v>132</v>
      </c>
      <c r="N315" s="97" t="s">
        <v>14</v>
      </c>
      <c r="O315" s="93" t="s">
        <v>35</v>
      </c>
      <c r="P315" s="93" t="s">
        <v>96</v>
      </c>
      <c r="Q315" s="97" t="s">
        <v>124</v>
      </c>
      <c r="R315" s="95">
        <v>30</v>
      </c>
      <c r="S315" s="95">
        <v>30</v>
      </c>
      <c r="T315" s="97">
        <v>30</v>
      </c>
      <c r="U315" s="95">
        <v>24</v>
      </c>
      <c r="V315" s="95">
        <v>24</v>
      </c>
      <c r="W315" s="97" t="s">
        <v>32</v>
      </c>
      <c r="X315" s="95" t="s">
        <v>63</v>
      </c>
      <c r="Y315" s="95" t="s">
        <v>162</v>
      </c>
      <c r="Z315" s="97" t="s">
        <v>122</v>
      </c>
      <c r="AA315" s="93" t="s">
        <v>8</v>
      </c>
      <c r="AB315" s="93" t="s">
        <v>132</v>
      </c>
      <c r="AC315" s="97" t="s">
        <v>15</v>
      </c>
      <c r="AD315" s="93" t="s">
        <v>42</v>
      </c>
      <c r="AE315" s="93" t="s">
        <v>129</v>
      </c>
      <c r="AF315" s="97" t="s">
        <v>85</v>
      </c>
      <c r="AG315" s="99"/>
      <c r="AH315" s="99"/>
      <c r="AI315" s="103"/>
      <c r="AJ315" s="104"/>
      <c r="AK315" s="99"/>
      <c r="AL315" s="100"/>
    </row>
    <row r="316" spans="1:38" x14ac:dyDescent="0.25">
      <c r="A316" s="88">
        <v>314</v>
      </c>
      <c r="B316" s="91" t="s">
        <v>494</v>
      </c>
      <c r="C316" s="53" t="s">
        <v>64</v>
      </c>
      <c r="D316" s="53" t="s">
        <v>103</v>
      </c>
      <c r="E316" s="97" t="s">
        <v>65</v>
      </c>
      <c r="F316" s="53" t="s">
        <v>66</v>
      </c>
      <c r="G316" s="53" t="s">
        <v>111</v>
      </c>
      <c r="H316" s="97" t="s">
        <v>67</v>
      </c>
      <c r="I316" s="93" t="s">
        <v>61</v>
      </c>
      <c r="J316" s="93" t="s">
        <v>112</v>
      </c>
      <c r="K316" s="97" t="s">
        <v>62</v>
      </c>
      <c r="L316" s="93" t="s">
        <v>8</v>
      </c>
      <c r="M316" s="93" t="s">
        <v>132</v>
      </c>
      <c r="N316" s="97" t="s">
        <v>14</v>
      </c>
      <c r="O316" s="93" t="s">
        <v>35</v>
      </c>
      <c r="P316" s="93" t="s">
        <v>96</v>
      </c>
      <c r="Q316" s="97" t="s">
        <v>124</v>
      </c>
      <c r="R316" s="95">
        <v>30</v>
      </c>
      <c r="S316" s="95">
        <v>30</v>
      </c>
      <c r="T316" s="97">
        <v>30</v>
      </c>
      <c r="U316" s="95">
        <v>24</v>
      </c>
      <c r="V316" s="95">
        <v>24</v>
      </c>
      <c r="W316" s="97" t="s">
        <v>32</v>
      </c>
      <c r="X316" s="95" t="s">
        <v>63</v>
      </c>
      <c r="Y316" s="95" t="s">
        <v>162</v>
      </c>
      <c r="Z316" s="97" t="s">
        <v>122</v>
      </c>
      <c r="AA316" s="93" t="s">
        <v>8</v>
      </c>
      <c r="AB316" s="93" t="s">
        <v>132</v>
      </c>
      <c r="AC316" s="97" t="s">
        <v>15</v>
      </c>
      <c r="AD316" s="93" t="s">
        <v>46</v>
      </c>
      <c r="AE316" s="93" t="s">
        <v>129</v>
      </c>
      <c r="AF316" s="97" t="s">
        <v>86</v>
      </c>
      <c r="AG316" s="99"/>
      <c r="AH316" s="99"/>
      <c r="AI316" s="103"/>
      <c r="AJ316" s="104"/>
      <c r="AK316" s="99"/>
      <c r="AL316" s="100"/>
    </row>
    <row r="317" spans="1:38" x14ac:dyDescent="0.25">
      <c r="A317" s="88">
        <v>315</v>
      </c>
      <c r="B317" s="91" t="s">
        <v>495</v>
      </c>
      <c r="C317" s="53" t="s">
        <v>64</v>
      </c>
      <c r="D317" s="53" t="s">
        <v>103</v>
      </c>
      <c r="E317" s="97" t="s">
        <v>65</v>
      </c>
      <c r="F317" s="53" t="s">
        <v>66</v>
      </c>
      <c r="G317" s="53" t="s">
        <v>111</v>
      </c>
      <c r="H317" s="97" t="s">
        <v>67</v>
      </c>
      <c r="I317" s="93" t="s">
        <v>61</v>
      </c>
      <c r="J317" s="93" t="s">
        <v>112</v>
      </c>
      <c r="K317" s="97" t="s">
        <v>62</v>
      </c>
      <c r="L317" s="93" t="s">
        <v>8</v>
      </c>
      <c r="M317" s="93" t="s">
        <v>132</v>
      </c>
      <c r="N317" s="97" t="s">
        <v>14</v>
      </c>
      <c r="O317" s="93" t="s">
        <v>35</v>
      </c>
      <c r="P317" s="93" t="s">
        <v>96</v>
      </c>
      <c r="Q317" s="97" t="s">
        <v>124</v>
      </c>
      <c r="R317" s="95">
        <v>36</v>
      </c>
      <c r="S317" s="95">
        <v>36</v>
      </c>
      <c r="T317" s="97">
        <v>36</v>
      </c>
      <c r="U317" s="95">
        <v>18</v>
      </c>
      <c r="V317" s="95">
        <v>18</v>
      </c>
      <c r="W317" s="97" t="s">
        <v>17</v>
      </c>
      <c r="X317" s="95" t="s">
        <v>63</v>
      </c>
      <c r="Y317" s="95" t="s">
        <v>162</v>
      </c>
      <c r="Z317" s="97" t="s">
        <v>122</v>
      </c>
      <c r="AA317" s="93" t="s">
        <v>8</v>
      </c>
      <c r="AB317" s="93" t="s">
        <v>132</v>
      </c>
      <c r="AC317" s="97" t="s">
        <v>15</v>
      </c>
      <c r="AD317" s="93" t="s">
        <v>42</v>
      </c>
      <c r="AE317" s="93" t="s">
        <v>129</v>
      </c>
      <c r="AF317" s="97" t="s">
        <v>85</v>
      </c>
      <c r="AG317" s="99"/>
      <c r="AH317" s="99"/>
      <c r="AI317" s="103"/>
      <c r="AJ317" s="104"/>
      <c r="AK317" s="99"/>
      <c r="AL317" s="100"/>
    </row>
    <row r="318" spans="1:38" x14ac:dyDescent="0.25">
      <c r="A318" s="88">
        <v>316</v>
      </c>
      <c r="B318" s="91" t="s">
        <v>496</v>
      </c>
      <c r="C318" s="53" t="s">
        <v>64</v>
      </c>
      <c r="D318" s="53" t="s">
        <v>103</v>
      </c>
      <c r="E318" s="97" t="s">
        <v>65</v>
      </c>
      <c r="F318" s="53" t="s">
        <v>66</v>
      </c>
      <c r="G318" s="53" t="s">
        <v>111</v>
      </c>
      <c r="H318" s="97" t="s">
        <v>67</v>
      </c>
      <c r="I318" s="93" t="s">
        <v>61</v>
      </c>
      <c r="J318" s="93" t="s">
        <v>112</v>
      </c>
      <c r="K318" s="97" t="s">
        <v>62</v>
      </c>
      <c r="L318" s="93" t="s">
        <v>8</v>
      </c>
      <c r="M318" s="93" t="s">
        <v>132</v>
      </c>
      <c r="N318" s="97" t="s">
        <v>14</v>
      </c>
      <c r="O318" s="93" t="s">
        <v>35</v>
      </c>
      <c r="P318" s="93" t="s">
        <v>96</v>
      </c>
      <c r="Q318" s="97" t="s">
        <v>124</v>
      </c>
      <c r="R318" s="95">
        <v>36</v>
      </c>
      <c r="S318" s="95">
        <v>36</v>
      </c>
      <c r="T318" s="97">
        <v>36</v>
      </c>
      <c r="U318" s="95">
        <v>18</v>
      </c>
      <c r="V318" s="95">
        <v>18</v>
      </c>
      <c r="W318" s="97" t="s">
        <v>17</v>
      </c>
      <c r="X318" s="95" t="s">
        <v>63</v>
      </c>
      <c r="Y318" s="95" t="s">
        <v>162</v>
      </c>
      <c r="Z318" s="97" t="s">
        <v>122</v>
      </c>
      <c r="AA318" s="93" t="s">
        <v>8</v>
      </c>
      <c r="AB318" s="93" t="s">
        <v>132</v>
      </c>
      <c r="AC318" s="97" t="s">
        <v>15</v>
      </c>
      <c r="AD318" s="93" t="s">
        <v>46</v>
      </c>
      <c r="AE318" s="93" t="s">
        <v>129</v>
      </c>
      <c r="AF318" s="97" t="s">
        <v>86</v>
      </c>
      <c r="AG318" s="99"/>
      <c r="AH318" s="99"/>
      <c r="AI318" s="103"/>
      <c r="AJ318" s="104"/>
      <c r="AK318" s="99"/>
      <c r="AL318" s="100"/>
    </row>
    <row r="319" spans="1:38" x14ac:dyDescent="0.25">
      <c r="A319" s="88">
        <v>317</v>
      </c>
      <c r="B319" s="91" t="s">
        <v>497</v>
      </c>
      <c r="C319" s="53" t="s">
        <v>64</v>
      </c>
      <c r="D319" s="53" t="s">
        <v>103</v>
      </c>
      <c r="E319" s="97" t="s">
        <v>65</v>
      </c>
      <c r="F319" s="53" t="s">
        <v>66</v>
      </c>
      <c r="G319" s="53" t="s">
        <v>111</v>
      </c>
      <c r="H319" s="97" t="s">
        <v>67</v>
      </c>
      <c r="I319" s="93" t="s">
        <v>61</v>
      </c>
      <c r="J319" s="93" t="s">
        <v>112</v>
      </c>
      <c r="K319" s="97" t="s">
        <v>62</v>
      </c>
      <c r="L319" s="93" t="s">
        <v>8</v>
      </c>
      <c r="M319" s="93" t="s">
        <v>132</v>
      </c>
      <c r="N319" s="97" t="s">
        <v>14</v>
      </c>
      <c r="O319" s="93" t="s">
        <v>35</v>
      </c>
      <c r="P319" s="93" t="s">
        <v>96</v>
      </c>
      <c r="Q319" s="97" t="s">
        <v>124</v>
      </c>
      <c r="R319" s="95">
        <v>36</v>
      </c>
      <c r="S319" s="95">
        <v>36</v>
      </c>
      <c r="T319" s="97">
        <v>36</v>
      </c>
      <c r="U319" s="95">
        <v>24</v>
      </c>
      <c r="V319" s="95">
        <v>24</v>
      </c>
      <c r="W319" s="97" t="s">
        <v>32</v>
      </c>
      <c r="X319" s="95" t="s">
        <v>63</v>
      </c>
      <c r="Y319" s="95" t="s">
        <v>162</v>
      </c>
      <c r="Z319" s="97" t="s">
        <v>122</v>
      </c>
      <c r="AA319" s="93" t="s">
        <v>8</v>
      </c>
      <c r="AB319" s="93" t="s">
        <v>132</v>
      </c>
      <c r="AC319" s="97" t="s">
        <v>15</v>
      </c>
      <c r="AD319" s="93" t="s">
        <v>42</v>
      </c>
      <c r="AE319" s="93" t="s">
        <v>129</v>
      </c>
      <c r="AF319" s="97" t="s">
        <v>85</v>
      </c>
      <c r="AG319" s="99"/>
      <c r="AH319" s="99"/>
      <c r="AI319" s="103"/>
      <c r="AJ319" s="104"/>
      <c r="AK319" s="99"/>
      <c r="AL319" s="100"/>
    </row>
    <row r="320" spans="1:38" x14ac:dyDescent="0.25">
      <c r="A320" s="88">
        <v>318</v>
      </c>
      <c r="B320" s="91" t="s">
        <v>498</v>
      </c>
      <c r="C320" s="53" t="s">
        <v>64</v>
      </c>
      <c r="D320" s="53" t="s">
        <v>103</v>
      </c>
      <c r="E320" s="97" t="s">
        <v>65</v>
      </c>
      <c r="F320" s="53" t="s">
        <v>66</v>
      </c>
      <c r="G320" s="53" t="s">
        <v>111</v>
      </c>
      <c r="H320" s="97" t="s">
        <v>67</v>
      </c>
      <c r="I320" s="93" t="s">
        <v>61</v>
      </c>
      <c r="J320" s="93" t="s">
        <v>112</v>
      </c>
      <c r="K320" s="97" t="s">
        <v>62</v>
      </c>
      <c r="L320" s="93" t="s">
        <v>8</v>
      </c>
      <c r="M320" s="93" t="s">
        <v>132</v>
      </c>
      <c r="N320" s="97" t="s">
        <v>14</v>
      </c>
      <c r="O320" s="93" t="s">
        <v>35</v>
      </c>
      <c r="P320" s="93" t="s">
        <v>96</v>
      </c>
      <c r="Q320" s="97" t="s">
        <v>124</v>
      </c>
      <c r="R320" s="95">
        <v>36</v>
      </c>
      <c r="S320" s="95">
        <v>36</v>
      </c>
      <c r="T320" s="97">
        <v>36</v>
      </c>
      <c r="U320" s="95">
        <v>24</v>
      </c>
      <c r="V320" s="95">
        <v>24</v>
      </c>
      <c r="W320" s="97" t="s">
        <v>32</v>
      </c>
      <c r="X320" s="95" t="s">
        <v>63</v>
      </c>
      <c r="Y320" s="95" t="s">
        <v>162</v>
      </c>
      <c r="Z320" s="97" t="s">
        <v>122</v>
      </c>
      <c r="AA320" s="93" t="s">
        <v>8</v>
      </c>
      <c r="AB320" s="93" t="s">
        <v>132</v>
      </c>
      <c r="AC320" s="97" t="s">
        <v>15</v>
      </c>
      <c r="AD320" s="93" t="s">
        <v>46</v>
      </c>
      <c r="AE320" s="93" t="s">
        <v>129</v>
      </c>
      <c r="AF320" s="97" t="s">
        <v>86</v>
      </c>
      <c r="AG320" s="99"/>
      <c r="AH320" s="99"/>
      <c r="AI320" s="103"/>
      <c r="AJ320" s="104"/>
      <c r="AK320" s="99"/>
      <c r="AL320" s="100"/>
    </row>
    <row r="321" spans="1:38" x14ac:dyDescent="0.25">
      <c r="A321" s="88">
        <v>319</v>
      </c>
      <c r="B321" s="91" t="s">
        <v>499</v>
      </c>
      <c r="C321" s="53" t="s">
        <v>64</v>
      </c>
      <c r="D321" s="53" t="s">
        <v>103</v>
      </c>
      <c r="E321" s="97" t="s">
        <v>65</v>
      </c>
      <c r="F321" s="53" t="s">
        <v>66</v>
      </c>
      <c r="G321" s="53" t="s">
        <v>111</v>
      </c>
      <c r="H321" s="97" t="s">
        <v>67</v>
      </c>
      <c r="I321" s="93" t="s">
        <v>61</v>
      </c>
      <c r="J321" s="93" t="s">
        <v>112</v>
      </c>
      <c r="K321" s="97" t="s">
        <v>62</v>
      </c>
      <c r="L321" s="93" t="s">
        <v>8</v>
      </c>
      <c r="M321" s="93" t="s">
        <v>132</v>
      </c>
      <c r="N321" s="97" t="s">
        <v>14</v>
      </c>
      <c r="O321" s="93" t="s">
        <v>35</v>
      </c>
      <c r="P321" s="93" t="s">
        <v>96</v>
      </c>
      <c r="Q321" s="97" t="s">
        <v>124</v>
      </c>
      <c r="R321" s="95">
        <v>48</v>
      </c>
      <c r="S321" s="95">
        <v>48</v>
      </c>
      <c r="T321" s="97">
        <v>48</v>
      </c>
      <c r="U321" s="95">
        <v>18</v>
      </c>
      <c r="V321" s="95">
        <v>18</v>
      </c>
      <c r="W321" s="97" t="s">
        <v>17</v>
      </c>
      <c r="X321" s="95" t="s">
        <v>63</v>
      </c>
      <c r="Y321" s="95" t="s">
        <v>162</v>
      </c>
      <c r="Z321" s="97" t="s">
        <v>122</v>
      </c>
      <c r="AA321" s="93" t="s">
        <v>8</v>
      </c>
      <c r="AB321" s="93" t="s">
        <v>132</v>
      </c>
      <c r="AC321" s="97" t="s">
        <v>15</v>
      </c>
      <c r="AD321" s="93" t="s">
        <v>42</v>
      </c>
      <c r="AE321" s="93" t="s">
        <v>129</v>
      </c>
      <c r="AF321" s="97" t="s">
        <v>85</v>
      </c>
      <c r="AG321" s="99"/>
      <c r="AH321" s="99"/>
      <c r="AI321" s="103"/>
      <c r="AJ321" s="104"/>
      <c r="AK321" s="99"/>
      <c r="AL321" s="100"/>
    </row>
    <row r="322" spans="1:38" x14ac:dyDescent="0.25">
      <c r="A322" s="88">
        <v>320</v>
      </c>
      <c r="B322" s="91" t="s">
        <v>500</v>
      </c>
      <c r="C322" s="53" t="s">
        <v>64</v>
      </c>
      <c r="D322" s="53" t="s">
        <v>103</v>
      </c>
      <c r="E322" s="97" t="s">
        <v>65</v>
      </c>
      <c r="F322" s="53" t="s">
        <v>66</v>
      </c>
      <c r="G322" s="53" t="s">
        <v>111</v>
      </c>
      <c r="H322" s="97" t="s">
        <v>67</v>
      </c>
      <c r="I322" s="93" t="s">
        <v>61</v>
      </c>
      <c r="J322" s="93" t="s">
        <v>112</v>
      </c>
      <c r="K322" s="97" t="s">
        <v>62</v>
      </c>
      <c r="L322" s="93" t="s">
        <v>8</v>
      </c>
      <c r="M322" s="93" t="s">
        <v>132</v>
      </c>
      <c r="N322" s="97" t="s">
        <v>14</v>
      </c>
      <c r="O322" s="93" t="s">
        <v>35</v>
      </c>
      <c r="P322" s="93" t="s">
        <v>96</v>
      </c>
      <c r="Q322" s="97" t="s">
        <v>124</v>
      </c>
      <c r="R322" s="95">
        <v>48</v>
      </c>
      <c r="S322" s="95">
        <v>48</v>
      </c>
      <c r="T322" s="97">
        <v>48</v>
      </c>
      <c r="U322" s="95">
        <v>18</v>
      </c>
      <c r="V322" s="95">
        <v>18</v>
      </c>
      <c r="W322" s="97" t="s">
        <v>17</v>
      </c>
      <c r="X322" s="95" t="s">
        <v>63</v>
      </c>
      <c r="Y322" s="95" t="s">
        <v>162</v>
      </c>
      <c r="Z322" s="97" t="s">
        <v>122</v>
      </c>
      <c r="AA322" s="93" t="s">
        <v>8</v>
      </c>
      <c r="AB322" s="93" t="s">
        <v>132</v>
      </c>
      <c r="AC322" s="97" t="s">
        <v>15</v>
      </c>
      <c r="AD322" s="93" t="s">
        <v>46</v>
      </c>
      <c r="AE322" s="93" t="s">
        <v>129</v>
      </c>
      <c r="AF322" s="97" t="s">
        <v>86</v>
      </c>
      <c r="AG322" s="99"/>
      <c r="AH322" s="99"/>
      <c r="AI322" s="103"/>
      <c r="AJ322" s="104"/>
      <c r="AK322" s="99"/>
      <c r="AL322" s="100"/>
    </row>
    <row r="323" spans="1:38" x14ac:dyDescent="0.25">
      <c r="A323" s="88">
        <v>321</v>
      </c>
      <c r="B323" s="91" t="s">
        <v>501</v>
      </c>
      <c r="C323" s="53" t="s">
        <v>64</v>
      </c>
      <c r="D323" s="53" t="s">
        <v>103</v>
      </c>
      <c r="E323" s="97" t="s">
        <v>65</v>
      </c>
      <c r="F323" s="53" t="s">
        <v>66</v>
      </c>
      <c r="G323" s="53" t="s">
        <v>111</v>
      </c>
      <c r="H323" s="97" t="s">
        <v>67</v>
      </c>
      <c r="I323" s="93" t="s">
        <v>61</v>
      </c>
      <c r="J323" s="93" t="s">
        <v>112</v>
      </c>
      <c r="K323" s="97" t="s">
        <v>62</v>
      </c>
      <c r="L323" s="93" t="s">
        <v>8</v>
      </c>
      <c r="M323" s="93" t="s">
        <v>132</v>
      </c>
      <c r="N323" s="97" t="s">
        <v>14</v>
      </c>
      <c r="O323" s="93" t="s">
        <v>35</v>
      </c>
      <c r="P323" s="93" t="s">
        <v>96</v>
      </c>
      <c r="Q323" s="97" t="s">
        <v>124</v>
      </c>
      <c r="R323" s="95">
        <v>48</v>
      </c>
      <c r="S323" s="95">
        <v>48</v>
      </c>
      <c r="T323" s="97">
        <v>48</v>
      </c>
      <c r="U323" s="95">
        <v>24</v>
      </c>
      <c r="V323" s="95">
        <v>24</v>
      </c>
      <c r="W323" s="97" t="s">
        <v>32</v>
      </c>
      <c r="X323" s="95" t="s">
        <v>63</v>
      </c>
      <c r="Y323" s="95" t="s">
        <v>162</v>
      </c>
      <c r="Z323" s="97" t="s">
        <v>122</v>
      </c>
      <c r="AA323" s="93" t="s">
        <v>8</v>
      </c>
      <c r="AB323" s="93" t="s">
        <v>132</v>
      </c>
      <c r="AC323" s="97" t="s">
        <v>15</v>
      </c>
      <c r="AD323" s="93" t="s">
        <v>42</v>
      </c>
      <c r="AE323" s="93" t="s">
        <v>129</v>
      </c>
      <c r="AF323" s="97" t="s">
        <v>85</v>
      </c>
      <c r="AG323" s="99"/>
      <c r="AH323" s="99"/>
      <c r="AI323" s="103"/>
      <c r="AJ323" s="104"/>
      <c r="AK323" s="99"/>
      <c r="AL323" s="100"/>
    </row>
    <row r="324" spans="1:38" x14ac:dyDescent="0.25">
      <c r="A324" s="88">
        <v>322</v>
      </c>
      <c r="B324" s="91" t="s">
        <v>502</v>
      </c>
      <c r="C324" s="53" t="s">
        <v>64</v>
      </c>
      <c r="D324" s="53" t="s">
        <v>103</v>
      </c>
      <c r="E324" s="97" t="s">
        <v>65</v>
      </c>
      <c r="F324" s="53" t="s">
        <v>66</v>
      </c>
      <c r="G324" s="53" t="s">
        <v>111</v>
      </c>
      <c r="H324" s="97" t="s">
        <v>67</v>
      </c>
      <c r="I324" s="93" t="s">
        <v>61</v>
      </c>
      <c r="J324" s="93" t="s">
        <v>112</v>
      </c>
      <c r="K324" s="97" t="s">
        <v>62</v>
      </c>
      <c r="L324" s="93" t="s">
        <v>8</v>
      </c>
      <c r="M324" s="93" t="s">
        <v>132</v>
      </c>
      <c r="N324" s="97" t="s">
        <v>14</v>
      </c>
      <c r="O324" s="93" t="s">
        <v>35</v>
      </c>
      <c r="P324" s="93" t="s">
        <v>96</v>
      </c>
      <c r="Q324" s="97" t="s">
        <v>124</v>
      </c>
      <c r="R324" s="95">
        <v>48</v>
      </c>
      <c r="S324" s="95">
        <v>48</v>
      </c>
      <c r="T324" s="97">
        <v>48</v>
      </c>
      <c r="U324" s="95">
        <v>24</v>
      </c>
      <c r="V324" s="95">
        <v>24</v>
      </c>
      <c r="W324" s="97" t="s">
        <v>32</v>
      </c>
      <c r="X324" s="95" t="s">
        <v>63</v>
      </c>
      <c r="Y324" s="95" t="s">
        <v>162</v>
      </c>
      <c r="Z324" s="97" t="s">
        <v>122</v>
      </c>
      <c r="AA324" s="93" t="s">
        <v>8</v>
      </c>
      <c r="AB324" s="93" t="s">
        <v>132</v>
      </c>
      <c r="AC324" s="97" t="s">
        <v>15</v>
      </c>
      <c r="AD324" s="93" t="s">
        <v>46</v>
      </c>
      <c r="AE324" s="93" t="s">
        <v>129</v>
      </c>
      <c r="AF324" s="97" t="s">
        <v>86</v>
      </c>
      <c r="AG324" s="99"/>
      <c r="AH324" s="99"/>
      <c r="AI324" s="103"/>
      <c r="AJ324" s="104"/>
      <c r="AK324" s="99"/>
      <c r="AL324" s="100"/>
    </row>
    <row r="325" spans="1:38" x14ac:dyDescent="0.25">
      <c r="A325" s="88">
        <v>323</v>
      </c>
      <c r="B325" s="91" t="s">
        <v>503</v>
      </c>
      <c r="C325" s="53" t="s">
        <v>64</v>
      </c>
      <c r="D325" s="53" t="s">
        <v>103</v>
      </c>
      <c r="E325" s="97" t="s">
        <v>65</v>
      </c>
      <c r="F325" s="53" t="s">
        <v>68</v>
      </c>
      <c r="G325" s="53" t="s">
        <v>113</v>
      </c>
      <c r="H325" s="97" t="s">
        <v>69</v>
      </c>
      <c r="I325" s="93" t="s">
        <v>61</v>
      </c>
      <c r="J325" s="93" t="s">
        <v>112</v>
      </c>
      <c r="K325" s="97" t="s">
        <v>62</v>
      </c>
      <c r="L325" s="93" t="s">
        <v>8</v>
      </c>
      <c r="M325" s="93" t="s">
        <v>132</v>
      </c>
      <c r="N325" s="97" t="s">
        <v>14</v>
      </c>
      <c r="O325" s="93" t="s">
        <v>16</v>
      </c>
      <c r="P325" s="93" t="s">
        <v>575</v>
      </c>
      <c r="Q325" s="97" t="s">
        <v>123</v>
      </c>
      <c r="R325" s="95">
        <v>30</v>
      </c>
      <c r="S325" s="95">
        <v>30</v>
      </c>
      <c r="T325" s="97">
        <v>30</v>
      </c>
      <c r="U325" s="95">
        <v>18</v>
      </c>
      <c r="V325" s="95">
        <v>18</v>
      </c>
      <c r="W325" s="97" t="s">
        <v>17</v>
      </c>
      <c r="X325" s="95" t="s">
        <v>63</v>
      </c>
      <c r="Y325" s="95" t="s">
        <v>162</v>
      </c>
      <c r="Z325" s="97" t="s">
        <v>122</v>
      </c>
      <c r="AA325" s="93" t="s">
        <v>8</v>
      </c>
      <c r="AB325" s="93" t="s">
        <v>132</v>
      </c>
      <c r="AC325" s="97" t="s">
        <v>15</v>
      </c>
      <c r="AD325" s="93" t="s">
        <v>42</v>
      </c>
      <c r="AE325" s="93" t="s">
        <v>129</v>
      </c>
      <c r="AF325" s="97" t="s">
        <v>85</v>
      </c>
      <c r="AG325" s="99"/>
      <c r="AH325" s="99"/>
      <c r="AI325" s="103"/>
      <c r="AJ325" s="104"/>
      <c r="AK325" s="99"/>
      <c r="AL325" s="100"/>
    </row>
    <row r="326" spans="1:38" x14ac:dyDescent="0.25">
      <c r="A326" s="88">
        <v>324</v>
      </c>
      <c r="B326" s="91" t="s">
        <v>504</v>
      </c>
      <c r="C326" s="53" t="s">
        <v>64</v>
      </c>
      <c r="D326" s="53" t="s">
        <v>103</v>
      </c>
      <c r="E326" s="97" t="s">
        <v>65</v>
      </c>
      <c r="F326" s="53" t="s">
        <v>68</v>
      </c>
      <c r="G326" s="53" t="s">
        <v>113</v>
      </c>
      <c r="H326" s="97" t="s">
        <v>69</v>
      </c>
      <c r="I326" s="93" t="s">
        <v>61</v>
      </c>
      <c r="J326" s="93" t="s">
        <v>112</v>
      </c>
      <c r="K326" s="97" t="s">
        <v>62</v>
      </c>
      <c r="L326" s="93" t="s">
        <v>8</v>
      </c>
      <c r="M326" s="93" t="s">
        <v>132</v>
      </c>
      <c r="N326" s="97" t="s">
        <v>14</v>
      </c>
      <c r="O326" s="93" t="s">
        <v>16</v>
      </c>
      <c r="P326" s="93" t="s">
        <v>575</v>
      </c>
      <c r="Q326" s="97" t="s">
        <v>123</v>
      </c>
      <c r="R326" s="95">
        <v>30</v>
      </c>
      <c r="S326" s="95">
        <v>30</v>
      </c>
      <c r="T326" s="97">
        <v>30</v>
      </c>
      <c r="U326" s="95">
        <v>18</v>
      </c>
      <c r="V326" s="95">
        <v>18</v>
      </c>
      <c r="W326" s="97" t="s">
        <v>17</v>
      </c>
      <c r="X326" s="95" t="s">
        <v>63</v>
      </c>
      <c r="Y326" s="95" t="s">
        <v>162</v>
      </c>
      <c r="Z326" s="97" t="s">
        <v>122</v>
      </c>
      <c r="AA326" s="93" t="s">
        <v>8</v>
      </c>
      <c r="AB326" s="93" t="s">
        <v>132</v>
      </c>
      <c r="AC326" s="97" t="s">
        <v>15</v>
      </c>
      <c r="AD326" s="93" t="s">
        <v>46</v>
      </c>
      <c r="AE326" s="93" t="s">
        <v>129</v>
      </c>
      <c r="AF326" s="97" t="s">
        <v>86</v>
      </c>
      <c r="AG326" s="99"/>
      <c r="AH326" s="99"/>
      <c r="AI326" s="103"/>
      <c r="AJ326" s="104"/>
      <c r="AK326" s="99"/>
      <c r="AL326" s="100"/>
    </row>
    <row r="327" spans="1:38" x14ac:dyDescent="0.25">
      <c r="A327" s="88">
        <v>325</v>
      </c>
      <c r="B327" s="91" t="s">
        <v>505</v>
      </c>
      <c r="C327" s="53" t="s">
        <v>64</v>
      </c>
      <c r="D327" s="53" t="s">
        <v>103</v>
      </c>
      <c r="E327" s="97" t="s">
        <v>65</v>
      </c>
      <c r="F327" s="53" t="s">
        <v>68</v>
      </c>
      <c r="G327" s="53" t="s">
        <v>113</v>
      </c>
      <c r="H327" s="97" t="s">
        <v>69</v>
      </c>
      <c r="I327" s="93" t="s">
        <v>61</v>
      </c>
      <c r="J327" s="93" t="s">
        <v>112</v>
      </c>
      <c r="K327" s="97" t="s">
        <v>62</v>
      </c>
      <c r="L327" s="93" t="s">
        <v>8</v>
      </c>
      <c r="M327" s="93" t="s">
        <v>132</v>
      </c>
      <c r="N327" s="97" t="s">
        <v>14</v>
      </c>
      <c r="O327" s="93" t="s">
        <v>16</v>
      </c>
      <c r="P327" s="93" t="s">
        <v>575</v>
      </c>
      <c r="Q327" s="97" t="s">
        <v>123</v>
      </c>
      <c r="R327" s="95">
        <v>30</v>
      </c>
      <c r="S327" s="95">
        <v>30</v>
      </c>
      <c r="T327" s="97">
        <v>30</v>
      </c>
      <c r="U327" s="95">
        <v>24</v>
      </c>
      <c r="V327" s="95">
        <v>24</v>
      </c>
      <c r="W327" s="97" t="s">
        <v>32</v>
      </c>
      <c r="X327" s="95" t="s">
        <v>63</v>
      </c>
      <c r="Y327" s="95" t="s">
        <v>162</v>
      </c>
      <c r="Z327" s="97" t="s">
        <v>122</v>
      </c>
      <c r="AA327" s="93" t="s">
        <v>8</v>
      </c>
      <c r="AB327" s="93" t="s">
        <v>132</v>
      </c>
      <c r="AC327" s="97" t="s">
        <v>15</v>
      </c>
      <c r="AD327" s="93" t="s">
        <v>42</v>
      </c>
      <c r="AE327" s="93" t="s">
        <v>129</v>
      </c>
      <c r="AF327" s="97" t="s">
        <v>85</v>
      </c>
      <c r="AG327" s="99"/>
      <c r="AH327" s="99"/>
      <c r="AI327" s="103"/>
      <c r="AJ327" s="104"/>
      <c r="AK327" s="99"/>
      <c r="AL327" s="100"/>
    </row>
    <row r="328" spans="1:38" x14ac:dyDescent="0.25">
      <c r="A328" s="88">
        <v>326</v>
      </c>
      <c r="B328" s="91" t="s">
        <v>506</v>
      </c>
      <c r="C328" s="53" t="s">
        <v>64</v>
      </c>
      <c r="D328" s="53" t="s">
        <v>103</v>
      </c>
      <c r="E328" s="97" t="s">
        <v>65</v>
      </c>
      <c r="F328" s="53" t="s">
        <v>68</v>
      </c>
      <c r="G328" s="53" t="s">
        <v>113</v>
      </c>
      <c r="H328" s="97" t="s">
        <v>69</v>
      </c>
      <c r="I328" s="93" t="s">
        <v>61</v>
      </c>
      <c r="J328" s="93" t="s">
        <v>112</v>
      </c>
      <c r="K328" s="97" t="s">
        <v>62</v>
      </c>
      <c r="L328" s="93" t="s">
        <v>8</v>
      </c>
      <c r="M328" s="93" t="s">
        <v>132</v>
      </c>
      <c r="N328" s="97" t="s">
        <v>14</v>
      </c>
      <c r="O328" s="93" t="s">
        <v>16</v>
      </c>
      <c r="P328" s="93" t="s">
        <v>575</v>
      </c>
      <c r="Q328" s="97" t="s">
        <v>123</v>
      </c>
      <c r="R328" s="95">
        <v>30</v>
      </c>
      <c r="S328" s="95">
        <v>30</v>
      </c>
      <c r="T328" s="97">
        <v>30</v>
      </c>
      <c r="U328" s="95">
        <v>24</v>
      </c>
      <c r="V328" s="95">
        <v>24</v>
      </c>
      <c r="W328" s="97" t="s">
        <v>32</v>
      </c>
      <c r="X328" s="95" t="s">
        <v>63</v>
      </c>
      <c r="Y328" s="95" t="s">
        <v>162</v>
      </c>
      <c r="Z328" s="97" t="s">
        <v>122</v>
      </c>
      <c r="AA328" s="93" t="s">
        <v>8</v>
      </c>
      <c r="AB328" s="93" t="s">
        <v>132</v>
      </c>
      <c r="AC328" s="97" t="s">
        <v>15</v>
      </c>
      <c r="AD328" s="93" t="s">
        <v>46</v>
      </c>
      <c r="AE328" s="93" t="s">
        <v>129</v>
      </c>
      <c r="AF328" s="97" t="s">
        <v>86</v>
      </c>
      <c r="AG328" s="99"/>
      <c r="AH328" s="99"/>
      <c r="AI328" s="103"/>
      <c r="AJ328" s="104"/>
      <c r="AK328" s="99"/>
      <c r="AL328" s="100"/>
    </row>
    <row r="329" spans="1:38" x14ac:dyDescent="0.25">
      <c r="A329" s="88">
        <v>327</v>
      </c>
      <c r="B329" s="91" t="s">
        <v>507</v>
      </c>
      <c r="C329" s="53" t="s">
        <v>64</v>
      </c>
      <c r="D329" s="53" t="s">
        <v>103</v>
      </c>
      <c r="E329" s="97" t="s">
        <v>65</v>
      </c>
      <c r="F329" s="53" t="s">
        <v>68</v>
      </c>
      <c r="G329" s="53" t="s">
        <v>113</v>
      </c>
      <c r="H329" s="97" t="s">
        <v>69</v>
      </c>
      <c r="I329" s="93" t="s">
        <v>61</v>
      </c>
      <c r="J329" s="93" t="s">
        <v>112</v>
      </c>
      <c r="K329" s="97" t="s">
        <v>62</v>
      </c>
      <c r="L329" s="93" t="s">
        <v>8</v>
      </c>
      <c r="M329" s="93" t="s">
        <v>132</v>
      </c>
      <c r="N329" s="97" t="s">
        <v>14</v>
      </c>
      <c r="O329" s="93" t="s">
        <v>16</v>
      </c>
      <c r="P329" s="93" t="s">
        <v>575</v>
      </c>
      <c r="Q329" s="97" t="s">
        <v>123</v>
      </c>
      <c r="R329" s="95">
        <v>36</v>
      </c>
      <c r="S329" s="95">
        <v>36</v>
      </c>
      <c r="T329" s="97">
        <v>36</v>
      </c>
      <c r="U329" s="95">
        <v>18</v>
      </c>
      <c r="V329" s="95">
        <v>18</v>
      </c>
      <c r="W329" s="97" t="s">
        <v>17</v>
      </c>
      <c r="X329" s="95" t="s">
        <v>63</v>
      </c>
      <c r="Y329" s="95" t="s">
        <v>162</v>
      </c>
      <c r="Z329" s="97" t="s">
        <v>122</v>
      </c>
      <c r="AA329" s="93" t="s">
        <v>8</v>
      </c>
      <c r="AB329" s="93" t="s">
        <v>132</v>
      </c>
      <c r="AC329" s="97" t="s">
        <v>15</v>
      </c>
      <c r="AD329" s="93" t="s">
        <v>42</v>
      </c>
      <c r="AE329" s="93" t="s">
        <v>129</v>
      </c>
      <c r="AF329" s="97" t="s">
        <v>85</v>
      </c>
      <c r="AG329" s="99"/>
      <c r="AH329" s="99"/>
      <c r="AI329" s="103"/>
      <c r="AJ329" s="104"/>
      <c r="AK329" s="99"/>
      <c r="AL329" s="100"/>
    </row>
    <row r="330" spans="1:38" x14ac:dyDescent="0.25">
      <c r="A330" s="88">
        <v>328</v>
      </c>
      <c r="B330" s="91" t="s">
        <v>508</v>
      </c>
      <c r="C330" s="53" t="s">
        <v>64</v>
      </c>
      <c r="D330" s="53" t="s">
        <v>103</v>
      </c>
      <c r="E330" s="97" t="s">
        <v>65</v>
      </c>
      <c r="F330" s="53" t="s">
        <v>68</v>
      </c>
      <c r="G330" s="53" t="s">
        <v>113</v>
      </c>
      <c r="H330" s="97" t="s">
        <v>69</v>
      </c>
      <c r="I330" s="93" t="s">
        <v>61</v>
      </c>
      <c r="J330" s="93" t="s">
        <v>112</v>
      </c>
      <c r="K330" s="97" t="s">
        <v>62</v>
      </c>
      <c r="L330" s="93" t="s">
        <v>8</v>
      </c>
      <c r="M330" s="93" t="s">
        <v>132</v>
      </c>
      <c r="N330" s="97" t="s">
        <v>14</v>
      </c>
      <c r="O330" s="93" t="s">
        <v>16</v>
      </c>
      <c r="P330" s="93" t="s">
        <v>575</v>
      </c>
      <c r="Q330" s="97" t="s">
        <v>123</v>
      </c>
      <c r="R330" s="95">
        <v>36</v>
      </c>
      <c r="S330" s="95">
        <v>36</v>
      </c>
      <c r="T330" s="97">
        <v>36</v>
      </c>
      <c r="U330" s="95">
        <v>18</v>
      </c>
      <c r="V330" s="95">
        <v>18</v>
      </c>
      <c r="W330" s="97" t="s">
        <v>17</v>
      </c>
      <c r="X330" s="95" t="s">
        <v>63</v>
      </c>
      <c r="Y330" s="95" t="s">
        <v>162</v>
      </c>
      <c r="Z330" s="97" t="s">
        <v>122</v>
      </c>
      <c r="AA330" s="93" t="s">
        <v>8</v>
      </c>
      <c r="AB330" s="93" t="s">
        <v>132</v>
      </c>
      <c r="AC330" s="97" t="s">
        <v>15</v>
      </c>
      <c r="AD330" s="93" t="s">
        <v>46</v>
      </c>
      <c r="AE330" s="93" t="s">
        <v>129</v>
      </c>
      <c r="AF330" s="97" t="s">
        <v>86</v>
      </c>
      <c r="AG330" s="99"/>
      <c r="AH330" s="99"/>
      <c r="AI330" s="103"/>
      <c r="AJ330" s="104"/>
      <c r="AK330" s="99"/>
      <c r="AL330" s="100"/>
    </row>
    <row r="331" spans="1:38" x14ac:dyDescent="0.25">
      <c r="A331" s="88">
        <v>329</v>
      </c>
      <c r="B331" s="91" t="s">
        <v>509</v>
      </c>
      <c r="C331" s="53" t="s">
        <v>64</v>
      </c>
      <c r="D331" s="53" t="s">
        <v>103</v>
      </c>
      <c r="E331" s="97" t="s">
        <v>65</v>
      </c>
      <c r="F331" s="53" t="s">
        <v>68</v>
      </c>
      <c r="G331" s="53" t="s">
        <v>113</v>
      </c>
      <c r="H331" s="97" t="s">
        <v>69</v>
      </c>
      <c r="I331" s="93" t="s">
        <v>61</v>
      </c>
      <c r="J331" s="93" t="s">
        <v>112</v>
      </c>
      <c r="K331" s="97" t="s">
        <v>62</v>
      </c>
      <c r="L331" s="93" t="s">
        <v>8</v>
      </c>
      <c r="M331" s="93" t="s">
        <v>132</v>
      </c>
      <c r="N331" s="97" t="s">
        <v>14</v>
      </c>
      <c r="O331" s="93" t="s">
        <v>16</v>
      </c>
      <c r="P331" s="93" t="s">
        <v>575</v>
      </c>
      <c r="Q331" s="97" t="s">
        <v>123</v>
      </c>
      <c r="R331" s="95">
        <v>36</v>
      </c>
      <c r="S331" s="95">
        <v>36</v>
      </c>
      <c r="T331" s="97">
        <v>36</v>
      </c>
      <c r="U331" s="95">
        <v>24</v>
      </c>
      <c r="V331" s="95">
        <v>24</v>
      </c>
      <c r="W331" s="97" t="s">
        <v>32</v>
      </c>
      <c r="X331" s="95" t="s">
        <v>63</v>
      </c>
      <c r="Y331" s="95" t="s">
        <v>162</v>
      </c>
      <c r="Z331" s="97" t="s">
        <v>122</v>
      </c>
      <c r="AA331" s="93" t="s">
        <v>8</v>
      </c>
      <c r="AB331" s="93" t="s">
        <v>132</v>
      </c>
      <c r="AC331" s="97" t="s">
        <v>15</v>
      </c>
      <c r="AD331" s="93" t="s">
        <v>42</v>
      </c>
      <c r="AE331" s="93" t="s">
        <v>129</v>
      </c>
      <c r="AF331" s="97" t="s">
        <v>85</v>
      </c>
      <c r="AG331" s="99"/>
      <c r="AH331" s="99"/>
      <c r="AI331" s="103"/>
      <c r="AJ331" s="104"/>
      <c r="AK331" s="99"/>
      <c r="AL331" s="100"/>
    </row>
    <row r="332" spans="1:38" x14ac:dyDescent="0.25">
      <c r="A332" s="88">
        <v>330</v>
      </c>
      <c r="B332" s="91" t="s">
        <v>510</v>
      </c>
      <c r="C332" s="53" t="s">
        <v>64</v>
      </c>
      <c r="D332" s="53" t="s">
        <v>103</v>
      </c>
      <c r="E332" s="97" t="s">
        <v>65</v>
      </c>
      <c r="F332" s="53" t="s">
        <v>68</v>
      </c>
      <c r="G332" s="53" t="s">
        <v>113</v>
      </c>
      <c r="H332" s="97" t="s">
        <v>69</v>
      </c>
      <c r="I332" s="93" t="s">
        <v>61</v>
      </c>
      <c r="J332" s="93" t="s">
        <v>112</v>
      </c>
      <c r="K332" s="97" t="s">
        <v>62</v>
      </c>
      <c r="L332" s="93" t="s">
        <v>8</v>
      </c>
      <c r="M332" s="93" t="s">
        <v>132</v>
      </c>
      <c r="N332" s="97" t="s">
        <v>14</v>
      </c>
      <c r="O332" s="93" t="s">
        <v>16</v>
      </c>
      <c r="P332" s="93" t="s">
        <v>575</v>
      </c>
      <c r="Q332" s="97" t="s">
        <v>123</v>
      </c>
      <c r="R332" s="95">
        <v>36</v>
      </c>
      <c r="S332" s="95">
        <v>36</v>
      </c>
      <c r="T332" s="97">
        <v>36</v>
      </c>
      <c r="U332" s="95">
        <v>24</v>
      </c>
      <c r="V332" s="95">
        <v>24</v>
      </c>
      <c r="W332" s="97" t="s">
        <v>32</v>
      </c>
      <c r="X332" s="95" t="s">
        <v>63</v>
      </c>
      <c r="Y332" s="95" t="s">
        <v>162</v>
      </c>
      <c r="Z332" s="97" t="s">
        <v>122</v>
      </c>
      <c r="AA332" s="93" t="s">
        <v>8</v>
      </c>
      <c r="AB332" s="93" t="s">
        <v>132</v>
      </c>
      <c r="AC332" s="97" t="s">
        <v>15</v>
      </c>
      <c r="AD332" s="93" t="s">
        <v>46</v>
      </c>
      <c r="AE332" s="93" t="s">
        <v>129</v>
      </c>
      <c r="AF332" s="97" t="s">
        <v>86</v>
      </c>
      <c r="AG332" s="99"/>
      <c r="AH332" s="99"/>
      <c r="AI332" s="103"/>
      <c r="AJ332" s="104"/>
      <c r="AK332" s="99"/>
      <c r="AL332" s="100"/>
    </row>
    <row r="333" spans="1:38" x14ac:dyDescent="0.25">
      <c r="A333" s="88">
        <v>331</v>
      </c>
      <c r="B333" s="91" t="s">
        <v>511</v>
      </c>
      <c r="C333" s="53" t="s">
        <v>64</v>
      </c>
      <c r="D333" s="53" t="s">
        <v>103</v>
      </c>
      <c r="E333" s="97" t="s">
        <v>65</v>
      </c>
      <c r="F333" s="53" t="s">
        <v>68</v>
      </c>
      <c r="G333" s="53" t="s">
        <v>113</v>
      </c>
      <c r="H333" s="97" t="s">
        <v>69</v>
      </c>
      <c r="I333" s="93" t="s">
        <v>61</v>
      </c>
      <c r="J333" s="93" t="s">
        <v>112</v>
      </c>
      <c r="K333" s="97" t="s">
        <v>62</v>
      </c>
      <c r="L333" s="93" t="s">
        <v>8</v>
      </c>
      <c r="M333" s="93" t="s">
        <v>132</v>
      </c>
      <c r="N333" s="97" t="s">
        <v>14</v>
      </c>
      <c r="O333" s="93" t="s">
        <v>16</v>
      </c>
      <c r="P333" s="93" t="s">
        <v>575</v>
      </c>
      <c r="Q333" s="97" t="s">
        <v>123</v>
      </c>
      <c r="R333" s="95">
        <v>48</v>
      </c>
      <c r="S333" s="95">
        <v>48</v>
      </c>
      <c r="T333" s="97">
        <v>48</v>
      </c>
      <c r="U333" s="95">
        <v>18</v>
      </c>
      <c r="V333" s="95">
        <v>18</v>
      </c>
      <c r="W333" s="97" t="s">
        <v>17</v>
      </c>
      <c r="X333" s="95" t="s">
        <v>63</v>
      </c>
      <c r="Y333" s="95" t="s">
        <v>162</v>
      </c>
      <c r="Z333" s="97" t="s">
        <v>122</v>
      </c>
      <c r="AA333" s="93" t="s">
        <v>8</v>
      </c>
      <c r="AB333" s="93" t="s">
        <v>132</v>
      </c>
      <c r="AC333" s="97" t="s">
        <v>15</v>
      </c>
      <c r="AD333" s="93" t="s">
        <v>42</v>
      </c>
      <c r="AE333" s="93" t="s">
        <v>129</v>
      </c>
      <c r="AF333" s="97" t="s">
        <v>85</v>
      </c>
      <c r="AG333" s="99"/>
      <c r="AH333" s="99"/>
      <c r="AI333" s="103"/>
      <c r="AJ333" s="104"/>
      <c r="AK333" s="99"/>
      <c r="AL333" s="100"/>
    </row>
    <row r="334" spans="1:38" x14ac:dyDescent="0.25">
      <c r="A334" s="88">
        <v>332</v>
      </c>
      <c r="B334" s="91" t="s">
        <v>512</v>
      </c>
      <c r="C334" s="53" t="s">
        <v>64</v>
      </c>
      <c r="D334" s="53" t="s">
        <v>103</v>
      </c>
      <c r="E334" s="97" t="s">
        <v>65</v>
      </c>
      <c r="F334" s="53" t="s">
        <v>68</v>
      </c>
      <c r="G334" s="53" t="s">
        <v>113</v>
      </c>
      <c r="H334" s="97" t="s">
        <v>69</v>
      </c>
      <c r="I334" s="93" t="s">
        <v>61</v>
      </c>
      <c r="J334" s="93" t="s">
        <v>112</v>
      </c>
      <c r="K334" s="97" t="s">
        <v>62</v>
      </c>
      <c r="L334" s="93" t="s">
        <v>8</v>
      </c>
      <c r="M334" s="93" t="s">
        <v>132</v>
      </c>
      <c r="N334" s="97" t="s">
        <v>14</v>
      </c>
      <c r="O334" s="93" t="s">
        <v>16</v>
      </c>
      <c r="P334" s="93" t="s">
        <v>575</v>
      </c>
      <c r="Q334" s="97" t="s">
        <v>123</v>
      </c>
      <c r="R334" s="95">
        <v>48</v>
      </c>
      <c r="S334" s="95">
        <v>48</v>
      </c>
      <c r="T334" s="97">
        <v>48</v>
      </c>
      <c r="U334" s="95">
        <v>18</v>
      </c>
      <c r="V334" s="95">
        <v>18</v>
      </c>
      <c r="W334" s="97" t="s">
        <v>17</v>
      </c>
      <c r="X334" s="95" t="s">
        <v>63</v>
      </c>
      <c r="Y334" s="95" t="s">
        <v>162</v>
      </c>
      <c r="Z334" s="97" t="s">
        <v>122</v>
      </c>
      <c r="AA334" s="93" t="s">
        <v>8</v>
      </c>
      <c r="AB334" s="93" t="s">
        <v>132</v>
      </c>
      <c r="AC334" s="97" t="s">
        <v>15</v>
      </c>
      <c r="AD334" s="93" t="s">
        <v>46</v>
      </c>
      <c r="AE334" s="93" t="s">
        <v>129</v>
      </c>
      <c r="AF334" s="97" t="s">
        <v>86</v>
      </c>
      <c r="AG334" s="99"/>
      <c r="AH334" s="99"/>
      <c r="AI334" s="103"/>
      <c r="AJ334" s="104"/>
      <c r="AK334" s="99"/>
      <c r="AL334" s="100"/>
    </row>
    <row r="335" spans="1:38" x14ac:dyDescent="0.25">
      <c r="A335" s="88">
        <v>333</v>
      </c>
      <c r="B335" s="91" t="s">
        <v>513</v>
      </c>
      <c r="C335" s="53" t="s">
        <v>64</v>
      </c>
      <c r="D335" s="53" t="s">
        <v>103</v>
      </c>
      <c r="E335" s="97" t="s">
        <v>65</v>
      </c>
      <c r="F335" s="53" t="s">
        <v>68</v>
      </c>
      <c r="G335" s="53" t="s">
        <v>113</v>
      </c>
      <c r="H335" s="97" t="s">
        <v>69</v>
      </c>
      <c r="I335" s="93" t="s">
        <v>61</v>
      </c>
      <c r="J335" s="93" t="s">
        <v>112</v>
      </c>
      <c r="K335" s="97" t="s">
        <v>62</v>
      </c>
      <c r="L335" s="93" t="s">
        <v>8</v>
      </c>
      <c r="M335" s="93" t="s">
        <v>132</v>
      </c>
      <c r="N335" s="97" t="s">
        <v>14</v>
      </c>
      <c r="O335" s="93" t="s">
        <v>16</v>
      </c>
      <c r="P335" s="93" t="s">
        <v>575</v>
      </c>
      <c r="Q335" s="97" t="s">
        <v>123</v>
      </c>
      <c r="R335" s="95">
        <v>48</v>
      </c>
      <c r="S335" s="95">
        <v>48</v>
      </c>
      <c r="T335" s="97">
        <v>48</v>
      </c>
      <c r="U335" s="95">
        <v>24</v>
      </c>
      <c r="V335" s="95">
        <v>24</v>
      </c>
      <c r="W335" s="97" t="s">
        <v>32</v>
      </c>
      <c r="X335" s="95" t="s">
        <v>63</v>
      </c>
      <c r="Y335" s="95" t="s">
        <v>162</v>
      </c>
      <c r="Z335" s="97" t="s">
        <v>122</v>
      </c>
      <c r="AA335" s="93" t="s">
        <v>8</v>
      </c>
      <c r="AB335" s="93" t="s">
        <v>132</v>
      </c>
      <c r="AC335" s="97" t="s">
        <v>15</v>
      </c>
      <c r="AD335" s="93" t="s">
        <v>42</v>
      </c>
      <c r="AE335" s="93" t="s">
        <v>129</v>
      </c>
      <c r="AF335" s="97" t="s">
        <v>85</v>
      </c>
      <c r="AG335" s="99"/>
      <c r="AH335" s="99"/>
      <c r="AI335" s="103"/>
      <c r="AJ335" s="104"/>
      <c r="AK335" s="99"/>
      <c r="AL335" s="100"/>
    </row>
    <row r="336" spans="1:38" x14ac:dyDescent="0.25">
      <c r="A336" s="88">
        <v>334</v>
      </c>
      <c r="B336" s="91" t="s">
        <v>514</v>
      </c>
      <c r="C336" s="53" t="s">
        <v>64</v>
      </c>
      <c r="D336" s="53" t="s">
        <v>103</v>
      </c>
      <c r="E336" s="97" t="s">
        <v>65</v>
      </c>
      <c r="F336" s="53" t="s">
        <v>68</v>
      </c>
      <c r="G336" s="53" t="s">
        <v>113</v>
      </c>
      <c r="H336" s="97" t="s">
        <v>69</v>
      </c>
      <c r="I336" s="93" t="s">
        <v>61</v>
      </c>
      <c r="J336" s="93" t="s">
        <v>112</v>
      </c>
      <c r="K336" s="97" t="s">
        <v>62</v>
      </c>
      <c r="L336" s="93" t="s">
        <v>8</v>
      </c>
      <c r="M336" s="93" t="s">
        <v>132</v>
      </c>
      <c r="N336" s="97" t="s">
        <v>14</v>
      </c>
      <c r="O336" s="93" t="s">
        <v>16</v>
      </c>
      <c r="P336" s="93" t="s">
        <v>575</v>
      </c>
      <c r="Q336" s="97" t="s">
        <v>123</v>
      </c>
      <c r="R336" s="95">
        <v>48</v>
      </c>
      <c r="S336" s="95">
        <v>48</v>
      </c>
      <c r="T336" s="97">
        <v>48</v>
      </c>
      <c r="U336" s="95">
        <v>24</v>
      </c>
      <c r="V336" s="95">
        <v>24</v>
      </c>
      <c r="W336" s="97" t="s">
        <v>32</v>
      </c>
      <c r="X336" s="95" t="s">
        <v>63</v>
      </c>
      <c r="Y336" s="95" t="s">
        <v>162</v>
      </c>
      <c r="Z336" s="97" t="s">
        <v>122</v>
      </c>
      <c r="AA336" s="93" t="s">
        <v>8</v>
      </c>
      <c r="AB336" s="93" t="s">
        <v>132</v>
      </c>
      <c r="AC336" s="97" t="s">
        <v>15</v>
      </c>
      <c r="AD336" s="93" t="s">
        <v>46</v>
      </c>
      <c r="AE336" s="93" t="s">
        <v>129</v>
      </c>
      <c r="AF336" s="97" t="s">
        <v>86</v>
      </c>
      <c r="AG336" s="99"/>
      <c r="AH336" s="99"/>
      <c r="AI336" s="103"/>
      <c r="AJ336" s="104"/>
      <c r="AK336" s="99"/>
      <c r="AL336" s="100"/>
    </row>
    <row r="337" spans="1:38" x14ac:dyDescent="0.25">
      <c r="A337" s="88">
        <v>335</v>
      </c>
      <c r="B337" s="91" t="s">
        <v>515</v>
      </c>
      <c r="C337" s="53" t="s">
        <v>64</v>
      </c>
      <c r="D337" s="53" t="s">
        <v>103</v>
      </c>
      <c r="E337" s="97" t="s">
        <v>65</v>
      </c>
      <c r="F337" s="53" t="s">
        <v>68</v>
      </c>
      <c r="G337" s="53" t="s">
        <v>113</v>
      </c>
      <c r="H337" s="97" t="s">
        <v>69</v>
      </c>
      <c r="I337" s="93" t="s">
        <v>61</v>
      </c>
      <c r="J337" s="93" t="s">
        <v>112</v>
      </c>
      <c r="K337" s="97" t="s">
        <v>62</v>
      </c>
      <c r="L337" s="93" t="s">
        <v>8</v>
      </c>
      <c r="M337" s="93" t="s">
        <v>132</v>
      </c>
      <c r="N337" s="97" t="s">
        <v>14</v>
      </c>
      <c r="O337" s="93" t="s">
        <v>35</v>
      </c>
      <c r="P337" s="93" t="s">
        <v>96</v>
      </c>
      <c r="Q337" s="97" t="s">
        <v>124</v>
      </c>
      <c r="R337" s="95">
        <v>30</v>
      </c>
      <c r="S337" s="95">
        <v>30</v>
      </c>
      <c r="T337" s="97">
        <v>30</v>
      </c>
      <c r="U337" s="95">
        <v>18</v>
      </c>
      <c r="V337" s="95">
        <v>18</v>
      </c>
      <c r="W337" s="97" t="s">
        <v>17</v>
      </c>
      <c r="X337" s="95" t="s">
        <v>63</v>
      </c>
      <c r="Y337" s="95" t="s">
        <v>162</v>
      </c>
      <c r="Z337" s="97" t="s">
        <v>122</v>
      </c>
      <c r="AA337" s="93" t="s">
        <v>8</v>
      </c>
      <c r="AB337" s="93" t="s">
        <v>132</v>
      </c>
      <c r="AC337" s="97" t="s">
        <v>15</v>
      </c>
      <c r="AD337" s="93" t="s">
        <v>42</v>
      </c>
      <c r="AE337" s="93" t="s">
        <v>129</v>
      </c>
      <c r="AF337" s="97" t="s">
        <v>85</v>
      </c>
      <c r="AG337" s="99"/>
      <c r="AH337" s="99"/>
      <c r="AI337" s="103"/>
      <c r="AJ337" s="104"/>
      <c r="AK337" s="99"/>
      <c r="AL337" s="100"/>
    </row>
    <row r="338" spans="1:38" x14ac:dyDescent="0.25">
      <c r="A338" s="88">
        <v>336</v>
      </c>
      <c r="B338" s="91" t="s">
        <v>516</v>
      </c>
      <c r="C338" s="53" t="s">
        <v>64</v>
      </c>
      <c r="D338" s="53" t="s">
        <v>103</v>
      </c>
      <c r="E338" s="97" t="s">
        <v>65</v>
      </c>
      <c r="F338" s="53" t="s">
        <v>68</v>
      </c>
      <c r="G338" s="53" t="s">
        <v>113</v>
      </c>
      <c r="H338" s="97" t="s">
        <v>69</v>
      </c>
      <c r="I338" s="93" t="s">
        <v>61</v>
      </c>
      <c r="J338" s="93" t="s">
        <v>112</v>
      </c>
      <c r="K338" s="97" t="s">
        <v>62</v>
      </c>
      <c r="L338" s="93" t="s">
        <v>8</v>
      </c>
      <c r="M338" s="93" t="s">
        <v>132</v>
      </c>
      <c r="N338" s="97" t="s">
        <v>14</v>
      </c>
      <c r="O338" s="93" t="s">
        <v>35</v>
      </c>
      <c r="P338" s="93" t="s">
        <v>96</v>
      </c>
      <c r="Q338" s="97" t="s">
        <v>124</v>
      </c>
      <c r="R338" s="95">
        <v>30</v>
      </c>
      <c r="S338" s="95">
        <v>30</v>
      </c>
      <c r="T338" s="97">
        <v>30</v>
      </c>
      <c r="U338" s="95">
        <v>18</v>
      </c>
      <c r="V338" s="95">
        <v>18</v>
      </c>
      <c r="W338" s="97" t="s">
        <v>17</v>
      </c>
      <c r="X338" s="95" t="s">
        <v>63</v>
      </c>
      <c r="Y338" s="95" t="s">
        <v>162</v>
      </c>
      <c r="Z338" s="97" t="s">
        <v>122</v>
      </c>
      <c r="AA338" s="93" t="s">
        <v>8</v>
      </c>
      <c r="AB338" s="93" t="s">
        <v>132</v>
      </c>
      <c r="AC338" s="97" t="s">
        <v>15</v>
      </c>
      <c r="AD338" s="93" t="s">
        <v>46</v>
      </c>
      <c r="AE338" s="93" t="s">
        <v>129</v>
      </c>
      <c r="AF338" s="97" t="s">
        <v>86</v>
      </c>
      <c r="AG338" s="99"/>
      <c r="AH338" s="99"/>
      <c r="AI338" s="103"/>
      <c r="AJ338" s="104"/>
      <c r="AK338" s="99"/>
      <c r="AL338" s="100"/>
    </row>
    <row r="339" spans="1:38" x14ac:dyDescent="0.25">
      <c r="A339" s="88">
        <v>337</v>
      </c>
      <c r="B339" s="91" t="s">
        <v>517</v>
      </c>
      <c r="C339" s="53" t="s">
        <v>64</v>
      </c>
      <c r="D339" s="53" t="s">
        <v>103</v>
      </c>
      <c r="E339" s="97" t="s">
        <v>65</v>
      </c>
      <c r="F339" s="53" t="s">
        <v>68</v>
      </c>
      <c r="G339" s="53" t="s">
        <v>113</v>
      </c>
      <c r="H339" s="97" t="s">
        <v>69</v>
      </c>
      <c r="I339" s="93" t="s">
        <v>61</v>
      </c>
      <c r="J339" s="93" t="s">
        <v>112</v>
      </c>
      <c r="K339" s="97" t="s">
        <v>62</v>
      </c>
      <c r="L339" s="93" t="s">
        <v>8</v>
      </c>
      <c r="M339" s="93" t="s">
        <v>132</v>
      </c>
      <c r="N339" s="97" t="s">
        <v>14</v>
      </c>
      <c r="O339" s="93" t="s">
        <v>35</v>
      </c>
      <c r="P339" s="93" t="s">
        <v>96</v>
      </c>
      <c r="Q339" s="97" t="s">
        <v>124</v>
      </c>
      <c r="R339" s="95">
        <v>30</v>
      </c>
      <c r="S339" s="95">
        <v>30</v>
      </c>
      <c r="T339" s="97">
        <v>30</v>
      </c>
      <c r="U339" s="95">
        <v>24</v>
      </c>
      <c r="V339" s="95">
        <v>24</v>
      </c>
      <c r="W339" s="97" t="s">
        <v>32</v>
      </c>
      <c r="X339" s="95" t="s">
        <v>63</v>
      </c>
      <c r="Y339" s="95" t="s">
        <v>162</v>
      </c>
      <c r="Z339" s="97" t="s">
        <v>122</v>
      </c>
      <c r="AA339" s="93" t="s">
        <v>8</v>
      </c>
      <c r="AB339" s="93" t="s">
        <v>132</v>
      </c>
      <c r="AC339" s="97" t="s">
        <v>15</v>
      </c>
      <c r="AD339" s="93" t="s">
        <v>42</v>
      </c>
      <c r="AE339" s="93" t="s">
        <v>129</v>
      </c>
      <c r="AF339" s="97" t="s">
        <v>85</v>
      </c>
      <c r="AG339" s="99"/>
      <c r="AH339" s="99"/>
      <c r="AI339" s="103"/>
      <c r="AJ339" s="104"/>
      <c r="AK339" s="99"/>
      <c r="AL339" s="100"/>
    </row>
    <row r="340" spans="1:38" x14ac:dyDescent="0.25">
      <c r="A340" s="88">
        <v>338</v>
      </c>
      <c r="B340" s="91" t="s">
        <v>518</v>
      </c>
      <c r="C340" s="53" t="s">
        <v>64</v>
      </c>
      <c r="D340" s="53" t="s">
        <v>103</v>
      </c>
      <c r="E340" s="97" t="s">
        <v>65</v>
      </c>
      <c r="F340" s="53" t="s">
        <v>68</v>
      </c>
      <c r="G340" s="53" t="s">
        <v>113</v>
      </c>
      <c r="H340" s="97" t="s">
        <v>69</v>
      </c>
      <c r="I340" s="93" t="s">
        <v>61</v>
      </c>
      <c r="J340" s="93" t="s">
        <v>112</v>
      </c>
      <c r="K340" s="97" t="s">
        <v>62</v>
      </c>
      <c r="L340" s="93" t="s">
        <v>8</v>
      </c>
      <c r="M340" s="93" t="s">
        <v>132</v>
      </c>
      <c r="N340" s="97" t="s">
        <v>14</v>
      </c>
      <c r="O340" s="93" t="s">
        <v>35</v>
      </c>
      <c r="P340" s="93" t="s">
        <v>96</v>
      </c>
      <c r="Q340" s="97" t="s">
        <v>124</v>
      </c>
      <c r="R340" s="95">
        <v>30</v>
      </c>
      <c r="S340" s="95">
        <v>30</v>
      </c>
      <c r="T340" s="97">
        <v>30</v>
      </c>
      <c r="U340" s="95">
        <v>24</v>
      </c>
      <c r="V340" s="95">
        <v>24</v>
      </c>
      <c r="W340" s="97" t="s">
        <v>32</v>
      </c>
      <c r="X340" s="95" t="s">
        <v>63</v>
      </c>
      <c r="Y340" s="95" t="s">
        <v>162</v>
      </c>
      <c r="Z340" s="97" t="s">
        <v>122</v>
      </c>
      <c r="AA340" s="93" t="s">
        <v>8</v>
      </c>
      <c r="AB340" s="93" t="s">
        <v>132</v>
      </c>
      <c r="AC340" s="97" t="s">
        <v>15</v>
      </c>
      <c r="AD340" s="93" t="s">
        <v>46</v>
      </c>
      <c r="AE340" s="93" t="s">
        <v>129</v>
      </c>
      <c r="AF340" s="97" t="s">
        <v>86</v>
      </c>
      <c r="AG340" s="99"/>
      <c r="AH340" s="99"/>
      <c r="AI340" s="103"/>
      <c r="AJ340" s="104"/>
      <c r="AK340" s="99"/>
      <c r="AL340" s="100"/>
    </row>
    <row r="341" spans="1:38" x14ac:dyDescent="0.25">
      <c r="A341" s="88">
        <v>339</v>
      </c>
      <c r="B341" s="91" t="s">
        <v>519</v>
      </c>
      <c r="C341" s="53" t="s">
        <v>64</v>
      </c>
      <c r="D341" s="53" t="s">
        <v>103</v>
      </c>
      <c r="E341" s="97" t="s">
        <v>65</v>
      </c>
      <c r="F341" s="53" t="s">
        <v>68</v>
      </c>
      <c r="G341" s="53" t="s">
        <v>113</v>
      </c>
      <c r="H341" s="97" t="s">
        <v>69</v>
      </c>
      <c r="I341" s="93" t="s">
        <v>61</v>
      </c>
      <c r="J341" s="93" t="s">
        <v>112</v>
      </c>
      <c r="K341" s="97" t="s">
        <v>62</v>
      </c>
      <c r="L341" s="93" t="s">
        <v>8</v>
      </c>
      <c r="M341" s="93" t="s">
        <v>132</v>
      </c>
      <c r="N341" s="97" t="s">
        <v>14</v>
      </c>
      <c r="O341" s="93" t="s">
        <v>35</v>
      </c>
      <c r="P341" s="93" t="s">
        <v>96</v>
      </c>
      <c r="Q341" s="97" t="s">
        <v>124</v>
      </c>
      <c r="R341" s="95">
        <v>36</v>
      </c>
      <c r="S341" s="95">
        <v>36</v>
      </c>
      <c r="T341" s="97">
        <v>36</v>
      </c>
      <c r="U341" s="95">
        <v>18</v>
      </c>
      <c r="V341" s="95">
        <v>18</v>
      </c>
      <c r="W341" s="97" t="s">
        <v>17</v>
      </c>
      <c r="X341" s="95" t="s">
        <v>63</v>
      </c>
      <c r="Y341" s="95" t="s">
        <v>162</v>
      </c>
      <c r="Z341" s="97" t="s">
        <v>122</v>
      </c>
      <c r="AA341" s="93" t="s">
        <v>8</v>
      </c>
      <c r="AB341" s="93" t="s">
        <v>132</v>
      </c>
      <c r="AC341" s="97" t="s">
        <v>15</v>
      </c>
      <c r="AD341" s="93" t="s">
        <v>42</v>
      </c>
      <c r="AE341" s="93" t="s">
        <v>129</v>
      </c>
      <c r="AF341" s="97" t="s">
        <v>85</v>
      </c>
      <c r="AG341" s="99"/>
      <c r="AH341" s="99"/>
      <c r="AI341" s="103"/>
      <c r="AJ341" s="104"/>
      <c r="AK341" s="99"/>
      <c r="AL341" s="100"/>
    </row>
    <row r="342" spans="1:38" x14ac:dyDescent="0.25">
      <c r="A342" s="88">
        <v>340</v>
      </c>
      <c r="B342" s="91" t="s">
        <v>520</v>
      </c>
      <c r="C342" s="53" t="s">
        <v>64</v>
      </c>
      <c r="D342" s="53" t="s">
        <v>103</v>
      </c>
      <c r="E342" s="97" t="s">
        <v>65</v>
      </c>
      <c r="F342" s="53" t="s">
        <v>68</v>
      </c>
      <c r="G342" s="53" t="s">
        <v>113</v>
      </c>
      <c r="H342" s="97" t="s">
        <v>69</v>
      </c>
      <c r="I342" s="93" t="s">
        <v>61</v>
      </c>
      <c r="J342" s="93" t="s">
        <v>112</v>
      </c>
      <c r="K342" s="97" t="s">
        <v>62</v>
      </c>
      <c r="L342" s="93" t="s">
        <v>8</v>
      </c>
      <c r="M342" s="93" t="s">
        <v>132</v>
      </c>
      <c r="N342" s="97" t="s">
        <v>14</v>
      </c>
      <c r="O342" s="93" t="s">
        <v>35</v>
      </c>
      <c r="P342" s="93" t="s">
        <v>96</v>
      </c>
      <c r="Q342" s="97" t="s">
        <v>124</v>
      </c>
      <c r="R342" s="95">
        <v>36</v>
      </c>
      <c r="S342" s="95">
        <v>36</v>
      </c>
      <c r="T342" s="97">
        <v>36</v>
      </c>
      <c r="U342" s="95">
        <v>18</v>
      </c>
      <c r="V342" s="95">
        <v>18</v>
      </c>
      <c r="W342" s="97" t="s">
        <v>17</v>
      </c>
      <c r="X342" s="95" t="s">
        <v>63</v>
      </c>
      <c r="Y342" s="95" t="s">
        <v>162</v>
      </c>
      <c r="Z342" s="97" t="s">
        <v>122</v>
      </c>
      <c r="AA342" s="93" t="s">
        <v>8</v>
      </c>
      <c r="AB342" s="93" t="s">
        <v>132</v>
      </c>
      <c r="AC342" s="97" t="s">
        <v>15</v>
      </c>
      <c r="AD342" s="93" t="s">
        <v>46</v>
      </c>
      <c r="AE342" s="93" t="s">
        <v>129</v>
      </c>
      <c r="AF342" s="97" t="s">
        <v>86</v>
      </c>
      <c r="AG342" s="99"/>
      <c r="AH342" s="99"/>
      <c r="AI342" s="103"/>
      <c r="AJ342" s="104"/>
      <c r="AK342" s="99"/>
      <c r="AL342" s="100"/>
    </row>
    <row r="343" spans="1:38" x14ac:dyDescent="0.25">
      <c r="A343" s="88">
        <v>341</v>
      </c>
      <c r="B343" s="91" t="s">
        <v>521</v>
      </c>
      <c r="C343" s="53" t="s">
        <v>64</v>
      </c>
      <c r="D343" s="53" t="s">
        <v>103</v>
      </c>
      <c r="E343" s="97" t="s">
        <v>65</v>
      </c>
      <c r="F343" s="53" t="s">
        <v>68</v>
      </c>
      <c r="G343" s="53" t="s">
        <v>113</v>
      </c>
      <c r="H343" s="97" t="s">
        <v>69</v>
      </c>
      <c r="I343" s="93" t="s">
        <v>61</v>
      </c>
      <c r="J343" s="93" t="s">
        <v>112</v>
      </c>
      <c r="K343" s="97" t="s">
        <v>62</v>
      </c>
      <c r="L343" s="93" t="s">
        <v>8</v>
      </c>
      <c r="M343" s="93" t="s">
        <v>132</v>
      </c>
      <c r="N343" s="97" t="s">
        <v>14</v>
      </c>
      <c r="O343" s="93" t="s">
        <v>35</v>
      </c>
      <c r="P343" s="93" t="s">
        <v>96</v>
      </c>
      <c r="Q343" s="97" t="s">
        <v>124</v>
      </c>
      <c r="R343" s="95">
        <v>36</v>
      </c>
      <c r="S343" s="95">
        <v>36</v>
      </c>
      <c r="T343" s="97">
        <v>36</v>
      </c>
      <c r="U343" s="95">
        <v>24</v>
      </c>
      <c r="V343" s="95">
        <v>24</v>
      </c>
      <c r="W343" s="97" t="s">
        <v>32</v>
      </c>
      <c r="X343" s="95" t="s">
        <v>63</v>
      </c>
      <c r="Y343" s="95" t="s">
        <v>162</v>
      </c>
      <c r="Z343" s="97" t="s">
        <v>122</v>
      </c>
      <c r="AA343" s="93" t="s">
        <v>8</v>
      </c>
      <c r="AB343" s="93" t="s">
        <v>132</v>
      </c>
      <c r="AC343" s="97" t="s">
        <v>15</v>
      </c>
      <c r="AD343" s="93" t="s">
        <v>42</v>
      </c>
      <c r="AE343" s="93" t="s">
        <v>129</v>
      </c>
      <c r="AF343" s="97" t="s">
        <v>85</v>
      </c>
      <c r="AG343" s="99"/>
      <c r="AH343" s="99"/>
      <c r="AI343" s="103"/>
      <c r="AJ343" s="104"/>
      <c r="AK343" s="99"/>
      <c r="AL343" s="100"/>
    </row>
    <row r="344" spans="1:38" x14ac:dyDescent="0.25">
      <c r="A344" s="88">
        <v>342</v>
      </c>
      <c r="B344" s="91" t="s">
        <v>522</v>
      </c>
      <c r="C344" s="53" t="s">
        <v>64</v>
      </c>
      <c r="D344" s="53" t="s">
        <v>103</v>
      </c>
      <c r="E344" s="97" t="s">
        <v>65</v>
      </c>
      <c r="F344" s="53" t="s">
        <v>68</v>
      </c>
      <c r="G344" s="53" t="s">
        <v>113</v>
      </c>
      <c r="H344" s="97" t="s">
        <v>69</v>
      </c>
      <c r="I344" s="93" t="s">
        <v>61</v>
      </c>
      <c r="J344" s="93" t="s">
        <v>112</v>
      </c>
      <c r="K344" s="97" t="s">
        <v>62</v>
      </c>
      <c r="L344" s="93" t="s">
        <v>8</v>
      </c>
      <c r="M344" s="93" t="s">
        <v>132</v>
      </c>
      <c r="N344" s="97" t="s">
        <v>14</v>
      </c>
      <c r="O344" s="93" t="s">
        <v>35</v>
      </c>
      <c r="P344" s="93" t="s">
        <v>96</v>
      </c>
      <c r="Q344" s="97" t="s">
        <v>124</v>
      </c>
      <c r="R344" s="95">
        <v>36</v>
      </c>
      <c r="S344" s="95">
        <v>36</v>
      </c>
      <c r="T344" s="97">
        <v>36</v>
      </c>
      <c r="U344" s="95">
        <v>24</v>
      </c>
      <c r="V344" s="95">
        <v>24</v>
      </c>
      <c r="W344" s="97" t="s">
        <v>32</v>
      </c>
      <c r="X344" s="95" t="s">
        <v>63</v>
      </c>
      <c r="Y344" s="95" t="s">
        <v>162</v>
      </c>
      <c r="Z344" s="97" t="s">
        <v>122</v>
      </c>
      <c r="AA344" s="93" t="s">
        <v>8</v>
      </c>
      <c r="AB344" s="93" t="s">
        <v>132</v>
      </c>
      <c r="AC344" s="97" t="s">
        <v>15</v>
      </c>
      <c r="AD344" s="93" t="s">
        <v>46</v>
      </c>
      <c r="AE344" s="93" t="s">
        <v>129</v>
      </c>
      <c r="AF344" s="97" t="s">
        <v>86</v>
      </c>
      <c r="AG344" s="99"/>
      <c r="AH344" s="99"/>
      <c r="AI344" s="103"/>
      <c r="AJ344" s="104"/>
      <c r="AK344" s="99"/>
      <c r="AL344" s="100"/>
    </row>
    <row r="345" spans="1:38" x14ac:dyDescent="0.25">
      <c r="A345" s="88">
        <v>343</v>
      </c>
      <c r="B345" s="91" t="s">
        <v>523</v>
      </c>
      <c r="C345" s="53" t="s">
        <v>64</v>
      </c>
      <c r="D345" s="53" t="s">
        <v>103</v>
      </c>
      <c r="E345" s="97" t="s">
        <v>65</v>
      </c>
      <c r="F345" s="53" t="s">
        <v>68</v>
      </c>
      <c r="G345" s="53" t="s">
        <v>113</v>
      </c>
      <c r="H345" s="97" t="s">
        <v>69</v>
      </c>
      <c r="I345" s="93" t="s">
        <v>61</v>
      </c>
      <c r="J345" s="93" t="s">
        <v>112</v>
      </c>
      <c r="K345" s="97" t="s">
        <v>62</v>
      </c>
      <c r="L345" s="93" t="s">
        <v>8</v>
      </c>
      <c r="M345" s="93" t="s">
        <v>132</v>
      </c>
      <c r="N345" s="97" t="s">
        <v>14</v>
      </c>
      <c r="O345" s="93" t="s">
        <v>35</v>
      </c>
      <c r="P345" s="93" t="s">
        <v>96</v>
      </c>
      <c r="Q345" s="97" t="s">
        <v>124</v>
      </c>
      <c r="R345" s="95">
        <v>48</v>
      </c>
      <c r="S345" s="95">
        <v>48</v>
      </c>
      <c r="T345" s="97">
        <v>48</v>
      </c>
      <c r="U345" s="95">
        <v>18</v>
      </c>
      <c r="V345" s="95">
        <v>18</v>
      </c>
      <c r="W345" s="97" t="s">
        <v>17</v>
      </c>
      <c r="X345" s="95" t="s">
        <v>63</v>
      </c>
      <c r="Y345" s="95" t="s">
        <v>162</v>
      </c>
      <c r="Z345" s="97" t="s">
        <v>122</v>
      </c>
      <c r="AA345" s="93" t="s">
        <v>8</v>
      </c>
      <c r="AB345" s="93" t="s">
        <v>132</v>
      </c>
      <c r="AC345" s="97" t="s">
        <v>15</v>
      </c>
      <c r="AD345" s="93" t="s">
        <v>42</v>
      </c>
      <c r="AE345" s="93" t="s">
        <v>129</v>
      </c>
      <c r="AF345" s="97" t="s">
        <v>85</v>
      </c>
      <c r="AG345" s="99"/>
      <c r="AH345" s="99"/>
      <c r="AI345" s="103"/>
      <c r="AJ345" s="104"/>
      <c r="AK345" s="99"/>
      <c r="AL345" s="100"/>
    </row>
    <row r="346" spans="1:38" x14ac:dyDescent="0.25">
      <c r="A346" s="88">
        <v>344</v>
      </c>
      <c r="B346" s="91" t="s">
        <v>524</v>
      </c>
      <c r="C346" s="53" t="s">
        <v>64</v>
      </c>
      <c r="D346" s="53" t="s">
        <v>103</v>
      </c>
      <c r="E346" s="97" t="s">
        <v>65</v>
      </c>
      <c r="F346" s="53" t="s">
        <v>68</v>
      </c>
      <c r="G346" s="53" t="s">
        <v>113</v>
      </c>
      <c r="H346" s="97" t="s">
        <v>69</v>
      </c>
      <c r="I346" s="93" t="s">
        <v>61</v>
      </c>
      <c r="J346" s="93" t="s">
        <v>112</v>
      </c>
      <c r="K346" s="97" t="s">
        <v>62</v>
      </c>
      <c r="L346" s="93" t="s">
        <v>8</v>
      </c>
      <c r="M346" s="93" t="s">
        <v>132</v>
      </c>
      <c r="N346" s="97" t="s">
        <v>14</v>
      </c>
      <c r="O346" s="93" t="s">
        <v>35</v>
      </c>
      <c r="P346" s="93" t="s">
        <v>96</v>
      </c>
      <c r="Q346" s="97" t="s">
        <v>124</v>
      </c>
      <c r="R346" s="95">
        <v>48</v>
      </c>
      <c r="S346" s="95">
        <v>48</v>
      </c>
      <c r="T346" s="97">
        <v>48</v>
      </c>
      <c r="U346" s="95">
        <v>18</v>
      </c>
      <c r="V346" s="95">
        <v>18</v>
      </c>
      <c r="W346" s="97" t="s">
        <v>17</v>
      </c>
      <c r="X346" s="95" t="s">
        <v>63</v>
      </c>
      <c r="Y346" s="95" t="s">
        <v>162</v>
      </c>
      <c r="Z346" s="97" t="s">
        <v>122</v>
      </c>
      <c r="AA346" s="93" t="s">
        <v>8</v>
      </c>
      <c r="AB346" s="93" t="s">
        <v>132</v>
      </c>
      <c r="AC346" s="97" t="s">
        <v>15</v>
      </c>
      <c r="AD346" s="93" t="s">
        <v>46</v>
      </c>
      <c r="AE346" s="93" t="s">
        <v>129</v>
      </c>
      <c r="AF346" s="97" t="s">
        <v>86</v>
      </c>
      <c r="AG346" s="99"/>
      <c r="AH346" s="99"/>
      <c r="AI346" s="103"/>
      <c r="AJ346" s="104"/>
      <c r="AK346" s="99"/>
      <c r="AL346" s="100"/>
    </row>
    <row r="347" spans="1:38" x14ac:dyDescent="0.25">
      <c r="A347" s="88">
        <v>345</v>
      </c>
      <c r="B347" s="91" t="s">
        <v>525</v>
      </c>
      <c r="C347" s="53" t="s">
        <v>64</v>
      </c>
      <c r="D347" s="53" t="s">
        <v>103</v>
      </c>
      <c r="E347" s="97" t="s">
        <v>65</v>
      </c>
      <c r="F347" s="53" t="s">
        <v>68</v>
      </c>
      <c r="G347" s="53" t="s">
        <v>113</v>
      </c>
      <c r="H347" s="97" t="s">
        <v>69</v>
      </c>
      <c r="I347" s="93" t="s">
        <v>61</v>
      </c>
      <c r="J347" s="93" t="s">
        <v>112</v>
      </c>
      <c r="K347" s="97" t="s">
        <v>62</v>
      </c>
      <c r="L347" s="93" t="s">
        <v>8</v>
      </c>
      <c r="M347" s="93" t="s">
        <v>132</v>
      </c>
      <c r="N347" s="97" t="s">
        <v>14</v>
      </c>
      <c r="O347" s="93" t="s">
        <v>35</v>
      </c>
      <c r="P347" s="93" t="s">
        <v>96</v>
      </c>
      <c r="Q347" s="97" t="s">
        <v>124</v>
      </c>
      <c r="R347" s="95">
        <v>48</v>
      </c>
      <c r="S347" s="95">
        <v>48</v>
      </c>
      <c r="T347" s="97">
        <v>48</v>
      </c>
      <c r="U347" s="95">
        <v>24</v>
      </c>
      <c r="V347" s="95">
        <v>24</v>
      </c>
      <c r="W347" s="97" t="s">
        <v>32</v>
      </c>
      <c r="X347" s="95" t="s">
        <v>63</v>
      </c>
      <c r="Y347" s="95" t="s">
        <v>162</v>
      </c>
      <c r="Z347" s="97" t="s">
        <v>122</v>
      </c>
      <c r="AA347" s="93" t="s">
        <v>8</v>
      </c>
      <c r="AB347" s="93" t="s">
        <v>132</v>
      </c>
      <c r="AC347" s="97" t="s">
        <v>15</v>
      </c>
      <c r="AD347" s="93" t="s">
        <v>42</v>
      </c>
      <c r="AE347" s="93" t="s">
        <v>129</v>
      </c>
      <c r="AF347" s="97" t="s">
        <v>85</v>
      </c>
      <c r="AG347" s="99"/>
      <c r="AH347" s="99"/>
      <c r="AI347" s="103"/>
      <c r="AJ347" s="104"/>
      <c r="AK347" s="99"/>
      <c r="AL347" s="100"/>
    </row>
    <row r="348" spans="1:38" x14ac:dyDescent="0.25">
      <c r="A348" s="88">
        <v>346</v>
      </c>
      <c r="B348" s="91" t="s">
        <v>526</v>
      </c>
      <c r="C348" s="53" t="s">
        <v>64</v>
      </c>
      <c r="D348" s="53" t="s">
        <v>103</v>
      </c>
      <c r="E348" s="97" t="s">
        <v>65</v>
      </c>
      <c r="F348" s="53" t="s">
        <v>68</v>
      </c>
      <c r="G348" s="53" t="s">
        <v>113</v>
      </c>
      <c r="H348" s="97" t="s">
        <v>69</v>
      </c>
      <c r="I348" s="93" t="s">
        <v>61</v>
      </c>
      <c r="J348" s="93" t="s">
        <v>112</v>
      </c>
      <c r="K348" s="97" t="s">
        <v>62</v>
      </c>
      <c r="L348" s="93" t="s">
        <v>8</v>
      </c>
      <c r="M348" s="93" t="s">
        <v>132</v>
      </c>
      <c r="N348" s="97" t="s">
        <v>14</v>
      </c>
      <c r="O348" s="93" t="s">
        <v>35</v>
      </c>
      <c r="P348" s="93" t="s">
        <v>96</v>
      </c>
      <c r="Q348" s="97" t="s">
        <v>124</v>
      </c>
      <c r="R348" s="95">
        <v>48</v>
      </c>
      <c r="S348" s="95">
        <v>48</v>
      </c>
      <c r="T348" s="97">
        <v>48</v>
      </c>
      <c r="U348" s="95">
        <v>24</v>
      </c>
      <c r="V348" s="95">
        <v>24</v>
      </c>
      <c r="W348" s="97" t="s">
        <v>32</v>
      </c>
      <c r="X348" s="95" t="s">
        <v>63</v>
      </c>
      <c r="Y348" s="95" t="s">
        <v>162</v>
      </c>
      <c r="Z348" s="97" t="s">
        <v>122</v>
      </c>
      <c r="AA348" s="93" t="s">
        <v>8</v>
      </c>
      <c r="AB348" s="93" t="s">
        <v>132</v>
      </c>
      <c r="AC348" s="97" t="s">
        <v>15</v>
      </c>
      <c r="AD348" s="93" t="s">
        <v>46</v>
      </c>
      <c r="AE348" s="93" t="s">
        <v>129</v>
      </c>
      <c r="AF348" s="97" t="s">
        <v>86</v>
      </c>
      <c r="AG348" s="99"/>
      <c r="AH348" s="99"/>
      <c r="AI348" s="103"/>
      <c r="AJ348" s="104"/>
      <c r="AK348" s="99"/>
      <c r="AL348" s="100"/>
    </row>
    <row r="349" spans="1:38" x14ac:dyDescent="0.25">
      <c r="A349" s="88">
        <v>347</v>
      </c>
      <c r="B349" s="91" t="s">
        <v>527</v>
      </c>
      <c r="C349" s="53" t="s">
        <v>154</v>
      </c>
      <c r="D349" s="53" t="s">
        <v>155</v>
      </c>
      <c r="E349" s="97" t="s">
        <v>70</v>
      </c>
      <c r="F349" s="53" t="s">
        <v>144</v>
      </c>
      <c r="G349" s="53" t="s">
        <v>146</v>
      </c>
      <c r="H349" s="97" t="s">
        <v>145</v>
      </c>
      <c r="I349" s="93" t="s">
        <v>71</v>
      </c>
      <c r="J349" s="93" t="s">
        <v>114</v>
      </c>
      <c r="K349" s="97" t="s">
        <v>72</v>
      </c>
      <c r="L349" s="93" t="s">
        <v>8</v>
      </c>
      <c r="M349" s="93" t="s">
        <v>132</v>
      </c>
      <c r="N349" s="97" t="s">
        <v>14</v>
      </c>
      <c r="O349" s="93" t="s">
        <v>16</v>
      </c>
      <c r="P349" s="93" t="s">
        <v>575</v>
      </c>
      <c r="Q349" s="97" t="s">
        <v>123</v>
      </c>
      <c r="R349" s="95">
        <v>12</v>
      </c>
      <c r="S349" s="95">
        <v>12</v>
      </c>
      <c r="T349" s="97">
        <v>12</v>
      </c>
      <c r="U349" s="95">
        <v>18</v>
      </c>
      <c r="V349" s="95">
        <v>18</v>
      </c>
      <c r="W349" s="97" t="s">
        <v>17</v>
      </c>
      <c r="X349" s="95" t="s">
        <v>158</v>
      </c>
      <c r="Y349" s="95" t="s">
        <v>163</v>
      </c>
      <c r="Z349" s="97" t="s">
        <v>159</v>
      </c>
      <c r="AA349" s="93" t="s">
        <v>8</v>
      </c>
      <c r="AB349" s="93" t="s">
        <v>132</v>
      </c>
      <c r="AC349" s="97" t="s">
        <v>15</v>
      </c>
      <c r="AD349" s="93" t="s">
        <v>42</v>
      </c>
      <c r="AE349" s="93" t="s">
        <v>129</v>
      </c>
      <c r="AF349" s="97" t="s">
        <v>85</v>
      </c>
      <c r="AG349" s="99"/>
      <c r="AH349" s="99"/>
      <c r="AI349" s="103"/>
      <c r="AJ349" s="104"/>
      <c r="AK349" s="99"/>
      <c r="AL349" s="100"/>
    </row>
    <row r="350" spans="1:38" x14ac:dyDescent="0.25">
      <c r="A350" s="88">
        <v>348</v>
      </c>
      <c r="B350" s="91" t="s">
        <v>528</v>
      </c>
      <c r="C350" s="53" t="s">
        <v>154</v>
      </c>
      <c r="D350" s="53" t="s">
        <v>155</v>
      </c>
      <c r="E350" s="97" t="s">
        <v>70</v>
      </c>
      <c r="F350" s="53" t="s">
        <v>144</v>
      </c>
      <c r="G350" s="53" t="s">
        <v>146</v>
      </c>
      <c r="H350" s="97" t="s">
        <v>145</v>
      </c>
      <c r="I350" s="93" t="s">
        <v>71</v>
      </c>
      <c r="J350" s="93" t="s">
        <v>114</v>
      </c>
      <c r="K350" s="97" t="s">
        <v>72</v>
      </c>
      <c r="L350" s="93" t="s">
        <v>8</v>
      </c>
      <c r="M350" s="93" t="s">
        <v>132</v>
      </c>
      <c r="N350" s="97" t="s">
        <v>14</v>
      </c>
      <c r="O350" s="93" t="s">
        <v>16</v>
      </c>
      <c r="P350" s="93" t="s">
        <v>575</v>
      </c>
      <c r="Q350" s="97" t="s">
        <v>123</v>
      </c>
      <c r="R350" s="95">
        <v>12</v>
      </c>
      <c r="S350" s="95">
        <v>12</v>
      </c>
      <c r="T350" s="97">
        <v>12</v>
      </c>
      <c r="U350" s="95">
        <v>18</v>
      </c>
      <c r="V350" s="95">
        <v>18</v>
      </c>
      <c r="W350" s="97" t="s">
        <v>17</v>
      </c>
      <c r="X350" s="95" t="s">
        <v>158</v>
      </c>
      <c r="Y350" s="95" t="s">
        <v>163</v>
      </c>
      <c r="Z350" s="97" t="s">
        <v>159</v>
      </c>
      <c r="AA350" s="93" t="s">
        <v>8</v>
      </c>
      <c r="AB350" s="93" t="s">
        <v>132</v>
      </c>
      <c r="AC350" s="97" t="s">
        <v>15</v>
      </c>
      <c r="AD350" s="93" t="s">
        <v>46</v>
      </c>
      <c r="AE350" s="93" t="s">
        <v>129</v>
      </c>
      <c r="AF350" s="97" t="s">
        <v>86</v>
      </c>
      <c r="AG350" s="99"/>
      <c r="AH350" s="99"/>
      <c r="AI350" s="103"/>
      <c r="AJ350" s="104"/>
      <c r="AK350" s="99"/>
      <c r="AL350" s="100"/>
    </row>
    <row r="351" spans="1:38" x14ac:dyDescent="0.25">
      <c r="A351" s="88">
        <v>349</v>
      </c>
      <c r="B351" s="91" t="s">
        <v>529</v>
      </c>
      <c r="C351" s="53" t="s">
        <v>154</v>
      </c>
      <c r="D351" s="53" t="s">
        <v>155</v>
      </c>
      <c r="E351" s="97" t="s">
        <v>70</v>
      </c>
      <c r="F351" s="53" t="s">
        <v>144</v>
      </c>
      <c r="G351" s="53" t="s">
        <v>146</v>
      </c>
      <c r="H351" s="97" t="s">
        <v>145</v>
      </c>
      <c r="I351" s="93" t="s">
        <v>71</v>
      </c>
      <c r="J351" s="93" t="s">
        <v>114</v>
      </c>
      <c r="K351" s="97" t="s">
        <v>72</v>
      </c>
      <c r="L351" s="93" t="s">
        <v>8</v>
      </c>
      <c r="M351" s="93" t="s">
        <v>132</v>
      </c>
      <c r="N351" s="97" t="s">
        <v>14</v>
      </c>
      <c r="O351" s="93" t="s">
        <v>16</v>
      </c>
      <c r="P351" s="93" t="s">
        <v>575</v>
      </c>
      <c r="Q351" s="97" t="s">
        <v>123</v>
      </c>
      <c r="R351" s="95">
        <v>12</v>
      </c>
      <c r="S351" s="95">
        <v>12</v>
      </c>
      <c r="T351" s="97">
        <v>12</v>
      </c>
      <c r="U351" s="95">
        <v>20</v>
      </c>
      <c r="V351" s="95">
        <v>20</v>
      </c>
      <c r="W351" s="97" t="s">
        <v>59</v>
      </c>
      <c r="X351" s="95" t="s">
        <v>158</v>
      </c>
      <c r="Y351" s="95" t="s">
        <v>163</v>
      </c>
      <c r="Z351" s="97" t="s">
        <v>159</v>
      </c>
      <c r="AA351" s="93" t="s">
        <v>8</v>
      </c>
      <c r="AB351" s="93" t="s">
        <v>132</v>
      </c>
      <c r="AC351" s="97" t="s">
        <v>15</v>
      </c>
      <c r="AD351" s="93" t="s">
        <v>42</v>
      </c>
      <c r="AE351" s="93" t="s">
        <v>129</v>
      </c>
      <c r="AF351" s="97" t="s">
        <v>85</v>
      </c>
      <c r="AG351" s="99"/>
      <c r="AH351" s="99"/>
      <c r="AI351" s="103"/>
      <c r="AJ351" s="104"/>
      <c r="AK351" s="99"/>
      <c r="AL351" s="100"/>
    </row>
    <row r="352" spans="1:38" x14ac:dyDescent="0.25">
      <c r="A352" s="88">
        <v>350</v>
      </c>
      <c r="B352" s="91" t="s">
        <v>530</v>
      </c>
      <c r="C352" s="53" t="s">
        <v>154</v>
      </c>
      <c r="D352" s="53" t="s">
        <v>155</v>
      </c>
      <c r="E352" s="97" t="s">
        <v>70</v>
      </c>
      <c r="F352" s="53" t="s">
        <v>144</v>
      </c>
      <c r="G352" s="53" t="s">
        <v>146</v>
      </c>
      <c r="H352" s="97" t="s">
        <v>145</v>
      </c>
      <c r="I352" s="93" t="s">
        <v>71</v>
      </c>
      <c r="J352" s="93" t="s">
        <v>114</v>
      </c>
      <c r="K352" s="97" t="s">
        <v>72</v>
      </c>
      <c r="L352" s="93" t="s">
        <v>8</v>
      </c>
      <c r="M352" s="93" t="s">
        <v>132</v>
      </c>
      <c r="N352" s="97" t="s">
        <v>14</v>
      </c>
      <c r="O352" s="93" t="s">
        <v>16</v>
      </c>
      <c r="P352" s="93" t="s">
        <v>575</v>
      </c>
      <c r="Q352" s="97" t="s">
        <v>123</v>
      </c>
      <c r="R352" s="95">
        <v>12</v>
      </c>
      <c r="S352" s="95">
        <v>12</v>
      </c>
      <c r="T352" s="97">
        <v>12</v>
      </c>
      <c r="U352" s="95">
        <v>20</v>
      </c>
      <c r="V352" s="95">
        <v>20</v>
      </c>
      <c r="W352" s="97" t="s">
        <v>59</v>
      </c>
      <c r="X352" s="95" t="s">
        <v>158</v>
      </c>
      <c r="Y352" s="95" t="s">
        <v>163</v>
      </c>
      <c r="Z352" s="97" t="s">
        <v>159</v>
      </c>
      <c r="AA352" s="93" t="s">
        <v>8</v>
      </c>
      <c r="AB352" s="93" t="s">
        <v>132</v>
      </c>
      <c r="AC352" s="97" t="s">
        <v>15</v>
      </c>
      <c r="AD352" s="93" t="s">
        <v>46</v>
      </c>
      <c r="AE352" s="93" t="s">
        <v>129</v>
      </c>
      <c r="AF352" s="97" t="s">
        <v>86</v>
      </c>
      <c r="AG352" s="99"/>
      <c r="AH352" s="99"/>
      <c r="AI352" s="103"/>
      <c r="AJ352" s="104"/>
      <c r="AK352" s="99"/>
      <c r="AL352" s="100"/>
    </row>
    <row r="353" spans="1:38" x14ac:dyDescent="0.25">
      <c r="A353" s="88">
        <v>351</v>
      </c>
      <c r="B353" s="91" t="s">
        <v>531</v>
      </c>
      <c r="C353" s="53" t="s">
        <v>154</v>
      </c>
      <c r="D353" s="53" t="s">
        <v>155</v>
      </c>
      <c r="E353" s="97" t="s">
        <v>70</v>
      </c>
      <c r="F353" s="53" t="s">
        <v>144</v>
      </c>
      <c r="G353" s="53" t="s">
        <v>146</v>
      </c>
      <c r="H353" s="97" t="s">
        <v>145</v>
      </c>
      <c r="I353" s="93" t="s">
        <v>71</v>
      </c>
      <c r="J353" s="93" t="s">
        <v>114</v>
      </c>
      <c r="K353" s="97" t="s">
        <v>72</v>
      </c>
      <c r="L353" s="93" t="s">
        <v>8</v>
      </c>
      <c r="M353" s="93" t="s">
        <v>132</v>
      </c>
      <c r="N353" s="97" t="s">
        <v>14</v>
      </c>
      <c r="O353" s="93" t="s">
        <v>16</v>
      </c>
      <c r="P353" s="93" t="s">
        <v>575</v>
      </c>
      <c r="Q353" s="97" t="s">
        <v>123</v>
      </c>
      <c r="R353" s="95">
        <v>18</v>
      </c>
      <c r="S353" s="95">
        <v>18</v>
      </c>
      <c r="T353" s="97">
        <v>18</v>
      </c>
      <c r="U353" s="95">
        <v>18</v>
      </c>
      <c r="V353" s="95">
        <v>18</v>
      </c>
      <c r="W353" s="97" t="s">
        <v>17</v>
      </c>
      <c r="X353" s="95" t="s">
        <v>158</v>
      </c>
      <c r="Y353" s="95" t="s">
        <v>163</v>
      </c>
      <c r="Z353" s="97" t="s">
        <v>159</v>
      </c>
      <c r="AA353" s="93" t="s">
        <v>8</v>
      </c>
      <c r="AB353" s="93" t="s">
        <v>132</v>
      </c>
      <c r="AC353" s="97" t="s">
        <v>15</v>
      </c>
      <c r="AD353" s="93" t="s">
        <v>42</v>
      </c>
      <c r="AE353" s="93" t="s">
        <v>129</v>
      </c>
      <c r="AF353" s="97" t="s">
        <v>85</v>
      </c>
      <c r="AG353" s="99"/>
      <c r="AH353" s="99"/>
      <c r="AI353" s="103"/>
      <c r="AJ353" s="104"/>
      <c r="AK353" s="99"/>
      <c r="AL353" s="100"/>
    </row>
    <row r="354" spans="1:38" x14ac:dyDescent="0.25">
      <c r="A354" s="88">
        <v>352</v>
      </c>
      <c r="B354" s="91" t="s">
        <v>532</v>
      </c>
      <c r="C354" s="53" t="s">
        <v>154</v>
      </c>
      <c r="D354" s="53" t="s">
        <v>155</v>
      </c>
      <c r="E354" s="97" t="s">
        <v>70</v>
      </c>
      <c r="F354" s="53" t="s">
        <v>144</v>
      </c>
      <c r="G354" s="53" t="s">
        <v>146</v>
      </c>
      <c r="H354" s="97" t="s">
        <v>145</v>
      </c>
      <c r="I354" s="93" t="s">
        <v>71</v>
      </c>
      <c r="J354" s="93" t="s">
        <v>114</v>
      </c>
      <c r="K354" s="97" t="s">
        <v>72</v>
      </c>
      <c r="L354" s="93" t="s">
        <v>8</v>
      </c>
      <c r="M354" s="93" t="s">
        <v>132</v>
      </c>
      <c r="N354" s="97" t="s">
        <v>14</v>
      </c>
      <c r="O354" s="93" t="s">
        <v>16</v>
      </c>
      <c r="P354" s="93" t="s">
        <v>575</v>
      </c>
      <c r="Q354" s="97" t="s">
        <v>123</v>
      </c>
      <c r="R354" s="95">
        <v>18</v>
      </c>
      <c r="S354" s="95">
        <v>18</v>
      </c>
      <c r="T354" s="97">
        <v>18</v>
      </c>
      <c r="U354" s="95">
        <v>18</v>
      </c>
      <c r="V354" s="95">
        <v>18</v>
      </c>
      <c r="W354" s="97" t="s">
        <v>17</v>
      </c>
      <c r="X354" s="95" t="s">
        <v>158</v>
      </c>
      <c r="Y354" s="95" t="s">
        <v>163</v>
      </c>
      <c r="Z354" s="97" t="s">
        <v>159</v>
      </c>
      <c r="AA354" s="93" t="s">
        <v>8</v>
      </c>
      <c r="AB354" s="93" t="s">
        <v>132</v>
      </c>
      <c r="AC354" s="97" t="s">
        <v>15</v>
      </c>
      <c r="AD354" s="93" t="s">
        <v>46</v>
      </c>
      <c r="AE354" s="93" t="s">
        <v>129</v>
      </c>
      <c r="AF354" s="97" t="s">
        <v>86</v>
      </c>
      <c r="AG354" s="99"/>
      <c r="AH354" s="99"/>
      <c r="AI354" s="103"/>
      <c r="AJ354" s="104"/>
      <c r="AK354" s="99"/>
      <c r="AL354" s="100"/>
    </row>
    <row r="355" spans="1:38" x14ac:dyDescent="0.25">
      <c r="A355" s="88">
        <v>353</v>
      </c>
      <c r="B355" s="91" t="s">
        <v>533</v>
      </c>
      <c r="C355" s="53" t="s">
        <v>154</v>
      </c>
      <c r="D355" s="53" t="s">
        <v>155</v>
      </c>
      <c r="E355" s="97" t="s">
        <v>70</v>
      </c>
      <c r="F355" s="53" t="s">
        <v>144</v>
      </c>
      <c r="G355" s="53" t="s">
        <v>146</v>
      </c>
      <c r="H355" s="97" t="s">
        <v>145</v>
      </c>
      <c r="I355" s="93" t="s">
        <v>71</v>
      </c>
      <c r="J355" s="93" t="s">
        <v>114</v>
      </c>
      <c r="K355" s="97" t="s">
        <v>72</v>
      </c>
      <c r="L355" s="93" t="s">
        <v>8</v>
      </c>
      <c r="M355" s="93" t="s">
        <v>132</v>
      </c>
      <c r="N355" s="97" t="s">
        <v>14</v>
      </c>
      <c r="O355" s="93" t="s">
        <v>16</v>
      </c>
      <c r="P355" s="93" t="s">
        <v>575</v>
      </c>
      <c r="Q355" s="97" t="s">
        <v>123</v>
      </c>
      <c r="R355" s="95">
        <v>18</v>
      </c>
      <c r="S355" s="95">
        <v>18</v>
      </c>
      <c r="T355" s="97">
        <v>18</v>
      </c>
      <c r="U355" s="95">
        <v>20</v>
      </c>
      <c r="V355" s="95">
        <v>20</v>
      </c>
      <c r="W355" s="97" t="s">
        <v>59</v>
      </c>
      <c r="X355" s="95" t="s">
        <v>158</v>
      </c>
      <c r="Y355" s="95" t="s">
        <v>163</v>
      </c>
      <c r="Z355" s="97" t="s">
        <v>159</v>
      </c>
      <c r="AA355" s="93" t="s">
        <v>8</v>
      </c>
      <c r="AB355" s="93" t="s">
        <v>132</v>
      </c>
      <c r="AC355" s="97" t="s">
        <v>15</v>
      </c>
      <c r="AD355" s="93" t="s">
        <v>42</v>
      </c>
      <c r="AE355" s="93" t="s">
        <v>129</v>
      </c>
      <c r="AF355" s="97" t="s">
        <v>85</v>
      </c>
      <c r="AG355" s="99"/>
      <c r="AH355" s="99"/>
      <c r="AI355" s="103"/>
      <c r="AJ355" s="104"/>
      <c r="AK355" s="99"/>
      <c r="AL355" s="100"/>
    </row>
    <row r="356" spans="1:38" x14ac:dyDescent="0.25">
      <c r="A356" s="88">
        <v>354</v>
      </c>
      <c r="B356" s="91" t="s">
        <v>534</v>
      </c>
      <c r="C356" s="53" t="s">
        <v>154</v>
      </c>
      <c r="D356" s="53" t="s">
        <v>155</v>
      </c>
      <c r="E356" s="97" t="s">
        <v>70</v>
      </c>
      <c r="F356" s="53" t="s">
        <v>144</v>
      </c>
      <c r="G356" s="53" t="s">
        <v>146</v>
      </c>
      <c r="H356" s="97" t="s">
        <v>145</v>
      </c>
      <c r="I356" s="93" t="s">
        <v>71</v>
      </c>
      <c r="J356" s="93" t="s">
        <v>114</v>
      </c>
      <c r="K356" s="97" t="s">
        <v>72</v>
      </c>
      <c r="L356" s="93" t="s">
        <v>8</v>
      </c>
      <c r="M356" s="93" t="s">
        <v>132</v>
      </c>
      <c r="N356" s="97" t="s">
        <v>14</v>
      </c>
      <c r="O356" s="93" t="s">
        <v>16</v>
      </c>
      <c r="P356" s="93" t="s">
        <v>575</v>
      </c>
      <c r="Q356" s="97" t="s">
        <v>123</v>
      </c>
      <c r="R356" s="95">
        <v>18</v>
      </c>
      <c r="S356" s="95">
        <v>18</v>
      </c>
      <c r="T356" s="97">
        <v>18</v>
      </c>
      <c r="U356" s="95">
        <v>20</v>
      </c>
      <c r="V356" s="95">
        <v>20</v>
      </c>
      <c r="W356" s="97" t="s">
        <v>59</v>
      </c>
      <c r="X356" s="95" t="s">
        <v>158</v>
      </c>
      <c r="Y356" s="95" t="s">
        <v>163</v>
      </c>
      <c r="Z356" s="97" t="s">
        <v>159</v>
      </c>
      <c r="AA356" s="93" t="s">
        <v>8</v>
      </c>
      <c r="AB356" s="93" t="s">
        <v>132</v>
      </c>
      <c r="AC356" s="97" t="s">
        <v>15</v>
      </c>
      <c r="AD356" s="93" t="s">
        <v>46</v>
      </c>
      <c r="AE356" s="93" t="s">
        <v>129</v>
      </c>
      <c r="AF356" s="97" t="s">
        <v>86</v>
      </c>
      <c r="AG356" s="99"/>
      <c r="AH356" s="99"/>
      <c r="AI356" s="103"/>
      <c r="AJ356" s="104"/>
      <c r="AK356" s="99"/>
      <c r="AL356" s="100"/>
    </row>
    <row r="357" spans="1:38" x14ac:dyDescent="0.25">
      <c r="A357" s="88">
        <v>355</v>
      </c>
      <c r="B357" s="91" t="s">
        <v>535</v>
      </c>
      <c r="C357" s="53" t="s">
        <v>154</v>
      </c>
      <c r="D357" s="53" t="s">
        <v>155</v>
      </c>
      <c r="E357" s="97" t="s">
        <v>70</v>
      </c>
      <c r="F357" s="53" t="s">
        <v>144</v>
      </c>
      <c r="G357" s="53" t="s">
        <v>146</v>
      </c>
      <c r="H357" s="97" t="s">
        <v>145</v>
      </c>
      <c r="I357" s="93" t="s">
        <v>71</v>
      </c>
      <c r="J357" s="93" t="s">
        <v>114</v>
      </c>
      <c r="K357" s="97" t="s">
        <v>72</v>
      </c>
      <c r="L357" s="93" t="s">
        <v>8</v>
      </c>
      <c r="M357" s="93" t="s">
        <v>132</v>
      </c>
      <c r="N357" s="97" t="s">
        <v>14</v>
      </c>
      <c r="O357" s="93" t="s">
        <v>35</v>
      </c>
      <c r="P357" s="93" t="s">
        <v>96</v>
      </c>
      <c r="Q357" s="97" t="s">
        <v>124</v>
      </c>
      <c r="R357" s="95">
        <v>12</v>
      </c>
      <c r="S357" s="95">
        <v>12</v>
      </c>
      <c r="T357" s="97">
        <v>12</v>
      </c>
      <c r="U357" s="95">
        <v>18</v>
      </c>
      <c r="V357" s="95">
        <v>18</v>
      </c>
      <c r="W357" s="97" t="s">
        <v>17</v>
      </c>
      <c r="X357" s="95" t="s">
        <v>158</v>
      </c>
      <c r="Y357" s="95" t="s">
        <v>163</v>
      </c>
      <c r="Z357" s="97" t="s">
        <v>159</v>
      </c>
      <c r="AA357" s="93" t="s">
        <v>8</v>
      </c>
      <c r="AB357" s="93" t="s">
        <v>132</v>
      </c>
      <c r="AC357" s="97" t="s">
        <v>15</v>
      </c>
      <c r="AD357" s="93" t="s">
        <v>42</v>
      </c>
      <c r="AE357" s="93" t="s">
        <v>129</v>
      </c>
      <c r="AF357" s="97" t="s">
        <v>85</v>
      </c>
      <c r="AG357" s="99"/>
      <c r="AH357" s="99"/>
      <c r="AI357" s="103"/>
      <c r="AJ357" s="104"/>
      <c r="AK357" s="99"/>
      <c r="AL357" s="100"/>
    </row>
    <row r="358" spans="1:38" x14ac:dyDescent="0.25">
      <c r="A358" s="88">
        <v>356</v>
      </c>
      <c r="B358" s="91" t="s">
        <v>536</v>
      </c>
      <c r="C358" s="53" t="s">
        <v>154</v>
      </c>
      <c r="D358" s="53" t="s">
        <v>155</v>
      </c>
      <c r="E358" s="97" t="s">
        <v>70</v>
      </c>
      <c r="F358" s="53" t="s">
        <v>144</v>
      </c>
      <c r="G358" s="53" t="s">
        <v>146</v>
      </c>
      <c r="H358" s="97" t="s">
        <v>145</v>
      </c>
      <c r="I358" s="93" t="s">
        <v>71</v>
      </c>
      <c r="J358" s="93" t="s">
        <v>114</v>
      </c>
      <c r="K358" s="97" t="s">
        <v>72</v>
      </c>
      <c r="L358" s="93" t="s">
        <v>8</v>
      </c>
      <c r="M358" s="93" t="s">
        <v>132</v>
      </c>
      <c r="N358" s="97" t="s">
        <v>14</v>
      </c>
      <c r="O358" s="93" t="s">
        <v>35</v>
      </c>
      <c r="P358" s="93" t="s">
        <v>96</v>
      </c>
      <c r="Q358" s="97" t="s">
        <v>124</v>
      </c>
      <c r="R358" s="95">
        <v>12</v>
      </c>
      <c r="S358" s="95">
        <v>12</v>
      </c>
      <c r="T358" s="97">
        <v>12</v>
      </c>
      <c r="U358" s="95">
        <v>18</v>
      </c>
      <c r="V358" s="95">
        <v>18</v>
      </c>
      <c r="W358" s="97" t="s">
        <v>17</v>
      </c>
      <c r="X358" s="95" t="s">
        <v>158</v>
      </c>
      <c r="Y358" s="95" t="s">
        <v>163</v>
      </c>
      <c r="Z358" s="97" t="s">
        <v>159</v>
      </c>
      <c r="AA358" s="93" t="s">
        <v>8</v>
      </c>
      <c r="AB358" s="93" t="s">
        <v>132</v>
      </c>
      <c r="AC358" s="97" t="s">
        <v>15</v>
      </c>
      <c r="AD358" s="93" t="s">
        <v>46</v>
      </c>
      <c r="AE358" s="93" t="s">
        <v>129</v>
      </c>
      <c r="AF358" s="97" t="s">
        <v>86</v>
      </c>
      <c r="AG358" s="99"/>
      <c r="AH358" s="99"/>
      <c r="AI358" s="103"/>
      <c r="AJ358" s="104"/>
      <c r="AK358" s="99"/>
      <c r="AL358" s="100"/>
    </row>
    <row r="359" spans="1:38" x14ac:dyDescent="0.25">
      <c r="A359" s="88">
        <v>357</v>
      </c>
      <c r="B359" s="91" t="s">
        <v>537</v>
      </c>
      <c r="C359" s="53" t="s">
        <v>154</v>
      </c>
      <c r="D359" s="53" t="s">
        <v>155</v>
      </c>
      <c r="E359" s="97" t="s">
        <v>70</v>
      </c>
      <c r="F359" s="53" t="s">
        <v>144</v>
      </c>
      <c r="G359" s="53" t="s">
        <v>146</v>
      </c>
      <c r="H359" s="97" t="s">
        <v>145</v>
      </c>
      <c r="I359" s="93" t="s">
        <v>71</v>
      </c>
      <c r="J359" s="93" t="s">
        <v>114</v>
      </c>
      <c r="K359" s="97" t="s">
        <v>72</v>
      </c>
      <c r="L359" s="93" t="s">
        <v>8</v>
      </c>
      <c r="M359" s="93" t="s">
        <v>132</v>
      </c>
      <c r="N359" s="97" t="s">
        <v>14</v>
      </c>
      <c r="O359" s="93" t="s">
        <v>35</v>
      </c>
      <c r="P359" s="93" t="s">
        <v>96</v>
      </c>
      <c r="Q359" s="97" t="s">
        <v>124</v>
      </c>
      <c r="R359" s="95">
        <v>12</v>
      </c>
      <c r="S359" s="95">
        <v>12</v>
      </c>
      <c r="T359" s="97">
        <v>12</v>
      </c>
      <c r="U359" s="95">
        <v>20</v>
      </c>
      <c r="V359" s="95">
        <v>20</v>
      </c>
      <c r="W359" s="97" t="s">
        <v>59</v>
      </c>
      <c r="X359" s="95" t="s">
        <v>158</v>
      </c>
      <c r="Y359" s="95" t="s">
        <v>163</v>
      </c>
      <c r="Z359" s="97" t="s">
        <v>159</v>
      </c>
      <c r="AA359" s="93" t="s">
        <v>8</v>
      </c>
      <c r="AB359" s="93" t="s">
        <v>132</v>
      </c>
      <c r="AC359" s="97" t="s">
        <v>15</v>
      </c>
      <c r="AD359" s="93" t="s">
        <v>42</v>
      </c>
      <c r="AE359" s="93" t="s">
        <v>129</v>
      </c>
      <c r="AF359" s="97" t="s">
        <v>85</v>
      </c>
      <c r="AG359" s="99"/>
      <c r="AH359" s="99"/>
      <c r="AI359" s="103"/>
      <c r="AJ359" s="104"/>
      <c r="AK359" s="99"/>
      <c r="AL359" s="100"/>
    </row>
    <row r="360" spans="1:38" x14ac:dyDescent="0.25">
      <c r="A360" s="88">
        <v>358</v>
      </c>
      <c r="B360" s="91" t="s">
        <v>538</v>
      </c>
      <c r="C360" s="53" t="s">
        <v>154</v>
      </c>
      <c r="D360" s="53" t="s">
        <v>155</v>
      </c>
      <c r="E360" s="97" t="s">
        <v>70</v>
      </c>
      <c r="F360" s="53" t="s">
        <v>144</v>
      </c>
      <c r="G360" s="53" t="s">
        <v>146</v>
      </c>
      <c r="H360" s="97" t="s">
        <v>145</v>
      </c>
      <c r="I360" s="93" t="s">
        <v>71</v>
      </c>
      <c r="J360" s="93" t="s">
        <v>114</v>
      </c>
      <c r="K360" s="97" t="s">
        <v>72</v>
      </c>
      <c r="L360" s="93" t="s">
        <v>8</v>
      </c>
      <c r="M360" s="93" t="s">
        <v>132</v>
      </c>
      <c r="N360" s="97" t="s">
        <v>14</v>
      </c>
      <c r="O360" s="93" t="s">
        <v>35</v>
      </c>
      <c r="P360" s="93" t="s">
        <v>96</v>
      </c>
      <c r="Q360" s="97" t="s">
        <v>124</v>
      </c>
      <c r="R360" s="95">
        <v>12</v>
      </c>
      <c r="S360" s="95">
        <v>12</v>
      </c>
      <c r="T360" s="97">
        <v>12</v>
      </c>
      <c r="U360" s="95">
        <v>20</v>
      </c>
      <c r="V360" s="95">
        <v>20</v>
      </c>
      <c r="W360" s="97" t="s">
        <v>59</v>
      </c>
      <c r="X360" s="95" t="s">
        <v>158</v>
      </c>
      <c r="Y360" s="95" t="s">
        <v>163</v>
      </c>
      <c r="Z360" s="97" t="s">
        <v>159</v>
      </c>
      <c r="AA360" s="93" t="s">
        <v>8</v>
      </c>
      <c r="AB360" s="93" t="s">
        <v>132</v>
      </c>
      <c r="AC360" s="97" t="s">
        <v>15</v>
      </c>
      <c r="AD360" s="93" t="s">
        <v>46</v>
      </c>
      <c r="AE360" s="93" t="s">
        <v>129</v>
      </c>
      <c r="AF360" s="97" t="s">
        <v>86</v>
      </c>
      <c r="AG360" s="99"/>
      <c r="AH360" s="99"/>
      <c r="AI360" s="103"/>
      <c r="AJ360" s="104"/>
      <c r="AK360" s="99"/>
      <c r="AL360" s="100"/>
    </row>
    <row r="361" spans="1:38" x14ac:dyDescent="0.25">
      <c r="A361" s="88">
        <v>359</v>
      </c>
      <c r="B361" s="91" t="s">
        <v>539</v>
      </c>
      <c r="C361" s="53" t="s">
        <v>154</v>
      </c>
      <c r="D361" s="53" t="s">
        <v>155</v>
      </c>
      <c r="E361" s="97" t="s">
        <v>70</v>
      </c>
      <c r="F361" s="53" t="s">
        <v>144</v>
      </c>
      <c r="G361" s="53" t="s">
        <v>146</v>
      </c>
      <c r="H361" s="97" t="s">
        <v>145</v>
      </c>
      <c r="I361" s="93" t="s">
        <v>71</v>
      </c>
      <c r="J361" s="93" t="s">
        <v>114</v>
      </c>
      <c r="K361" s="97" t="s">
        <v>72</v>
      </c>
      <c r="L361" s="93" t="s">
        <v>8</v>
      </c>
      <c r="M361" s="93" t="s">
        <v>132</v>
      </c>
      <c r="N361" s="97" t="s">
        <v>14</v>
      </c>
      <c r="O361" s="93" t="s">
        <v>35</v>
      </c>
      <c r="P361" s="93" t="s">
        <v>96</v>
      </c>
      <c r="Q361" s="97" t="s">
        <v>124</v>
      </c>
      <c r="R361" s="95">
        <v>18</v>
      </c>
      <c r="S361" s="95">
        <v>18</v>
      </c>
      <c r="T361" s="97">
        <v>18</v>
      </c>
      <c r="U361" s="95">
        <v>18</v>
      </c>
      <c r="V361" s="95">
        <v>18</v>
      </c>
      <c r="W361" s="97" t="s">
        <v>17</v>
      </c>
      <c r="X361" s="95" t="s">
        <v>158</v>
      </c>
      <c r="Y361" s="95" t="s">
        <v>163</v>
      </c>
      <c r="Z361" s="97" t="s">
        <v>159</v>
      </c>
      <c r="AA361" s="93" t="s">
        <v>8</v>
      </c>
      <c r="AB361" s="93" t="s">
        <v>132</v>
      </c>
      <c r="AC361" s="97" t="s">
        <v>15</v>
      </c>
      <c r="AD361" s="93" t="s">
        <v>42</v>
      </c>
      <c r="AE361" s="93" t="s">
        <v>129</v>
      </c>
      <c r="AF361" s="97" t="s">
        <v>85</v>
      </c>
      <c r="AG361" s="99"/>
      <c r="AH361" s="99"/>
      <c r="AI361" s="103"/>
      <c r="AJ361" s="104"/>
      <c r="AK361" s="99"/>
      <c r="AL361" s="100"/>
    </row>
    <row r="362" spans="1:38" x14ac:dyDescent="0.25">
      <c r="A362" s="88">
        <v>360</v>
      </c>
      <c r="B362" s="91" t="s">
        <v>540</v>
      </c>
      <c r="C362" s="53" t="s">
        <v>154</v>
      </c>
      <c r="D362" s="53" t="s">
        <v>155</v>
      </c>
      <c r="E362" s="97" t="s">
        <v>70</v>
      </c>
      <c r="F362" s="53" t="s">
        <v>144</v>
      </c>
      <c r="G362" s="53" t="s">
        <v>146</v>
      </c>
      <c r="H362" s="97" t="s">
        <v>145</v>
      </c>
      <c r="I362" s="93" t="s">
        <v>71</v>
      </c>
      <c r="J362" s="93" t="s">
        <v>114</v>
      </c>
      <c r="K362" s="97" t="s">
        <v>72</v>
      </c>
      <c r="L362" s="93" t="s">
        <v>8</v>
      </c>
      <c r="M362" s="93" t="s">
        <v>132</v>
      </c>
      <c r="N362" s="97" t="s">
        <v>14</v>
      </c>
      <c r="O362" s="93" t="s">
        <v>35</v>
      </c>
      <c r="P362" s="93" t="s">
        <v>96</v>
      </c>
      <c r="Q362" s="97" t="s">
        <v>124</v>
      </c>
      <c r="R362" s="95">
        <v>18</v>
      </c>
      <c r="S362" s="95">
        <v>18</v>
      </c>
      <c r="T362" s="97">
        <v>18</v>
      </c>
      <c r="U362" s="95">
        <v>18</v>
      </c>
      <c r="V362" s="95">
        <v>18</v>
      </c>
      <c r="W362" s="97" t="s">
        <v>17</v>
      </c>
      <c r="X362" s="95" t="s">
        <v>158</v>
      </c>
      <c r="Y362" s="95" t="s">
        <v>163</v>
      </c>
      <c r="Z362" s="97" t="s">
        <v>159</v>
      </c>
      <c r="AA362" s="93" t="s">
        <v>8</v>
      </c>
      <c r="AB362" s="93" t="s">
        <v>132</v>
      </c>
      <c r="AC362" s="97" t="s">
        <v>15</v>
      </c>
      <c r="AD362" s="93" t="s">
        <v>46</v>
      </c>
      <c r="AE362" s="93" t="s">
        <v>129</v>
      </c>
      <c r="AF362" s="97" t="s">
        <v>86</v>
      </c>
      <c r="AG362" s="99"/>
      <c r="AH362" s="99"/>
      <c r="AI362" s="103"/>
      <c r="AJ362" s="104"/>
      <c r="AK362" s="99"/>
      <c r="AL362" s="100"/>
    </row>
    <row r="363" spans="1:38" x14ac:dyDescent="0.25">
      <c r="A363" s="88">
        <v>361</v>
      </c>
      <c r="B363" s="91" t="s">
        <v>541</v>
      </c>
      <c r="C363" s="53" t="s">
        <v>154</v>
      </c>
      <c r="D363" s="53" t="s">
        <v>155</v>
      </c>
      <c r="E363" s="97" t="s">
        <v>70</v>
      </c>
      <c r="F363" s="53" t="s">
        <v>144</v>
      </c>
      <c r="G363" s="53" t="s">
        <v>146</v>
      </c>
      <c r="H363" s="97" t="s">
        <v>145</v>
      </c>
      <c r="I363" s="93" t="s">
        <v>71</v>
      </c>
      <c r="J363" s="93" t="s">
        <v>114</v>
      </c>
      <c r="K363" s="97" t="s">
        <v>72</v>
      </c>
      <c r="L363" s="93" t="s">
        <v>8</v>
      </c>
      <c r="M363" s="93" t="s">
        <v>132</v>
      </c>
      <c r="N363" s="97" t="s">
        <v>14</v>
      </c>
      <c r="O363" s="93" t="s">
        <v>35</v>
      </c>
      <c r="P363" s="93" t="s">
        <v>96</v>
      </c>
      <c r="Q363" s="97" t="s">
        <v>124</v>
      </c>
      <c r="R363" s="95">
        <v>18</v>
      </c>
      <c r="S363" s="95">
        <v>18</v>
      </c>
      <c r="T363" s="97">
        <v>18</v>
      </c>
      <c r="U363" s="95">
        <v>20</v>
      </c>
      <c r="V363" s="95">
        <v>20</v>
      </c>
      <c r="W363" s="97" t="s">
        <v>59</v>
      </c>
      <c r="X363" s="95" t="s">
        <v>158</v>
      </c>
      <c r="Y363" s="95" t="s">
        <v>163</v>
      </c>
      <c r="Z363" s="97" t="s">
        <v>159</v>
      </c>
      <c r="AA363" s="93" t="s">
        <v>8</v>
      </c>
      <c r="AB363" s="93" t="s">
        <v>132</v>
      </c>
      <c r="AC363" s="97" t="s">
        <v>15</v>
      </c>
      <c r="AD363" s="93" t="s">
        <v>42</v>
      </c>
      <c r="AE363" s="93" t="s">
        <v>129</v>
      </c>
      <c r="AF363" s="97" t="s">
        <v>85</v>
      </c>
      <c r="AG363" s="99"/>
      <c r="AH363" s="99"/>
      <c r="AI363" s="103"/>
      <c r="AJ363" s="104"/>
      <c r="AK363" s="99"/>
      <c r="AL363" s="100"/>
    </row>
    <row r="364" spans="1:38" x14ac:dyDescent="0.25">
      <c r="A364" s="88">
        <v>362</v>
      </c>
      <c r="B364" s="91" t="s">
        <v>542</v>
      </c>
      <c r="C364" s="53" t="s">
        <v>154</v>
      </c>
      <c r="D364" s="53" t="s">
        <v>155</v>
      </c>
      <c r="E364" s="97" t="s">
        <v>70</v>
      </c>
      <c r="F364" s="53" t="s">
        <v>144</v>
      </c>
      <c r="G364" s="53" t="s">
        <v>146</v>
      </c>
      <c r="H364" s="97" t="s">
        <v>145</v>
      </c>
      <c r="I364" s="93" t="s">
        <v>71</v>
      </c>
      <c r="J364" s="93" t="s">
        <v>114</v>
      </c>
      <c r="K364" s="97" t="s">
        <v>72</v>
      </c>
      <c r="L364" s="93" t="s">
        <v>8</v>
      </c>
      <c r="M364" s="93" t="s">
        <v>132</v>
      </c>
      <c r="N364" s="97" t="s">
        <v>14</v>
      </c>
      <c r="O364" s="93" t="s">
        <v>35</v>
      </c>
      <c r="P364" s="93" t="s">
        <v>96</v>
      </c>
      <c r="Q364" s="97" t="s">
        <v>124</v>
      </c>
      <c r="R364" s="95">
        <v>18</v>
      </c>
      <c r="S364" s="95">
        <v>18</v>
      </c>
      <c r="T364" s="97">
        <v>18</v>
      </c>
      <c r="U364" s="95">
        <v>20</v>
      </c>
      <c r="V364" s="95">
        <v>20</v>
      </c>
      <c r="W364" s="97" t="s">
        <v>59</v>
      </c>
      <c r="X364" s="95" t="s">
        <v>158</v>
      </c>
      <c r="Y364" s="95" t="s">
        <v>163</v>
      </c>
      <c r="Z364" s="97" t="s">
        <v>159</v>
      </c>
      <c r="AA364" s="93" t="s">
        <v>8</v>
      </c>
      <c r="AB364" s="93" t="s">
        <v>132</v>
      </c>
      <c r="AC364" s="97" t="s">
        <v>15</v>
      </c>
      <c r="AD364" s="93" t="s">
        <v>46</v>
      </c>
      <c r="AE364" s="93" t="s">
        <v>129</v>
      </c>
      <c r="AF364" s="97" t="s">
        <v>86</v>
      </c>
      <c r="AG364" s="99"/>
      <c r="AH364" s="99"/>
      <c r="AI364" s="103"/>
      <c r="AJ364" s="104"/>
      <c r="AK364" s="99"/>
      <c r="AL364" s="100"/>
    </row>
    <row r="365" spans="1:38" x14ac:dyDescent="0.25">
      <c r="A365" s="88">
        <v>363</v>
      </c>
      <c r="B365" s="91" t="s">
        <v>543</v>
      </c>
      <c r="C365" s="53" t="s">
        <v>154</v>
      </c>
      <c r="D365" s="53" t="s">
        <v>155</v>
      </c>
      <c r="E365" s="97" t="s">
        <v>70</v>
      </c>
      <c r="F365" s="53" t="s">
        <v>144</v>
      </c>
      <c r="G365" s="53" t="s">
        <v>146</v>
      </c>
      <c r="H365" s="97" t="s">
        <v>145</v>
      </c>
      <c r="I365" s="93" t="s">
        <v>73</v>
      </c>
      <c r="J365" s="93" t="s">
        <v>115</v>
      </c>
      <c r="K365" s="97" t="s">
        <v>74</v>
      </c>
      <c r="L365" s="93" t="s">
        <v>8</v>
      </c>
      <c r="M365" s="93" t="s">
        <v>132</v>
      </c>
      <c r="N365" s="97" t="s">
        <v>14</v>
      </c>
      <c r="O365" s="93" t="s">
        <v>16</v>
      </c>
      <c r="P365" s="93" t="s">
        <v>575</v>
      </c>
      <c r="Q365" s="97" t="s">
        <v>123</v>
      </c>
      <c r="R365" s="95">
        <v>12</v>
      </c>
      <c r="S365" s="95">
        <v>12</v>
      </c>
      <c r="T365" s="97">
        <v>12</v>
      </c>
      <c r="U365" s="95">
        <v>18</v>
      </c>
      <c r="V365" s="95">
        <v>18</v>
      </c>
      <c r="W365" s="97" t="s">
        <v>17</v>
      </c>
      <c r="X365" s="95" t="s">
        <v>158</v>
      </c>
      <c r="Y365" s="95" t="s">
        <v>163</v>
      </c>
      <c r="Z365" s="97" t="s">
        <v>159</v>
      </c>
      <c r="AA365" s="93" t="s">
        <v>8</v>
      </c>
      <c r="AB365" s="93" t="s">
        <v>132</v>
      </c>
      <c r="AC365" s="97" t="s">
        <v>15</v>
      </c>
      <c r="AD365" s="93" t="s">
        <v>42</v>
      </c>
      <c r="AE365" s="93" t="s">
        <v>129</v>
      </c>
      <c r="AF365" s="97" t="s">
        <v>85</v>
      </c>
      <c r="AG365" s="99"/>
      <c r="AH365" s="99"/>
      <c r="AI365" s="103"/>
      <c r="AJ365" s="104"/>
      <c r="AK365" s="99"/>
      <c r="AL365" s="100"/>
    </row>
    <row r="366" spans="1:38" x14ac:dyDescent="0.25">
      <c r="A366" s="88">
        <v>364</v>
      </c>
      <c r="B366" s="91" t="s">
        <v>544</v>
      </c>
      <c r="C366" s="53" t="s">
        <v>154</v>
      </c>
      <c r="D366" s="53" t="s">
        <v>155</v>
      </c>
      <c r="E366" s="97" t="s">
        <v>70</v>
      </c>
      <c r="F366" s="53" t="s">
        <v>144</v>
      </c>
      <c r="G366" s="53" t="s">
        <v>146</v>
      </c>
      <c r="H366" s="97" t="s">
        <v>145</v>
      </c>
      <c r="I366" s="93" t="s">
        <v>73</v>
      </c>
      <c r="J366" s="93" t="s">
        <v>115</v>
      </c>
      <c r="K366" s="97" t="s">
        <v>74</v>
      </c>
      <c r="L366" s="93" t="s">
        <v>8</v>
      </c>
      <c r="M366" s="93" t="s">
        <v>132</v>
      </c>
      <c r="N366" s="97" t="s">
        <v>14</v>
      </c>
      <c r="O366" s="93" t="s">
        <v>16</v>
      </c>
      <c r="P366" s="93" t="s">
        <v>575</v>
      </c>
      <c r="Q366" s="97" t="s">
        <v>123</v>
      </c>
      <c r="R366" s="95">
        <v>12</v>
      </c>
      <c r="S366" s="95">
        <v>12</v>
      </c>
      <c r="T366" s="97">
        <v>12</v>
      </c>
      <c r="U366" s="95">
        <v>18</v>
      </c>
      <c r="V366" s="95">
        <v>18</v>
      </c>
      <c r="W366" s="97" t="s">
        <v>17</v>
      </c>
      <c r="X366" s="95" t="s">
        <v>158</v>
      </c>
      <c r="Y366" s="95" t="s">
        <v>163</v>
      </c>
      <c r="Z366" s="97" t="s">
        <v>159</v>
      </c>
      <c r="AA366" s="93" t="s">
        <v>8</v>
      </c>
      <c r="AB366" s="93" t="s">
        <v>132</v>
      </c>
      <c r="AC366" s="97" t="s">
        <v>15</v>
      </c>
      <c r="AD366" s="93" t="s">
        <v>46</v>
      </c>
      <c r="AE366" s="93" t="s">
        <v>129</v>
      </c>
      <c r="AF366" s="97" t="s">
        <v>86</v>
      </c>
      <c r="AG366" s="99"/>
      <c r="AH366" s="99"/>
      <c r="AI366" s="103"/>
      <c r="AJ366" s="104"/>
      <c r="AK366" s="99"/>
      <c r="AL366" s="100"/>
    </row>
    <row r="367" spans="1:38" x14ac:dyDescent="0.25">
      <c r="A367" s="88">
        <v>365</v>
      </c>
      <c r="B367" s="91" t="s">
        <v>545</v>
      </c>
      <c r="C367" s="53" t="s">
        <v>154</v>
      </c>
      <c r="D367" s="53" t="s">
        <v>155</v>
      </c>
      <c r="E367" s="97" t="s">
        <v>70</v>
      </c>
      <c r="F367" s="53" t="s">
        <v>144</v>
      </c>
      <c r="G367" s="53" t="s">
        <v>146</v>
      </c>
      <c r="H367" s="97" t="s">
        <v>145</v>
      </c>
      <c r="I367" s="93" t="s">
        <v>73</v>
      </c>
      <c r="J367" s="93" t="s">
        <v>115</v>
      </c>
      <c r="K367" s="97" t="s">
        <v>74</v>
      </c>
      <c r="L367" s="93" t="s">
        <v>8</v>
      </c>
      <c r="M367" s="93" t="s">
        <v>132</v>
      </c>
      <c r="N367" s="97" t="s">
        <v>14</v>
      </c>
      <c r="O367" s="93" t="s">
        <v>16</v>
      </c>
      <c r="P367" s="93" t="s">
        <v>575</v>
      </c>
      <c r="Q367" s="97" t="s">
        <v>123</v>
      </c>
      <c r="R367" s="95">
        <v>12</v>
      </c>
      <c r="S367" s="95">
        <v>12</v>
      </c>
      <c r="T367" s="97">
        <v>12</v>
      </c>
      <c r="U367" s="95">
        <v>20</v>
      </c>
      <c r="V367" s="95">
        <v>20</v>
      </c>
      <c r="W367" s="97" t="s">
        <v>59</v>
      </c>
      <c r="X367" s="95" t="s">
        <v>158</v>
      </c>
      <c r="Y367" s="95" t="s">
        <v>163</v>
      </c>
      <c r="Z367" s="97" t="s">
        <v>159</v>
      </c>
      <c r="AA367" s="93" t="s">
        <v>8</v>
      </c>
      <c r="AB367" s="93" t="s">
        <v>132</v>
      </c>
      <c r="AC367" s="97" t="s">
        <v>15</v>
      </c>
      <c r="AD367" s="93" t="s">
        <v>42</v>
      </c>
      <c r="AE367" s="93" t="s">
        <v>129</v>
      </c>
      <c r="AF367" s="97" t="s">
        <v>85</v>
      </c>
      <c r="AG367" s="99"/>
      <c r="AH367" s="99"/>
      <c r="AI367" s="103"/>
      <c r="AJ367" s="104"/>
      <c r="AK367" s="99"/>
      <c r="AL367" s="100"/>
    </row>
    <row r="368" spans="1:38" x14ac:dyDescent="0.25">
      <c r="A368" s="88">
        <v>366</v>
      </c>
      <c r="B368" s="91" t="s">
        <v>546</v>
      </c>
      <c r="C368" s="53" t="s">
        <v>154</v>
      </c>
      <c r="D368" s="53" t="s">
        <v>155</v>
      </c>
      <c r="E368" s="97" t="s">
        <v>70</v>
      </c>
      <c r="F368" s="53" t="s">
        <v>144</v>
      </c>
      <c r="G368" s="53" t="s">
        <v>146</v>
      </c>
      <c r="H368" s="97" t="s">
        <v>145</v>
      </c>
      <c r="I368" s="93" t="s">
        <v>73</v>
      </c>
      <c r="J368" s="93" t="s">
        <v>115</v>
      </c>
      <c r="K368" s="97" t="s">
        <v>74</v>
      </c>
      <c r="L368" s="93" t="s">
        <v>8</v>
      </c>
      <c r="M368" s="93" t="s">
        <v>132</v>
      </c>
      <c r="N368" s="97" t="s">
        <v>14</v>
      </c>
      <c r="O368" s="93" t="s">
        <v>16</v>
      </c>
      <c r="P368" s="93" t="s">
        <v>575</v>
      </c>
      <c r="Q368" s="97" t="s">
        <v>123</v>
      </c>
      <c r="R368" s="95">
        <v>12</v>
      </c>
      <c r="S368" s="95">
        <v>12</v>
      </c>
      <c r="T368" s="97">
        <v>12</v>
      </c>
      <c r="U368" s="95">
        <v>20</v>
      </c>
      <c r="V368" s="95">
        <v>20</v>
      </c>
      <c r="W368" s="97" t="s">
        <v>59</v>
      </c>
      <c r="X368" s="95" t="s">
        <v>158</v>
      </c>
      <c r="Y368" s="95" t="s">
        <v>163</v>
      </c>
      <c r="Z368" s="97" t="s">
        <v>159</v>
      </c>
      <c r="AA368" s="93" t="s">
        <v>8</v>
      </c>
      <c r="AB368" s="93" t="s">
        <v>132</v>
      </c>
      <c r="AC368" s="97" t="s">
        <v>15</v>
      </c>
      <c r="AD368" s="93" t="s">
        <v>46</v>
      </c>
      <c r="AE368" s="93" t="s">
        <v>129</v>
      </c>
      <c r="AF368" s="97" t="s">
        <v>86</v>
      </c>
      <c r="AG368" s="99"/>
      <c r="AH368" s="99"/>
      <c r="AI368" s="103"/>
      <c r="AJ368" s="104"/>
      <c r="AK368" s="99"/>
      <c r="AL368" s="100"/>
    </row>
    <row r="369" spans="1:38" x14ac:dyDescent="0.25">
      <c r="A369" s="88">
        <v>367</v>
      </c>
      <c r="B369" s="91" t="s">
        <v>547</v>
      </c>
      <c r="C369" s="53" t="s">
        <v>154</v>
      </c>
      <c r="D369" s="53" t="s">
        <v>155</v>
      </c>
      <c r="E369" s="97" t="s">
        <v>70</v>
      </c>
      <c r="F369" s="53" t="s">
        <v>144</v>
      </c>
      <c r="G369" s="53" t="s">
        <v>146</v>
      </c>
      <c r="H369" s="97" t="s">
        <v>145</v>
      </c>
      <c r="I369" s="93" t="s">
        <v>73</v>
      </c>
      <c r="J369" s="93" t="s">
        <v>115</v>
      </c>
      <c r="K369" s="97" t="s">
        <v>74</v>
      </c>
      <c r="L369" s="93" t="s">
        <v>8</v>
      </c>
      <c r="M369" s="93" t="s">
        <v>132</v>
      </c>
      <c r="N369" s="97" t="s">
        <v>14</v>
      </c>
      <c r="O369" s="93" t="s">
        <v>16</v>
      </c>
      <c r="P369" s="93" t="s">
        <v>575</v>
      </c>
      <c r="Q369" s="97" t="s">
        <v>123</v>
      </c>
      <c r="R369" s="95">
        <v>18</v>
      </c>
      <c r="S369" s="95">
        <v>18</v>
      </c>
      <c r="T369" s="97">
        <v>18</v>
      </c>
      <c r="U369" s="95">
        <v>18</v>
      </c>
      <c r="V369" s="95">
        <v>18</v>
      </c>
      <c r="W369" s="97" t="s">
        <v>17</v>
      </c>
      <c r="X369" s="95" t="s">
        <v>158</v>
      </c>
      <c r="Y369" s="95" t="s">
        <v>163</v>
      </c>
      <c r="Z369" s="97" t="s">
        <v>159</v>
      </c>
      <c r="AA369" s="93" t="s">
        <v>8</v>
      </c>
      <c r="AB369" s="93" t="s">
        <v>132</v>
      </c>
      <c r="AC369" s="97" t="s">
        <v>15</v>
      </c>
      <c r="AD369" s="93" t="s">
        <v>42</v>
      </c>
      <c r="AE369" s="93" t="s">
        <v>129</v>
      </c>
      <c r="AF369" s="97" t="s">
        <v>85</v>
      </c>
      <c r="AG369" s="99"/>
      <c r="AH369" s="99"/>
      <c r="AI369" s="103"/>
      <c r="AJ369" s="104"/>
      <c r="AK369" s="99"/>
      <c r="AL369" s="100"/>
    </row>
    <row r="370" spans="1:38" x14ac:dyDescent="0.25">
      <c r="A370" s="88">
        <v>368</v>
      </c>
      <c r="B370" s="91" t="s">
        <v>548</v>
      </c>
      <c r="C370" s="53" t="s">
        <v>154</v>
      </c>
      <c r="D370" s="53" t="s">
        <v>155</v>
      </c>
      <c r="E370" s="97" t="s">
        <v>70</v>
      </c>
      <c r="F370" s="53" t="s">
        <v>144</v>
      </c>
      <c r="G370" s="53" t="s">
        <v>146</v>
      </c>
      <c r="H370" s="97" t="s">
        <v>145</v>
      </c>
      <c r="I370" s="93" t="s">
        <v>73</v>
      </c>
      <c r="J370" s="93" t="s">
        <v>115</v>
      </c>
      <c r="K370" s="97" t="s">
        <v>74</v>
      </c>
      <c r="L370" s="93" t="s">
        <v>8</v>
      </c>
      <c r="M370" s="93" t="s">
        <v>132</v>
      </c>
      <c r="N370" s="97" t="s">
        <v>14</v>
      </c>
      <c r="O370" s="93" t="s">
        <v>16</v>
      </c>
      <c r="P370" s="93" t="s">
        <v>575</v>
      </c>
      <c r="Q370" s="97" t="s">
        <v>123</v>
      </c>
      <c r="R370" s="95">
        <v>18</v>
      </c>
      <c r="S370" s="95">
        <v>18</v>
      </c>
      <c r="T370" s="97">
        <v>18</v>
      </c>
      <c r="U370" s="95">
        <v>18</v>
      </c>
      <c r="V370" s="95">
        <v>18</v>
      </c>
      <c r="W370" s="97" t="s">
        <v>17</v>
      </c>
      <c r="X370" s="95" t="s">
        <v>158</v>
      </c>
      <c r="Y370" s="95" t="s">
        <v>163</v>
      </c>
      <c r="Z370" s="97" t="s">
        <v>159</v>
      </c>
      <c r="AA370" s="93" t="s">
        <v>8</v>
      </c>
      <c r="AB370" s="93" t="s">
        <v>132</v>
      </c>
      <c r="AC370" s="97" t="s">
        <v>15</v>
      </c>
      <c r="AD370" s="93" t="s">
        <v>46</v>
      </c>
      <c r="AE370" s="93" t="s">
        <v>129</v>
      </c>
      <c r="AF370" s="97" t="s">
        <v>86</v>
      </c>
      <c r="AG370" s="99"/>
      <c r="AH370" s="99"/>
      <c r="AI370" s="103"/>
      <c r="AJ370" s="104"/>
      <c r="AK370" s="99"/>
      <c r="AL370" s="100"/>
    </row>
    <row r="371" spans="1:38" x14ac:dyDescent="0.25">
      <c r="A371" s="88">
        <v>369</v>
      </c>
      <c r="B371" s="91" t="s">
        <v>549</v>
      </c>
      <c r="C371" s="53" t="s">
        <v>154</v>
      </c>
      <c r="D371" s="53" t="s">
        <v>155</v>
      </c>
      <c r="E371" s="97" t="s">
        <v>70</v>
      </c>
      <c r="F371" s="53" t="s">
        <v>144</v>
      </c>
      <c r="G371" s="53" t="s">
        <v>146</v>
      </c>
      <c r="H371" s="97" t="s">
        <v>145</v>
      </c>
      <c r="I371" s="93" t="s">
        <v>73</v>
      </c>
      <c r="J371" s="93" t="s">
        <v>115</v>
      </c>
      <c r="K371" s="97" t="s">
        <v>74</v>
      </c>
      <c r="L371" s="93" t="s">
        <v>8</v>
      </c>
      <c r="M371" s="93" t="s">
        <v>132</v>
      </c>
      <c r="N371" s="97" t="s">
        <v>14</v>
      </c>
      <c r="O371" s="93" t="s">
        <v>16</v>
      </c>
      <c r="P371" s="93" t="s">
        <v>575</v>
      </c>
      <c r="Q371" s="97" t="s">
        <v>123</v>
      </c>
      <c r="R371" s="95">
        <v>18</v>
      </c>
      <c r="S371" s="95">
        <v>18</v>
      </c>
      <c r="T371" s="97">
        <v>18</v>
      </c>
      <c r="U371" s="95">
        <v>20</v>
      </c>
      <c r="V371" s="95">
        <v>20</v>
      </c>
      <c r="W371" s="97" t="s">
        <v>59</v>
      </c>
      <c r="X371" s="95" t="s">
        <v>158</v>
      </c>
      <c r="Y371" s="95" t="s">
        <v>163</v>
      </c>
      <c r="Z371" s="97" t="s">
        <v>159</v>
      </c>
      <c r="AA371" s="93" t="s">
        <v>8</v>
      </c>
      <c r="AB371" s="93" t="s">
        <v>132</v>
      </c>
      <c r="AC371" s="97" t="s">
        <v>15</v>
      </c>
      <c r="AD371" s="93" t="s">
        <v>42</v>
      </c>
      <c r="AE371" s="93" t="s">
        <v>129</v>
      </c>
      <c r="AF371" s="97" t="s">
        <v>85</v>
      </c>
      <c r="AG371" s="99"/>
      <c r="AH371" s="99"/>
      <c r="AI371" s="103"/>
      <c r="AJ371" s="104"/>
      <c r="AK371" s="99"/>
      <c r="AL371" s="100"/>
    </row>
    <row r="372" spans="1:38" x14ac:dyDescent="0.25">
      <c r="A372" s="88">
        <v>370</v>
      </c>
      <c r="B372" s="91" t="s">
        <v>550</v>
      </c>
      <c r="C372" s="53" t="s">
        <v>154</v>
      </c>
      <c r="D372" s="53" t="s">
        <v>155</v>
      </c>
      <c r="E372" s="97" t="s">
        <v>70</v>
      </c>
      <c r="F372" s="53" t="s">
        <v>144</v>
      </c>
      <c r="G372" s="53" t="s">
        <v>146</v>
      </c>
      <c r="H372" s="97" t="s">
        <v>145</v>
      </c>
      <c r="I372" s="93" t="s">
        <v>73</v>
      </c>
      <c r="J372" s="93" t="s">
        <v>115</v>
      </c>
      <c r="K372" s="97" t="s">
        <v>74</v>
      </c>
      <c r="L372" s="93" t="s">
        <v>8</v>
      </c>
      <c r="M372" s="93" t="s">
        <v>132</v>
      </c>
      <c r="N372" s="97" t="s">
        <v>14</v>
      </c>
      <c r="O372" s="93" t="s">
        <v>16</v>
      </c>
      <c r="P372" s="93" t="s">
        <v>575</v>
      </c>
      <c r="Q372" s="97" t="s">
        <v>123</v>
      </c>
      <c r="R372" s="95">
        <v>18</v>
      </c>
      <c r="S372" s="95">
        <v>18</v>
      </c>
      <c r="T372" s="97">
        <v>18</v>
      </c>
      <c r="U372" s="95">
        <v>20</v>
      </c>
      <c r="V372" s="95">
        <v>20</v>
      </c>
      <c r="W372" s="97" t="s">
        <v>59</v>
      </c>
      <c r="X372" s="95" t="s">
        <v>158</v>
      </c>
      <c r="Y372" s="95" t="s">
        <v>163</v>
      </c>
      <c r="Z372" s="97" t="s">
        <v>159</v>
      </c>
      <c r="AA372" s="93" t="s">
        <v>8</v>
      </c>
      <c r="AB372" s="93" t="s">
        <v>132</v>
      </c>
      <c r="AC372" s="97" t="s">
        <v>15</v>
      </c>
      <c r="AD372" s="93" t="s">
        <v>46</v>
      </c>
      <c r="AE372" s="93" t="s">
        <v>129</v>
      </c>
      <c r="AF372" s="97" t="s">
        <v>86</v>
      </c>
      <c r="AG372" s="99"/>
      <c r="AH372" s="99"/>
      <c r="AI372" s="103"/>
      <c r="AJ372" s="104"/>
      <c r="AK372" s="99"/>
      <c r="AL372" s="100"/>
    </row>
    <row r="373" spans="1:38" x14ac:dyDescent="0.25">
      <c r="A373" s="88">
        <v>371</v>
      </c>
      <c r="B373" s="91" t="s">
        <v>551</v>
      </c>
      <c r="C373" s="53" t="s">
        <v>154</v>
      </c>
      <c r="D373" s="53" t="s">
        <v>155</v>
      </c>
      <c r="E373" s="97" t="s">
        <v>70</v>
      </c>
      <c r="F373" s="53" t="s">
        <v>144</v>
      </c>
      <c r="G373" s="53" t="s">
        <v>146</v>
      </c>
      <c r="H373" s="97" t="s">
        <v>145</v>
      </c>
      <c r="I373" s="93" t="s">
        <v>73</v>
      </c>
      <c r="J373" s="93" t="s">
        <v>115</v>
      </c>
      <c r="K373" s="97" t="s">
        <v>74</v>
      </c>
      <c r="L373" s="93" t="s">
        <v>8</v>
      </c>
      <c r="M373" s="93" t="s">
        <v>132</v>
      </c>
      <c r="N373" s="97" t="s">
        <v>14</v>
      </c>
      <c r="O373" s="93" t="s">
        <v>35</v>
      </c>
      <c r="P373" s="93" t="s">
        <v>96</v>
      </c>
      <c r="Q373" s="97" t="s">
        <v>124</v>
      </c>
      <c r="R373" s="95">
        <v>12</v>
      </c>
      <c r="S373" s="95">
        <v>12</v>
      </c>
      <c r="T373" s="97">
        <v>12</v>
      </c>
      <c r="U373" s="95">
        <v>18</v>
      </c>
      <c r="V373" s="95">
        <v>18</v>
      </c>
      <c r="W373" s="97" t="s">
        <v>17</v>
      </c>
      <c r="X373" s="95" t="s">
        <v>158</v>
      </c>
      <c r="Y373" s="95" t="s">
        <v>163</v>
      </c>
      <c r="Z373" s="97" t="s">
        <v>159</v>
      </c>
      <c r="AA373" s="93" t="s">
        <v>8</v>
      </c>
      <c r="AB373" s="93" t="s">
        <v>132</v>
      </c>
      <c r="AC373" s="97" t="s">
        <v>15</v>
      </c>
      <c r="AD373" s="93" t="s">
        <v>42</v>
      </c>
      <c r="AE373" s="93" t="s">
        <v>129</v>
      </c>
      <c r="AF373" s="97" t="s">
        <v>85</v>
      </c>
      <c r="AG373" s="99"/>
      <c r="AH373" s="99"/>
      <c r="AI373" s="103"/>
      <c r="AJ373" s="104"/>
      <c r="AK373" s="99"/>
      <c r="AL373" s="100"/>
    </row>
    <row r="374" spans="1:38" x14ac:dyDescent="0.25">
      <c r="A374" s="88">
        <v>372</v>
      </c>
      <c r="B374" s="91" t="s">
        <v>552</v>
      </c>
      <c r="C374" s="53" t="s">
        <v>154</v>
      </c>
      <c r="D374" s="53" t="s">
        <v>155</v>
      </c>
      <c r="E374" s="97" t="s">
        <v>70</v>
      </c>
      <c r="F374" s="53" t="s">
        <v>144</v>
      </c>
      <c r="G374" s="53" t="s">
        <v>146</v>
      </c>
      <c r="H374" s="97" t="s">
        <v>145</v>
      </c>
      <c r="I374" s="93" t="s">
        <v>73</v>
      </c>
      <c r="J374" s="93" t="s">
        <v>115</v>
      </c>
      <c r="K374" s="97" t="s">
        <v>74</v>
      </c>
      <c r="L374" s="93" t="s">
        <v>8</v>
      </c>
      <c r="M374" s="93" t="s">
        <v>132</v>
      </c>
      <c r="N374" s="97" t="s">
        <v>14</v>
      </c>
      <c r="O374" s="93" t="s">
        <v>35</v>
      </c>
      <c r="P374" s="93" t="s">
        <v>96</v>
      </c>
      <c r="Q374" s="97" t="s">
        <v>124</v>
      </c>
      <c r="R374" s="95">
        <v>12</v>
      </c>
      <c r="S374" s="95">
        <v>12</v>
      </c>
      <c r="T374" s="97">
        <v>12</v>
      </c>
      <c r="U374" s="95">
        <v>18</v>
      </c>
      <c r="V374" s="95">
        <v>18</v>
      </c>
      <c r="W374" s="97" t="s">
        <v>17</v>
      </c>
      <c r="X374" s="95" t="s">
        <v>158</v>
      </c>
      <c r="Y374" s="95" t="s">
        <v>163</v>
      </c>
      <c r="Z374" s="97" t="s">
        <v>159</v>
      </c>
      <c r="AA374" s="93" t="s">
        <v>8</v>
      </c>
      <c r="AB374" s="93" t="s">
        <v>132</v>
      </c>
      <c r="AC374" s="97" t="s">
        <v>15</v>
      </c>
      <c r="AD374" s="93" t="s">
        <v>46</v>
      </c>
      <c r="AE374" s="93" t="s">
        <v>129</v>
      </c>
      <c r="AF374" s="97" t="s">
        <v>86</v>
      </c>
      <c r="AG374" s="99"/>
      <c r="AH374" s="99"/>
      <c r="AI374" s="103"/>
      <c r="AJ374" s="104"/>
      <c r="AK374" s="99"/>
      <c r="AL374" s="100"/>
    </row>
    <row r="375" spans="1:38" x14ac:dyDescent="0.25">
      <c r="A375" s="88">
        <v>373</v>
      </c>
      <c r="B375" s="91" t="s">
        <v>553</v>
      </c>
      <c r="C375" s="53" t="s">
        <v>154</v>
      </c>
      <c r="D375" s="53" t="s">
        <v>155</v>
      </c>
      <c r="E375" s="97" t="s">
        <v>70</v>
      </c>
      <c r="F375" s="53" t="s">
        <v>144</v>
      </c>
      <c r="G375" s="53" t="s">
        <v>146</v>
      </c>
      <c r="H375" s="97" t="s">
        <v>145</v>
      </c>
      <c r="I375" s="93" t="s">
        <v>73</v>
      </c>
      <c r="J375" s="93" t="s">
        <v>115</v>
      </c>
      <c r="K375" s="97" t="s">
        <v>74</v>
      </c>
      <c r="L375" s="93" t="s">
        <v>8</v>
      </c>
      <c r="M375" s="93" t="s">
        <v>132</v>
      </c>
      <c r="N375" s="97" t="s">
        <v>14</v>
      </c>
      <c r="O375" s="93" t="s">
        <v>35</v>
      </c>
      <c r="P375" s="93" t="s">
        <v>96</v>
      </c>
      <c r="Q375" s="97" t="s">
        <v>124</v>
      </c>
      <c r="R375" s="95">
        <v>12</v>
      </c>
      <c r="S375" s="95">
        <v>12</v>
      </c>
      <c r="T375" s="97">
        <v>12</v>
      </c>
      <c r="U375" s="95">
        <v>20</v>
      </c>
      <c r="V375" s="95">
        <v>20</v>
      </c>
      <c r="W375" s="97" t="s">
        <v>59</v>
      </c>
      <c r="X375" s="95" t="s">
        <v>158</v>
      </c>
      <c r="Y375" s="95" t="s">
        <v>163</v>
      </c>
      <c r="Z375" s="97" t="s">
        <v>159</v>
      </c>
      <c r="AA375" s="93" t="s">
        <v>8</v>
      </c>
      <c r="AB375" s="93" t="s">
        <v>132</v>
      </c>
      <c r="AC375" s="97" t="s">
        <v>15</v>
      </c>
      <c r="AD375" s="93" t="s">
        <v>42</v>
      </c>
      <c r="AE375" s="93" t="s">
        <v>129</v>
      </c>
      <c r="AF375" s="97" t="s">
        <v>85</v>
      </c>
      <c r="AG375" s="99"/>
      <c r="AH375" s="99"/>
      <c r="AI375" s="103"/>
      <c r="AJ375" s="104"/>
      <c r="AK375" s="99"/>
      <c r="AL375" s="100"/>
    </row>
    <row r="376" spans="1:38" x14ac:dyDescent="0.25">
      <c r="A376" s="88">
        <v>374</v>
      </c>
      <c r="B376" s="91" t="s">
        <v>554</v>
      </c>
      <c r="C376" s="53" t="s">
        <v>154</v>
      </c>
      <c r="D376" s="53" t="s">
        <v>155</v>
      </c>
      <c r="E376" s="97" t="s">
        <v>70</v>
      </c>
      <c r="F376" s="53" t="s">
        <v>144</v>
      </c>
      <c r="G376" s="53" t="s">
        <v>146</v>
      </c>
      <c r="H376" s="97" t="s">
        <v>145</v>
      </c>
      <c r="I376" s="93" t="s">
        <v>73</v>
      </c>
      <c r="J376" s="93" t="s">
        <v>115</v>
      </c>
      <c r="K376" s="97" t="s">
        <v>74</v>
      </c>
      <c r="L376" s="93" t="s">
        <v>8</v>
      </c>
      <c r="M376" s="93" t="s">
        <v>132</v>
      </c>
      <c r="N376" s="97" t="s">
        <v>14</v>
      </c>
      <c r="O376" s="93" t="s">
        <v>35</v>
      </c>
      <c r="P376" s="93" t="s">
        <v>96</v>
      </c>
      <c r="Q376" s="97" t="s">
        <v>124</v>
      </c>
      <c r="R376" s="95">
        <v>12</v>
      </c>
      <c r="S376" s="95">
        <v>12</v>
      </c>
      <c r="T376" s="97">
        <v>12</v>
      </c>
      <c r="U376" s="95">
        <v>20</v>
      </c>
      <c r="V376" s="95">
        <v>20</v>
      </c>
      <c r="W376" s="97" t="s">
        <v>59</v>
      </c>
      <c r="X376" s="95" t="s">
        <v>158</v>
      </c>
      <c r="Y376" s="95" t="s">
        <v>163</v>
      </c>
      <c r="Z376" s="97" t="s">
        <v>159</v>
      </c>
      <c r="AA376" s="93" t="s">
        <v>8</v>
      </c>
      <c r="AB376" s="93" t="s">
        <v>132</v>
      </c>
      <c r="AC376" s="97" t="s">
        <v>15</v>
      </c>
      <c r="AD376" s="93" t="s">
        <v>46</v>
      </c>
      <c r="AE376" s="93" t="s">
        <v>129</v>
      </c>
      <c r="AF376" s="97" t="s">
        <v>86</v>
      </c>
      <c r="AG376" s="99"/>
      <c r="AH376" s="99"/>
      <c r="AI376" s="103"/>
      <c r="AJ376" s="104"/>
      <c r="AK376" s="99"/>
      <c r="AL376" s="100"/>
    </row>
    <row r="377" spans="1:38" x14ac:dyDescent="0.25">
      <c r="A377" s="88">
        <v>375</v>
      </c>
      <c r="B377" s="91" t="s">
        <v>555</v>
      </c>
      <c r="C377" s="53" t="s">
        <v>154</v>
      </c>
      <c r="D377" s="53" t="s">
        <v>155</v>
      </c>
      <c r="E377" s="97" t="s">
        <v>70</v>
      </c>
      <c r="F377" s="53" t="s">
        <v>144</v>
      </c>
      <c r="G377" s="53" t="s">
        <v>146</v>
      </c>
      <c r="H377" s="97" t="s">
        <v>145</v>
      </c>
      <c r="I377" s="93" t="s">
        <v>73</v>
      </c>
      <c r="J377" s="93" t="s">
        <v>115</v>
      </c>
      <c r="K377" s="97" t="s">
        <v>74</v>
      </c>
      <c r="L377" s="93" t="s">
        <v>8</v>
      </c>
      <c r="M377" s="93" t="s">
        <v>132</v>
      </c>
      <c r="N377" s="97" t="s">
        <v>14</v>
      </c>
      <c r="O377" s="93" t="s">
        <v>35</v>
      </c>
      <c r="P377" s="93" t="s">
        <v>96</v>
      </c>
      <c r="Q377" s="97" t="s">
        <v>124</v>
      </c>
      <c r="R377" s="95">
        <v>18</v>
      </c>
      <c r="S377" s="95">
        <v>18</v>
      </c>
      <c r="T377" s="97">
        <v>18</v>
      </c>
      <c r="U377" s="95">
        <v>18</v>
      </c>
      <c r="V377" s="95">
        <v>18</v>
      </c>
      <c r="W377" s="97" t="s">
        <v>17</v>
      </c>
      <c r="X377" s="95" t="s">
        <v>158</v>
      </c>
      <c r="Y377" s="95" t="s">
        <v>163</v>
      </c>
      <c r="Z377" s="97" t="s">
        <v>159</v>
      </c>
      <c r="AA377" s="93" t="s">
        <v>8</v>
      </c>
      <c r="AB377" s="93" t="s">
        <v>132</v>
      </c>
      <c r="AC377" s="97" t="s">
        <v>15</v>
      </c>
      <c r="AD377" s="93" t="s">
        <v>42</v>
      </c>
      <c r="AE377" s="93" t="s">
        <v>129</v>
      </c>
      <c r="AF377" s="97" t="s">
        <v>85</v>
      </c>
      <c r="AG377" s="99"/>
      <c r="AH377" s="99"/>
      <c r="AI377" s="103"/>
      <c r="AJ377" s="104"/>
      <c r="AK377" s="99"/>
      <c r="AL377" s="100"/>
    </row>
    <row r="378" spans="1:38" x14ac:dyDescent="0.25">
      <c r="A378" s="88">
        <v>376</v>
      </c>
      <c r="B378" s="91" t="s">
        <v>556</v>
      </c>
      <c r="C378" s="53" t="s">
        <v>154</v>
      </c>
      <c r="D378" s="53" t="s">
        <v>155</v>
      </c>
      <c r="E378" s="97" t="s">
        <v>70</v>
      </c>
      <c r="F378" s="53" t="s">
        <v>144</v>
      </c>
      <c r="G378" s="53" t="s">
        <v>146</v>
      </c>
      <c r="H378" s="97" t="s">
        <v>145</v>
      </c>
      <c r="I378" s="93" t="s">
        <v>73</v>
      </c>
      <c r="J378" s="93" t="s">
        <v>115</v>
      </c>
      <c r="K378" s="97" t="s">
        <v>74</v>
      </c>
      <c r="L378" s="93" t="s">
        <v>8</v>
      </c>
      <c r="M378" s="93" t="s">
        <v>132</v>
      </c>
      <c r="N378" s="97" t="s">
        <v>14</v>
      </c>
      <c r="O378" s="93" t="s">
        <v>35</v>
      </c>
      <c r="P378" s="93" t="s">
        <v>96</v>
      </c>
      <c r="Q378" s="97" t="s">
        <v>124</v>
      </c>
      <c r="R378" s="95">
        <v>18</v>
      </c>
      <c r="S378" s="95">
        <v>18</v>
      </c>
      <c r="T378" s="97">
        <v>18</v>
      </c>
      <c r="U378" s="95">
        <v>18</v>
      </c>
      <c r="V378" s="95">
        <v>18</v>
      </c>
      <c r="W378" s="97" t="s">
        <v>17</v>
      </c>
      <c r="X378" s="95" t="s">
        <v>158</v>
      </c>
      <c r="Y378" s="95" t="s">
        <v>163</v>
      </c>
      <c r="Z378" s="97" t="s">
        <v>159</v>
      </c>
      <c r="AA378" s="93" t="s">
        <v>8</v>
      </c>
      <c r="AB378" s="93" t="s">
        <v>132</v>
      </c>
      <c r="AC378" s="97" t="s">
        <v>15</v>
      </c>
      <c r="AD378" s="93" t="s">
        <v>46</v>
      </c>
      <c r="AE378" s="93" t="s">
        <v>129</v>
      </c>
      <c r="AF378" s="97" t="s">
        <v>86</v>
      </c>
      <c r="AG378" s="99"/>
      <c r="AH378" s="99"/>
      <c r="AI378" s="103"/>
      <c r="AJ378" s="104"/>
      <c r="AK378" s="99"/>
      <c r="AL378" s="100"/>
    </row>
    <row r="379" spans="1:38" x14ac:dyDescent="0.25">
      <c r="A379" s="88">
        <v>377</v>
      </c>
      <c r="B379" s="91" t="s">
        <v>557</v>
      </c>
      <c r="C379" s="53" t="s">
        <v>154</v>
      </c>
      <c r="D379" s="53" t="s">
        <v>155</v>
      </c>
      <c r="E379" s="97" t="s">
        <v>70</v>
      </c>
      <c r="F379" s="53" t="s">
        <v>144</v>
      </c>
      <c r="G379" s="53" t="s">
        <v>146</v>
      </c>
      <c r="H379" s="97" t="s">
        <v>145</v>
      </c>
      <c r="I379" s="93" t="s">
        <v>73</v>
      </c>
      <c r="J379" s="93" t="s">
        <v>115</v>
      </c>
      <c r="K379" s="97" t="s">
        <v>74</v>
      </c>
      <c r="L379" s="93" t="s">
        <v>8</v>
      </c>
      <c r="M379" s="93" t="s">
        <v>132</v>
      </c>
      <c r="N379" s="97" t="s">
        <v>14</v>
      </c>
      <c r="O379" s="93" t="s">
        <v>35</v>
      </c>
      <c r="P379" s="93" t="s">
        <v>96</v>
      </c>
      <c r="Q379" s="97" t="s">
        <v>124</v>
      </c>
      <c r="R379" s="95">
        <v>18</v>
      </c>
      <c r="S379" s="95">
        <v>18</v>
      </c>
      <c r="T379" s="97">
        <v>18</v>
      </c>
      <c r="U379" s="95">
        <v>20</v>
      </c>
      <c r="V379" s="95">
        <v>20</v>
      </c>
      <c r="W379" s="97" t="s">
        <v>59</v>
      </c>
      <c r="X379" s="95" t="s">
        <v>158</v>
      </c>
      <c r="Y379" s="95" t="s">
        <v>163</v>
      </c>
      <c r="Z379" s="97" t="s">
        <v>159</v>
      </c>
      <c r="AA379" s="93" t="s">
        <v>8</v>
      </c>
      <c r="AB379" s="93" t="s">
        <v>132</v>
      </c>
      <c r="AC379" s="97" t="s">
        <v>15</v>
      </c>
      <c r="AD379" s="93" t="s">
        <v>42</v>
      </c>
      <c r="AE379" s="93" t="s">
        <v>129</v>
      </c>
      <c r="AF379" s="97" t="s">
        <v>85</v>
      </c>
      <c r="AG379" s="99"/>
      <c r="AH379" s="99"/>
      <c r="AI379" s="103"/>
      <c r="AJ379" s="104"/>
      <c r="AK379" s="99"/>
      <c r="AL379" s="100"/>
    </row>
    <row r="380" spans="1:38" x14ac:dyDescent="0.25">
      <c r="A380" s="88">
        <v>378</v>
      </c>
      <c r="B380" s="91" t="s">
        <v>558</v>
      </c>
      <c r="C380" s="53" t="s">
        <v>154</v>
      </c>
      <c r="D380" s="53" t="s">
        <v>155</v>
      </c>
      <c r="E380" s="97" t="s">
        <v>70</v>
      </c>
      <c r="F380" s="53" t="s">
        <v>144</v>
      </c>
      <c r="G380" s="53" t="s">
        <v>146</v>
      </c>
      <c r="H380" s="97" t="s">
        <v>145</v>
      </c>
      <c r="I380" s="93" t="s">
        <v>73</v>
      </c>
      <c r="J380" s="93" t="s">
        <v>115</v>
      </c>
      <c r="K380" s="97" t="s">
        <v>74</v>
      </c>
      <c r="L380" s="93" t="s">
        <v>8</v>
      </c>
      <c r="M380" s="93" t="s">
        <v>132</v>
      </c>
      <c r="N380" s="97" t="s">
        <v>14</v>
      </c>
      <c r="O380" s="93" t="s">
        <v>35</v>
      </c>
      <c r="P380" s="93" t="s">
        <v>96</v>
      </c>
      <c r="Q380" s="97" t="s">
        <v>124</v>
      </c>
      <c r="R380" s="95">
        <v>18</v>
      </c>
      <c r="S380" s="95">
        <v>18</v>
      </c>
      <c r="T380" s="97">
        <v>18</v>
      </c>
      <c r="U380" s="95">
        <v>20</v>
      </c>
      <c r="V380" s="95">
        <v>20</v>
      </c>
      <c r="W380" s="97" t="s">
        <v>59</v>
      </c>
      <c r="X380" s="95" t="s">
        <v>158</v>
      </c>
      <c r="Y380" s="95" t="s">
        <v>163</v>
      </c>
      <c r="Z380" s="97" t="s">
        <v>159</v>
      </c>
      <c r="AA380" s="93" t="s">
        <v>8</v>
      </c>
      <c r="AB380" s="93" t="s">
        <v>132</v>
      </c>
      <c r="AC380" s="97" t="s">
        <v>15</v>
      </c>
      <c r="AD380" s="93" t="s">
        <v>46</v>
      </c>
      <c r="AE380" s="93" t="s">
        <v>129</v>
      </c>
      <c r="AF380" s="97" t="s">
        <v>86</v>
      </c>
      <c r="AG380" s="99"/>
      <c r="AH380" s="99"/>
      <c r="AI380" s="103"/>
      <c r="AJ380" s="104"/>
      <c r="AK380" s="99"/>
      <c r="AL380" s="100"/>
    </row>
    <row r="381" spans="1:38" x14ac:dyDescent="0.25">
      <c r="A381" s="88">
        <v>379</v>
      </c>
      <c r="B381" s="91" t="s">
        <v>559</v>
      </c>
      <c r="C381" s="53" t="s">
        <v>154</v>
      </c>
      <c r="D381" s="53" t="s">
        <v>155</v>
      </c>
      <c r="E381" s="97" t="s">
        <v>70</v>
      </c>
      <c r="F381" s="53" t="s">
        <v>144</v>
      </c>
      <c r="G381" s="53" t="s">
        <v>146</v>
      </c>
      <c r="H381" s="97" t="s">
        <v>145</v>
      </c>
      <c r="I381" s="93" t="s">
        <v>75</v>
      </c>
      <c r="J381" s="93" t="s">
        <v>116</v>
      </c>
      <c r="K381" s="97" t="s">
        <v>76</v>
      </c>
      <c r="L381" s="93" t="s">
        <v>8</v>
      </c>
      <c r="M381" s="93" t="s">
        <v>132</v>
      </c>
      <c r="N381" s="97" t="s">
        <v>14</v>
      </c>
      <c r="O381" s="93" t="s">
        <v>16</v>
      </c>
      <c r="P381" s="93" t="s">
        <v>575</v>
      </c>
      <c r="Q381" s="97" t="s">
        <v>123</v>
      </c>
      <c r="R381" s="95">
        <v>12</v>
      </c>
      <c r="S381" s="95">
        <v>12</v>
      </c>
      <c r="T381" s="97">
        <v>12</v>
      </c>
      <c r="U381" s="95">
        <v>18</v>
      </c>
      <c r="V381" s="95">
        <v>18</v>
      </c>
      <c r="W381" s="97" t="s">
        <v>17</v>
      </c>
      <c r="X381" s="95" t="s">
        <v>158</v>
      </c>
      <c r="Y381" s="95" t="s">
        <v>163</v>
      </c>
      <c r="Z381" s="97" t="s">
        <v>159</v>
      </c>
      <c r="AA381" s="93" t="s">
        <v>8</v>
      </c>
      <c r="AB381" s="93" t="s">
        <v>132</v>
      </c>
      <c r="AC381" s="97" t="s">
        <v>15</v>
      </c>
      <c r="AD381" s="93" t="s">
        <v>42</v>
      </c>
      <c r="AE381" s="93" t="s">
        <v>129</v>
      </c>
      <c r="AF381" s="97" t="s">
        <v>85</v>
      </c>
      <c r="AG381" s="99"/>
      <c r="AH381" s="99"/>
      <c r="AI381" s="103"/>
      <c r="AJ381" s="104"/>
      <c r="AK381" s="99"/>
      <c r="AL381" s="100"/>
    </row>
    <row r="382" spans="1:38" x14ac:dyDescent="0.25">
      <c r="A382" s="88">
        <v>380</v>
      </c>
      <c r="B382" s="91" t="s">
        <v>560</v>
      </c>
      <c r="C382" s="53" t="s">
        <v>154</v>
      </c>
      <c r="D382" s="53" t="s">
        <v>155</v>
      </c>
      <c r="E382" s="97" t="s">
        <v>70</v>
      </c>
      <c r="F382" s="53" t="s">
        <v>144</v>
      </c>
      <c r="G382" s="53" t="s">
        <v>146</v>
      </c>
      <c r="H382" s="97" t="s">
        <v>145</v>
      </c>
      <c r="I382" s="93" t="s">
        <v>75</v>
      </c>
      <c r="J382" s="93" t="s">
        <v>116</v>
      </c>
      <c r="K382" s="97" t="s">
        <v>76</v>
      </c>
      <c r="L382" s="93" t="s">
        <v>8</v>
      </c>
      <c r="M382" s="93" t="s">
        <v>132</v>
      </c>
      <c r="N382" s="97" t="s">
        <v>14</v>
      </c>
      <c r="O382" s="93" t="s">
        <v>16</v>
      </c>
      <c r="P382" s="93" t="s">
        <v>575</v>
      </c>
      <c r="Q382" s="97" t="s">
        <v>123</v>
      </c>
      <c r="R382" s="95">
        <v>12</v>
      </c>
      <c r="S382" s="95">
        <v>12</v>
      </c>
      <c r="T382" s="97">
        <v>12</v>
      </c>
      <c r="U382" s="95">
        <v>18</v>
      </c>
      <c r="V382" s="95">
        <v>18</v>
      </c>
      <c r="W382" s="97" t="s">
        <v>17</v>
      </c>
      <c r="X382" s="95" t="s">
        <v>158</v>
      </c>
      <c r="Y382" s="95" t="s">
        <v>163</v>
      </c>
      <c r="Z382" s="97" t="s">
        <v>159</v>
      </c>
      <c r="AA382" s="93" t="s">
        <v>8</v>
      </c>
      <c r="AB382" s="93" t="s">
        <v>132</v>
      </c>
      <c r="AC382" s="97" t="s">
        <v>15</v>
      </c>
      <c r="AD382" s="93" t="s">
        <v>46</v>
      </c>
      <c r="AE382" s="93" t="s">
        <v>129</v>
      </c>
      <c r="AF382" s="97" t="s">
        <v>86</v>
      </c>
      <c r="AG382" s="99"/>
      <c r="AH382" s="99"/>
      <c r="AI382" s="103"/>
      <c r="AJ382" s="104"/>
      <c r="AK382" s="99"/>
      <c r="AL382" s="100"/>
    </row>
    <row r="383" spans="1:38" x14ac:dyDescent="0.25">
      <c r="A383" s="88">
        <v>381</v>
      </c>
      <c r="B383" s="91" t="s">
        <v>561</v>
      </c>
      <c r="C383" s="53" t="s">
        <v>154</v>
      </c>
      <c r="D383" s="53" t="s">
        <v>155</v>
      </c>
      <c r="E383" s="97" t="s">
        <v>70</v>
      </c>
      <c r="F383" s="53" t="s">
        <v>144</v>
      </c>
      <c r="G383" s="53" t="s">
        <v>146</v>
      </c>
      <c r="H383" s="97" t="s">
        <v>145</v>
      </c>
      <c r="I383" s="93" t="s">
        <v>75</v>
      </c>
      <c r="J383" s="93" t="s">
        <v>116</v>
      </c>
      <c r="K383" s="97" t="s">
        <v>76</v>
      </c>
      <c r="L383" s="93" t="s">
        <v>8</v>
      </c>
      <c r="M383" s="93" t="s">
        <v>132</v>
      </c>
      <c r="N383" s="97" t="s">
        <v>14</v>
      </c>
      <c r="O383" s="93" t="s">
        <v>16</v>
      </c>
      <c r="P383" s="93" t="s">
        <v>575</v>
      </c>
      <c r="Q383" s="97" t="s">
        <v>123</v>
      </c>
      <c r="R383" s="95">
        <v>12</v>
      </c>
      <c r="S383" s="95">
        <v>12</v>
      </c>
      <c r="T383" s="97">
        <v>12</v>
      </c>
      <c r="U383" s="95">
        <v>20</v>
      </c>
      <c r="V383" s="95">
        <v>20</v>
      </c>
      <c r="W383" s="97" t="s">
        <v>59</v>
      </c>
      <c r="X383" s="95" t="s">
        <v>158</v>
      </c>
      <c r="Y383" s="95" t="s">
        <v>163</v>
      </c>
      <c r="Z383" s="97" t="s">
        <v>159</v>
      </c>
      <c r="AA383" s="93" t="s">
        <v>8</v>
      </c>
      <c r="AB383" s="93" t="s">
        <v>132</v>
      </c>
      <c r="AC383" s="97" t="s">
        <v>15</v>
      </c>
      <c r="AD383" s="93" t="s">
        <v>42</v>
      </c>
      <c r="AE383" s="93" t="s">
        <v>129</v>
      </c>
      <c r="AF383" s="97" t="s">
        <v>85</v>
      </c>
      <c r="AG383" s="99"/>
      <c r="AH383" s="99"/>
      <c r="AI383" s="103"/>
      <c r="AJ383" s="104"/>
      <c r="AK383" s="99"/>
      <c r="AL383" s="100"/>
    </row>
    <row r="384" spans="1:38" x14ac:dyDescent="0.25">
      <c r="A384" s="88">
        <v>382</v>
      </c>
      <c r="B384" s="91" t="s">
        <v>562</v>
      </c>
      <c r="C384" s="53" t="s">
        <v>154</v>
      </c>
      <c r="D384" s="53" t="s">
        <v>155</v>
      </c>
      <c r="E384" s="97" t="s">
        <v>70</v>
      </c>
      <c r="F384" s="53" t="s">
        <v>144</v>
      </c>
      <c r="G384" s="53" t="s">
        <v>146</v>
      </c>
      <c r="H384" s="97" t="s">
        <v>145</v>
      </c>
      <c r="I384" s="93" t="s">
        <v>75</v>
      </c>
      <c r="J384" s="93" t="s">
        <v>116</v>
      </c>
      <c r="K384" s="97" t="s">
        <v>76</v>
      </c>
      <c r="L384" s="93" t="s">
        <v>8</v>
      </c>
      <c r="M384" s="93" t="s">
        <v>132</v>
      </c>
      <c r="N384" s="97" t="s">
        <v>14</v>
      </c>
      <c r="O384" s="93" t="s">
        <v>16</v>
      </c>
      <c r="P384" s="93" t="s">
        <v>575</v>
      </c>
      <c r="Q384" s="97" t="s">
        <v>123</v>
      </c>
      <c r="R384" s="95">
        <v>12</v>
      </c>
      <c r="S384" s="95">
        <v>12</v>
      </c>
      <c r="T384" s="97">
        <v>12</v>
      </c>
      <c r="U384" s="95">
        <v>20</v>
      </c>
      <c r="V384" s="95">
        <v>20</v>
      </c>
      <c r="W384" s="97" t="s">
        <v>59</v>
      </c>
      <c r="X384" s="95" t="s">
        <v>158</v>
      </c>
      <c r="Y384" s="95" t="s">
        <v>163</v>
      </c>
      <c r="Z384" s="97" t="s">
        <v>159</v>
      </c>
      <c r="AA384" s="93" t="s">
        <v>8</v>
      </c>
      <c r="AB384" s="93" t="s">
        <v>132</v>
      </c>
      <c r="AC384" s="97" t="s">
        <v>15</v>
      </c>
      <c r="AD384" s="93" t="s">
        <v>46</v>
      </c>
      <c r="AE384" s="93" t="s">
        <v>129</v>
      </c>
      <c r="AF384" s="97" t="s">
        <v>86</v>
      </c>
      <c r="AG384" s="99"/>
      <c r="AH384" s="99"/>
      <c r="AI384" s="103"/>
      <c r="AJ384" s="104"/>
      <c r="AK384" s="99"/>
      <c r="AL384" s="100"/>
    </row>
    <row r="385" spans="1:38" x14ac:dyDescent="0.25">
      <c r="A385" s="88">
        <v>383</v>
      </c>
      <c r="B385" s="91" t="s">
        <v>563</v>
      </c>
      <c r="C385" s="53" t="s">
        <v>154</v>
      </c>
      <c r="D385" s="53" t="s">
        <v>155</v>
      </c>
      <c r="E385" s="97" t="s">
        <v>70</v>
      </c>
      <c r="F385" s="53" t="s">
        <v>144</v>
      </c>
      <c r="G385" s="53" t="s">
        <v>146</v>
      </c>
      <c r="H385" s="97" t="s">
        <v>145</v>
      </c>
      <c r="I385" s="93" t="s">
        <v>75</v>
      </c>
      <c r="J385" s="93" t="s">
        <v>116</v>
      </c>
      <c r="K385" s="97" t="s">
        <v>76</v>
      </c>
      <c r="L385" s="93" t="s">
        <v>8</v>
      </c>
      <c r="M385" s="93" t="s">
        <v>132</v>
      </c>
      <c r="N385" s="97" t="s">
        <v>14</v>
      </c>
      <c r="O385" s="93" t="s">
        <v>16</v>
      </c>
      <c r="P385" s="93" t="s">
        <v>575</v>
      </c>
      <c r="Q385" s="97" t="s">
        <v>123</v>
      </c>
      <c r="R385" s="95">
        <v>18</v>
      </c>
      <c r="S385" s="95">
        <v>18</v>
      </c>
      <c r="T385" s="97">
        <v>18</v>
      </c>
      <c r="U385" s="95">
        <v>18</v>
      </c>
      <c r="V385" s="95">
        <v>18</v>
      </c>
      <c r="W385" s="97" t="s">
        <v>17</v>
      </c>
      <c r="X385" s="95" t="s">
        <v>158</v>
      </c>
      <c r="Y385" s="95" t="s">
        <v>163</v>
      </c>
      <c r="Z385" s="97" t="s">
        <v>159</v>
      </c>
      <c r="AA385" s="93" t="s">
        <v>8</v>
      </c>
      <c r="AB385" s="93" t="s">
        <v>132</v>
      </c>
      <c r="AC385" s="97" t="s">
        <v>15</v>
      </c>
      <c r="AD385" s="93" t="s">
        <v>42</v>
      </c>
      <c r="AE385" s="93" t="s">
        <v>129</v>
      </c>
      <c r="AF385" s="97" t="s">
        <v>85</v>
      </c>
      <c r="AG385" s="99"/>
      <c r="AH385" s="99"/>
      <c r="AI385" s="103"/>
      <c r="AJ385" s="104"/>
      <c r="AK385" s="99"/>
      <c r="AL385" s="100"/>
    </row>
    <row r="386" spans="1:38" x14ac:dyDescent="0.25">
      <c r="A386" s="88">
        <v>384</v>
      </c>
      <c r="B386" s="91" t="s">
        <v>564</v>
      </c>
      <c r="C386" s="53" t="s">
        <v>154</v>
      </c>
      <c r="D386" s="53" t="s">
        <v>155</v>
      </c>
      <c r="E386" s="97" t="s">
        <v>70</v>
      </c>
      <c r="F386" s="53" t="s">
        <v>144</v>
      </c>
      <c r="G386" s="53" t="s">
        <v>146</v>
      </c>
      <c r="H386" s="97" t="s">
        <v>145</v>
      </c>
      <c r="I386" s="93" t="s">
        <v>75</v>
      </c>
      <c r="J386" s="93" t="s">
        <v>116</v>
      </c>
      <c r="K386" s="97" t="s">
        <v>76</v>
      </c>
      <c r="L386" s="93" t="s">
        <v>8</v>
      </c>
      <c r="M386" s="93" t="s">
        <v>132</v>
      </c>
      <c r="N386" s="97" t="s">
        <v>14</v>
      </c>
      <c r="O386" s="93" t="s">
        <v>16</v>
      </c>
      <c r="P386" s="93" t="s">
        <v>575</v>
      </c>
      <c r="Q386" s="97" t="s">
        <v>123</v>
      </c>
      <c r="R386" s="95">
        <v>18</v>
      </c>
      <c r="S386" s="95">
        <v>18</v>
      </c>
      <c r="T386" s="97">
        <v>18</v>
      </c>
      <c r="U386" s="95">
        <v>18</v>
      </c>
      <c r="V386" s="95">
        <v>18</v>
      </c>
      <c r="W386" s="97" t="s">
        <v>17</v>
      </c>
      <c r="X386" s="95" t="s">
        <v>158</v>
      </c>
      <c r="Y386" s="95" t="s">
        <v>163</v>
      </c>
      <c r="Z386" s="97" t="s">
        <v>159</v>
      </c>
      <c r="AA386" s="93" t="s">
        <v>8</v>
      </c>
      <c r="AB386" s="93" t="s">
        <v>132</v>
      </c>
      <c r="AC386" s="97" t="s">
        <v>15</v>
      </c>
      <c r="AD386" s="93" t="s">
        <v>46</v>
      </c>
      <c r="AE386" s="93" t="s">
        <v>129</v>
      </c>
      <c r="AF386" s="97" t="s">
        <v>86</v>
      </c>
      <c r="AG386" s="99"/>
      <c r="AH386" s="99"/>
      <c r="AI386" s="103"/>
      <c r="AJ386" s="104"/>
      <c r="AK386" s="99"/>
      <c r="AL386" s="100"/>
    </row>
    <row r="387" spans="1:38" x14ac:dyDescent="0.25">
      <c r="A387" s="88">
        <v>385</v>
      </c>
      <c r="B387" s="91" t="s">
        <v>565</v>
      </c>
      <c r="C387" s="53" t="s">
        <v>154</v>
      </c>
      <c r="D387" s="53" t="s">
        <v>155</v>
      </c>
      <c r="E387" s="97" t="s">
        <v>70</v>
      </c>
      <c r="F387" s="53" t="s">
        <v>144</v>
      </c>
      <c r="G387" s="53" t="s">
        <v>146</v>
      </c>
      <c r="H387" s="97" t="s">
        <v>145</v>
      </c>
      <c r="I387" s="93" t="s">
        <v>75</v>
      </c>
      <c r="J387" s="93" t="s">
        <v>116</v>
      </c>
      <c r="K387" s="97" t="s">
        <v>76</v>
      </c>
      <c r="L387" s="93" t="s">
        <v>8</v>
      </c>
      <c r="M387" s="93" t="s">
        <v>132</v>
      </c>
      <c r="N387" s="97" t="s">
        <v>14</v>
      </c>
      <c r="O387" s="93" t="s">
        <v>16</v>
      </c>
      <c r="P387" s="93" t="s">
        <v>575</v>
      </c>
      <c r="Q387" s="97" t="s">
        <v>123</v>
      </c>
      <c r="R387" s="95">
        <v>18</v>
      </c>
      <c r="S387" s="95">
        <v>18</v>
      </c>
      <c r="T387" s="97">
        <v>18</v>
      </c>
      <c r="U387" s="95">
        <v>20</v>
      </c>
      <c r="V387" s="95">
        <v>20</v>
      </c>
      <c r="W387" s="97" t="s">
        <v>59</v>
      </c>
      <c r="X387" s="95" t="s">
        <v>158</v>
      </c>
      <c r="Y387" s="95" t="s">
        <v>163</v>
      </c>
      <c r="Z387" s="97" t="s">
        <v>159</v>
      </c>
      <c r="AA387" s="93" t="s">
        <v>8</v>
      </c>
      <c r="AB387" s="93" t="s">
        <v>132</v>
      </c>
      <c r="AC387" s="97" t="s">
        <v>15</v>
      </c>
      <c r="AD387" s="93" t="s">
        <v>42</v>
      </c>
      <c r="AE387" s="93" t="s">
        <v>129</v>
      </c>
      <c r="AF387" s="97" t="s">
        <v>85</v>
      </c>
      <c r="AG387" s="99"/>
      <c r="AH387" s="99"/>
      <c r="AI387" s="103"/>
      <c r="AJ387" s="104"/>
      <c r="AK387" s="99"/>
      <c r="AL387" s="100"/>
    </row>
    <row r="388" spans="1:38" x14ac:dyDescent="0.25">
      <c r="A388" s="88">
        <v>386</v>
      </c>
      <c r="B388" s="91" t="s">
        <v>566</v>
      </c>
      <c r="C388" s="53" t="s">
        <v>154</v>
      </c>
      <c r="D388" s="53" t="s">
        <v>155</v>
      </c>
      <c r="E388" s="97" t="s">
        <v>70</v>
      </c>
      <c r="F388" s="53" t="s">
        <v>144</v>
      </c>
      <c r="G388" s="53" t="s">
        <v>146</v>
      </c>
      <c r="H388" s="97" t="s">
        <v>145</v>
      </c>
      <c r="I388" s="93" t="s">
        <v>75</v>
      </c>
      <c r="J388" s="93" t="s">
        <v>116</v>
      </c>
      <c r="K388" s="97" t="s">
        <v>76</v>
      </c>
      <c r="L388" s="93" t="s">
        <v>8</v>
      </c>
      <c r="M388" s="93" t="s">
        <v>132</v>
      </c>
      <c r="N388" s="97" t="s">
        <v>14</v>
      </c>
      <c r="O388" s="93" t="s">
        <v>16</v>
      </c>
      <c r="P388" s="93" t="s">
        <v>575</v>
      </c>
      <c r="Q388" s="97" t="s">
        <v>123</v>
      </c>
      <c r="R388" s="95">
        <v>18</v>
      </c>
      <c r="S388" s="95">
        <v>18</v>
      </c>
      <c r="T388" s="97">
        <v>18</v>
      </c>
      <c r="U388" s="95">
        <v>20</v>
      </c>
      <c r="V388" s="95">
        <v>20</v>
      </c>
      <c r="W388" s="97" t="s">
        <v>59</v>
      </c>
      <c r="X388" s="95" t="s">
        <v>158</v>
      </c>
      <c r="Y388" s="95" t="s">
        <v>163</v>
      </c>
      <c r="Z388" s="97" t="s">
        <v>159</v>
      </c>
      <c r="AA388" s="93" t="s">
        <v>8</v>
      </c>
      <c r="AB388" s="93" t="s">
        <v>132</v>
      </c>
      <c r="AC388" s="97" t="s">
        <v>15</v>
      </c>
      <c r="AD388" s="93" t="s">
        <v>46</v>
      </c>
      <c r="AE388" s="93" t="s">
        <v>129</v>
      </c>
      <c r="AF388" s="97" t="s">
        <v>86</v>
      </c>
      <c r="AG388" s="99"/>
      <c r="AH388" s="99"/>
      <c r="AI388" s="103"/>
      <c r="AJ388" s="104"/>
      <c r="AK388" s="99"/>
      <c r="AL388" s="100"/>
    </row>
    <row r="389" spans="1:38" x14ac:dyDescent="0.25">
      <c r="A389" s="88">
        <v>387</v>
      </c>
      <c r="B389" s="91" t="s">
        <v>567</v>
      </c>
      <c r="C389" s="53" t="s">
        <v>154</v>
      </c>
      <c r="D389" s="53" t="s">
        <v>155</v>
      </c>
      <c r="E389" s="97" t="s">
        <v>70</v>
      </c>
      <c r="F389" s="53" t="s">
        <v>144</v>
      </c>
      <c r="G389" s="53" t="s">
        <v>146</v>
      </c>
      <c r="H389" s="97" t="s">
        <v>145</v>
      </c>
      <c r="I389" s="93" t="s">
        <v>75</v>
      </c>
      <c r="J389" s="93" t="s">
        <v>116</v>
      </c>
      <c r="K389" s="97" t="s">
        <v>76</v>
      </c>
      <c r="L389" s="93" t="s">
        <v>8</v>
      </c>
      <c r="M389" s="93" t="s">
        <v>132</v>
      </c>
      <c r="N389" s="97" t="s">
        <v>14</v>
      </c>
      <c r="O389" s="93" t="s">
        <v>35</v>
      </c>
      <c r="P389" s="93" t="s">
        <v>96</v>
      </c>
      <c r="Q389" s="97" t="s">
        <v>124</v>
      </c>
      <c r="R389" s="95">
        <v>12</v>
      </c>
      <c r="S389" s="95">
        <v>12</v>
      </c>
      <c r="T389" s="97">
        <v>12</v>
      </c>
      <c r="U389" s="95">
        <v>18</v>
      </c>
      <c r="V389" s="95">
        <v>18</v>
      </c>
      <c r="W389" s="97" t="s">
        <v>17</v>
      </c>
      <c r="X389" s="95" t="s">
        <v>158</v>
      </c>
      <c r="Y389" s="95" t="s">
        <v>163</v>
      </c>
      <c r="Z389" s="97" t="s">
        <v>159</v>
      </c>
      <c r="AA389" s="93" t="s">
        <v>8</v>
      </c>
      <c r="AB389" s="93" t="s">
        <v>132</v>
      </c>
      <c r="AC389" s="97" t="s">
        <v>15</v>
      </c>
      <c r="AD389" s="93" t="s">
        <v>42</v>
      </c>
      <c r="AE389" s="93" t="s">
        <v>129</v>
      </c>
      <c r="AF389" s="97" t="s">
        <v>85</v>
      </c>
      <c r="AG389" s="99"/>
      <c r="AH389" s="99"/>
      <c r="AI389" s="103"/>
      <c r="AJ389" s="104"/>
      <c r="AK389" s="99"/>
      <c r="AL389" s="100"/>
    </row>
    <row r="390" spans="1:38" x14ac:dyDescent="0.25">
      <c r="A390" s="88">
        <v>388</v>
      </c>
      <c r="B390" s="91" t="s">
        <v>568</v>
      </c>
      <c r="C390" s="53" t="s">
        <v>154</v>
      </c>
      <c r="D390" s="53" t="s">
        <v>155</v>
      </c>
      <c r="E390" s="97" t="s">
        <v>70</v>
      </c>
      <c r="F390" s="53" t="s">
        <v>144</v>
      </c>
      <c r="G390" s="53" t="s">
        <v>146</v>
      </c>
      <c r="H390" s="97" t="s">
        <v>145</v>
      </c>
      <c r="I390" s="93" t="s">
        <v>75</v>
      </c>
      <c r="J390" s="93" t="s">
        <v>116</v>
      </c>
      <c r="K390" s="97" t="s">
        <v>76</v>
      </c>
      <c r="L390" s="93" t="s">
        <v>8</v>
      </c>
      <c r="M390" s="93" t="s">
        <v>132</v>
      </c>
      <c r="N390" s="97" t="s">
        <v>14</v>
      </c>
      <c r="O390" s="93" t="s">
        <v>35</v>
      </c>
      <c r="P390" s="93" t="s">
        <v>96</v>
      </c>
      <c r="Q390" s="97" t="s">
        <v>124</v>
      </c>
      <c r="R390" s="95">
        <v>12</v>
      </c>
      <c r="S390" s="95">
        <v>12</v>
      </c>
      <c r="T390" s="97">
        <v>12</v>
      </c>
      <c r="U390" s="95">
        <v>18</v>
      </c>
      <c r="V390" s="95">
        <v>18</v>
      </c>
      <c r="W390" s="97" t="s">
        <v>17</v>
      </c>
      <c r="X390" s="95" t="s">
        <v>158</v>
      </c>
      <c r="Y390" s="95" t="s">
        <v>163</v>
      </c>
      <c r="Z390" s="97" t="s">
        <v>159</v>
      </c>
      <c r="AA390" s="93" t="s">
        <v>8</v>
      </c>
      <c r="AB390" s="93" t="s">
        <v>132</v>
      </c>
      <c r="AC390" s="97" t="s">
        <v>15</v>
      </c>
      <c r="AD390" s="93" t="s">
        <v>46</v>
      </c>
      <c r="AE390" s="93" t="s">
        <v>129</v>
      </c>
      <c r="AF390" s="97" t="s">
        <v>86</v>
      </c>
      <c r="AG390" s="99"/>
      <c r="AH390" s="99"/>
      <c r="AI390" s="103"/>
      <c r="AJ390" s="104"/>
      <c r="AK390" s="99"/>
      <c r="AL390" s="100"/>
    </row>
    <row r="391" spans="1:38" x14ac:dyDescent="0.25">
      <c r="A391" s="88">
        <v>389</v>
      </c>
      <c r="B391" s="91" t="s">
        <v>569</v>
      </c>
      <c r="C391" s="53" t="s">
        <v>154</v>
      </c>
      <c r="D391" s="53" t="s">
        <v>155</v>
      </c>
      <c r="E391" s="97" t="s">
        <v>70</v>
      </c>
      <c r="F391" s="53" t="s">
        <v>144</v>
      </c>
      <c r="G391" s="53" t="s">
        <v>146</v>
      </c>
      <c r="H391" s="97" t="s">
        <v>145</v>
      </c>
      <c r="I391" s="93" t="s">
        <v>75</v>
      </c>
      <c r="J391" s="93" t="s">
        <v>116</v>
      </c>
      <c r="K391" s="97" t="s">
        <v>76</v>
      </c>
      <c r="L391" s="93" t="s">
        <v>8</v>
      </c>
      <c r="M391" s="93" t="s">
        <v>132</v>
      </c>
      <c r="N391" s="97" t="s">
        <v>14</v>
      </c>
      <c r="O391" s="93" t="s">
        <v>35</v>
      </c>
      <c r="P391" s="93" t="s">
        <v>96</v>
      </c>
      <c r="Q391" s="97" t="s">
        <v>124</v>
      </c>
      <c r="R391" s="95">
        <v>12</v>
      </c>
      <c r="S391" s="95">
        <v>12</v>
      </c>
      <c r="T391" s="97">
        <v>12</v>
      </c>
      <c r="U391" s="95">
        <v>20</v>
      </c>
      <c r="V391" s="95">
        <v>20</v>
      </c>
      <c r="W391" s="97" t="s">
        <v>59</v>
      </c>
      <c r="X391" s="95" t="s">
        <v>158</v>
      </c>
      <c r="Y391" s="95" t="s">
        <v>163</v>
      </c>
      <c r="Z391" s="97" t="s">
        <v>159</v>
      </c>
      <c r="AA391" s="93" t="s">
        <v>8</v>
      </c>
      <c r="AB391" s="93" t="s">
        <v>132</v>
      </c>
      <c r="AC391" s="97" t="s">
        <v>15</v>
      </c>
      <c r="AD391" s="93" t="s">
        <v>42</v>
      </c>
      <c r="AE391" s="93" t="s">
        <v>129</v>
      </c>
      <c r="AF391" s="97" t="s">
        <v>85</v>
      </c>
      <c r="AG391" s="99"/>
      <c r="AH391" s="99"/>
      <c r="AI391" s="103"/>
      <c r="AJ391" s="104"/>
      <c r="AK391" s="99"/>
      <c r="AL391" s="100"/>
    </row>
    <row r="392" spans="1:38" x14ac:dyDescent="0.25">
      <c r="A392" s="88">
        <v>390</v>
      </c>
      <c r="B392" s="91" t="s">
        <v>570</v>
      </c>
      <c r="C392" s="53" t="s">
        <v>154</v>
      </c>
      <c r="D392" s="53" t="s">
        <v>155</v>
      </c>
      <c r="E392" s="97" t="s">
        <v>70</v>
      </c>
      <c r="F392" s="53" t="s">
        <v>144</v>
      </c>
      <c r="G392" s="53" t="s">
        <v>146</v>
      </c>
      <c r="H392" s="97" t="s">
        <v>145</v>
      </c>
      <c r="I392" s="93" t="s">
        <v>75</v>
      </c>
      <c r="J392" s="93" t="s">
        <v>116</v>
      </c>
      <c r="K392" s="97" t="s">
        <v>76</v>
      </c>
      <c r="L392" s="93" t="s">
        <v>8</v>
      </c>
      <c r="M392" s="93" t="s">
        <v>132</v>
      </c>
      <c r="N392" s="97" t="s">
        <v>14</v>
      </c>
      <c r="O392" s="93" t="s">
        <v>35</v>
      </c>
      <c r="P392" s="93" t="s">
        <v>96</v>
      </c>
      <c r="Q392" s="97" t="s">
        <v>124</v>
      </c>
      <c r="R392" s="95">
        <v>12</v>
      </c>
      <c r="S392" s="95">
        <v>12</v>
      </c>
      <c r="T392" s="97">
        <v>12</v>
      </c>
      <c r="U392" s="95">
        <v>20</v>
      </c>
      <c r="V392" s="95">
        <v>20</v>
      </c>
      <c r="W392" s="97" t="s">
        <v>59</v>
      </c>
      <c r="X392" s="95" t="s">
        <v>158</v>
      </c>
      <c r="Y392" s="95" t="s">
        <v>163</v>
      </c>
      <c r="Z392" s="97" t="s">
        <v>159</v>
      </c>
      <c r="AA392" s="93" t="s">
        <v>8</v>
      </c>
      <c r="AB392" s="93" t="s">
        <v>132</v>
      </c>
      <c r="AC392" s="97" t="s">
        <v>15</v>
      </c>
      <c r="AD392" s="93" t="s">
        <v>46</v>
      </c>
      <c r="AE392" s="93" t="s">
        <v>129</v>
      </c>
      <c r="AF392" s="97" t="s">
        <v>86</v>
      </c>
      <c r="AG392" s="99"/>
      <c r="AH392" s="99"/>
      <c r="AI392" s="103"/>
      <c r="AJ392" s="104"/>
      <c r="AK392" s="99"/>
      <c r="AL392" s="100"/>
    </row>
    <row r="393" spans="1:38" x14ac:dyDescent="0.25">
      <c r="A393" s="88">
        <v>391</v>
      </c>
      <c r="B393" s="91" t="s">
        <v>571</v>
      </c>
      <c r="C393" s="53" t="s">
        <v>154</v>
      </c>
      <c r="D393" s="53" t="s">
        <v>155</v>
      </c>
      <c r="E393" s="97" t="s">
        <v>70</v>
      </c>
      <c r="F393" s="53" t="s">
        <v>144</v>
      </c>
      <c r="G393" s="53" t="s">
        <v>146</v>
      </c>
      <c r="H393" s="97" t="s">
        <v>145</v>
      </c>
      <c r="I393" s="93" t="s">
        <v>75</v>
      </c>
      <c r="J393" s="93" t="s">
        <v>116</v>
      </c>
      <c r="K393" s="97" t="s">
        <v>76</v>
      </c>
      <c r="L393" s="93" t="s">
        <v>8</v>
      </c>
      <c r="M393" s="93" t="s">
        <v>132</v>
      </c>
      <c r="N393" s="97" t="s">
        <v>14</v>
      </c>
      <c r="O393" s="93" t="s">
        <v>35</v>
      </c>
      <c r="P393" s="93" t="s">
        <v>96</v>
      </c>
      <c r="Q393" s="97" t="s">
        <v>124</v>
      </c>
      <c r="R393" s="95">
        <v>18</v>
      </c>
      <c r="S393" s="95">
        <v>18</v>
      </c>
      <c r="T393" s="97">
        <v>18</v>
      </c>
      <c r="U393" s="95">
        <v>18</v>
      </c>
      <c r="V393" s="95">
        <v>18</v>
      </c>
      <c r="W393" s="97" t="s">
        <v>17</v>
      </c>
      <c r="X393" s="95" t="s">
        <v>158</v>
      </c>
      <c r="Y393" s="95" t="s">
        <v>163</v>
      </c>
      <c r="Z393" s="97" t="s">
        <v>159</v>
      </c>
      <c r="AA393" s="93" t="s">
        <v>8</v>
      </c>
      <c r="AB393" s="93" t="s">
        <v>132</v>
      </c>
      <c r="AC393" s="97" t="s">
        <v>15</v>
      </c>
      <c r="AD393" s="93" t="s">
        <v>42</v>
      </c>
      <c r="AE393" s="93" t="s">
        <v>129</v>
      </c>
      <c r="AF393" s="97" t="s">
        <v>85</v>
      </c>
      <c r="AG393" s="99"/>
      <c r="AH393" s="99"/>
      <c r="AI393" s="103"/>
      <c r="AJ393" s="104"/>
      <c r="AK393" s="99"/>
      <c r="AL393" s="100"/>
    </row>
    <row r="394" spans="1:38" x14ac:dyDescent="0.25">
      <c r="A394" s="88">
        <v>392</v>
      </c>
      <c r="B394" s="91" t="s">
        <v>572</v>
      </c>
      <c r="C394" s="53" t="s">
        <v>154</v>
      </c>
      <c r="D394" s="53" t="s">
        <v>155</v>
      </c>
      <c r="E394" s="97" t="s">
        <v>70</v>
      </c>
      <c r="F394" s="53" t="s">
        <v>144</v>
      </c>
      <c r="G394" s="53" t="s">
        <v>146</v>
      </c>
      <c r="H394" s="97" t="s">
        <v>145</v>
      </c>
      <c r="I394" s="93" t="s">
        <v>75</v>
      </c>
      <c r="J394" s="93" t="s">
        <v>116</v>
      </c>
      <c r="K394" s="97" t="s">
        <v>76</v>
      </c>
      <c r="L394" s="93" t="s">
        <v>8</v>
      </c>
      <c r="M394" s="93" t="s">
        <v>132</v>
      </c>
      <c r="N394" s="97" t="s">
        <v>14</v>
      </c>
      <c r="O394" s="93" t="s">
        <v>35</v>
      </c>
      <c r="P394" s="93" t="s">
        <v>96</v>
      </c>
      <c r="Q394" s="97" t="s">
        <v>124</v>
      </c>
      <c r="R394" s="95">
        <v>18</v>
      </c>
      <c r="S394" s="95">
        <v>18</v>
      </c>
      <c r="T394" s="97">
        <v>18</v>
      </c>
      <c r="U394" s="95">
        <v>18</v>
      </c>
      <c r="V394" s="95">
        <v>18</v>
      </c>
      <c r="W394" s="97" t="s">
        <v>17</v>
      </c>
      <c r="X394" s="95" t="s">
        <v>158</v>
      </c>
      <c r="Y394" s="95" t="s">
        <v>163</v>
      </c>
      <c r="Z394" s="97" t="s">
        <v>159</v>
      </c>
      <c r="AA394" s="93" t="s">
        <v>8</v>
      </c>
      <c r="AB394" s="93" t="s">
        <v>132</v>
      </c>
      <c r="AC394" s="97" t="s">
        <v>15</v>
      </c>
      <c r="AD394" s="93" t="s">
        <v>46</v>
      </c>
      <c r="AE394" s="93" t="s">
        <v>129</v>
      </c>
      <c r="AF394" s="97" t="s">
        <v>86</v>
      </c>
      <c r="AG394" s="99"/>
      <c r="AH394" s="99"/>
      <c r="AI394" s="103"/>
      <c r="AJ394" s="104"/>
      <c r="AK394" s="99"/>
      <c r="AL394" s="100"/>
    </row>
    <row r="395" spans="1:38" x14ac:dyDescent="0.25">
      <c r="A395" s="88">
        <v>393</v>
      </c>
      <c r="B395" s="91" t="s">
        <v>573</v>
      </c>
      <c r="C395" s="53" t="s">
        <v>154</v>
      </c>
      <c r="D395" s="53" t="s">
        <v>155</v>
      </c>
      <c r="E395" s="97" t="s">
        <v>70</v>
      </c>
      <c r="F395" s="53" t="s">
        <v>144</v>
      </c>
      <c r="G395" s="53" t="s">
        <v>146</v>
      </c>
      <c r="H395" s="97" t="s">
        <v>145</v>
      </c>
      <c r="I395" s="93" t="s">
        <v>75</v>
      </c>
      <c r="J395" s="93" t="s">
        <v>116</v>
      </c>
      <c r="K395" s="97" t="s">
        <v>76</v>
      </c>
      <c r="L395" s="93" t="s">
        <v>8</v>
      </c>
      <c r="M395" s="93" t="s">
        <v>132</v>
      </c>
      <c r="N395" s="97" t="s">
        <v>14</v>
      </c>
      <c r="O395" s="93" t="s">
        <v>35</v>
      </c>
      <c r="P395" s="93" t="s">
        <v>96</v>
      </c>
      <c r="Q395" s="97" t="s">
        <v>124</v>
      </c>
      <c r="R395" s="95">
        <v>18</v>
      </c>
      <c r="S395" s="95">
        <v>18</v>
      </c>
      <c r="T395" s="97">
        <v>18</v>
      </c>
      <c r="U395" s="95">
        <v>20</v>
      </c>
      <c r="V395" s="95">
        <v>20</v>
      </c>
      <c r="W395" s="97" t="s">
        <v>59</v>
      </c>
      <c r="X395" s="95" t="s">
        <v>158</v>
      </c>
      <c r="Y395" s="95" t="s">
        <v>163</v>
      </c>
      <c r="Z395" s="97" t="s">
        <v>159</v>
      </c>
      <c r="AA395" s="93" t="s">
        <v>8</v>
      </c>
      <c r="AB395" s="93" t="s">
        <v>132</v>
      </c>
      <c r="AC395" s="97" t="s">
        <v>15</v>
      </c>
      <c r="AD395" s="93" t="s">
        <v>42</v>
      </c>
      <c r="AE395" s="93" t="s">
        <v>129</v>
      </c>
      <c r="AF395" s="97" t="s">
        <v>85</v>
      </c>
      <c r="AG395" s="99"/>
      <c r="AH395" s="99"/>
      <c r="AI395" s="103"/>
      <c r="AJ395" s="104"/>
      <c r="AK395" s="99"/>
      <c r="AL395" s="100"/>
    </row>
    <row r="396" spans="1:38" ht="15.75" thickBot="1" x14ac:dyDescent="0.3">
      <c r="A396" s="89">
        <v>394</v>
      </c>
      <c r="B396" s="92" t="s">
        <v>574</v>
      </c>
      <c r="C396" s="90" t="s">
        <v>154</v>
      </c>
      <c r="D396" s="90" t="s">
        <v>155</v>
      </c>
      <c r="E396" s="98" t="s">
        <v>70</v>
      </c>
      <c r="F396" s="90" t="s">
        <v>144</v>
      </c>
      <c r="G396" s="90" t="s">
        <v>146</v>
      </c>
      <c r="H396" s="98" t="s">
        <v>145</v>
      </c>
      <c r="I396" s="94" t="s">
        <v>75</v>
      </c>
      <c r="J396" s="94" t="s">
        <v>116</v>
      </c>
      <c r="K396" s="98" t="s">
        <v>76</v>
      </c>
      <c r="L396" s="94" t="s">
        <v>8</v>
      </c>
      <c r="M396" s="94" t="s">
        <v>132</v>
      </c>
      <c r="N396" s="98" t="s">
        <v>14</v>
      </c>
      <c r="O396" s="94" t="s">
        <v>35</v>
      </c>
      <c r="P396" s="94" t="s">
        <v>96</v>
      </c>
      <c r="Q396" s="98" t="s">
        <v>124</v>
      </c>
      <c r="R396" s="96">
        <v>18</v>
      </c>
      <c r="S396" s="96">
        <v>18</v>
      </c>
      <c r="T396" s="98">
        <v>18</v>
      </c>
      <c r="U396" s="96">
        <v>20</v>
      </c>
      <c r="V396" s="96">
        <v>20</v>
      </c>
      <c r="W396" s="98" t="s">
        <v>59</v>
      </c>
      <c r="X396" s="96" t="s">
        <v>158</v>
      </c>
      <c r="Y396" s="96" t="s">
        <v>163</v>
      </c>
      <c r="Z396" s="98" t="s">
        <v>159</v>
      </c>
      <c r="AA396" s="94" t="s">
        <v>8</v>
      </c>
      <c r="AB396" s="94" t="s">
        <v>132</v>
      </c>
      <c r="AC396" s="98" t="s">
        <v>15</v>
      </c>
      <c r="AD396" s="94" t="s">
        <v>46</v>
      </c>
      <c r="AE396" s="94" t="s">
        <v>129</v>
      </c>
      <c r="AF396" s="98" t="s">
        <v>86</v>
      </c>
      <c r="AG396" s="101"/>
      <c r="AH396" s="101"/>
      <c r="AI396" s="105"/>
      <c r="AJ396" s="106"/>
      <c r="AK396" s="101"/>
      <c r="AL396" s="102"/>
    </row>
  </sheetData>
  <sheetProtection algorithmName="SHA-512" hashValue="aG0vMjHEJTYTNpYhPwKtqGatWeINkwo2ZZTg6N1jzGhgp+1f8w25gwA62am1IWfn8vfEsGbKQKVefeCRKVJu6w==" saltValue="kD9ObJGkHCFkonErshgDSQ==" spinCount="100000" sheet="1" objects="1" scenarios="1" formatCells="0" formatColumns="0" formatRows="0" sort="0" autoFilter="0"/>
  <autoFilter ref="A2:AL396"/>
  <dataValidations count="2">
    <dataValidation type="list" allowBlank="1" showInputMessage="1" showErrorMessage="1" sqref="AK3:AK396">
      <formula1>yn</formula1>
    </dataValidation>
    <dataValidation type="list" allowBlank="1" showInputMessage="1" showErrorMessage="1" sqref="AL3:AL396">
      <formula1>on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66"/>
  <sheetViews>
    <sheetView tabSelected="1" workbookViewId="0"/>
  </sheetViews>
  <sheetFormatPr defaultColWidth="9.140625" defaultRowHeight="15.75" x14ac:dyDescent="0.25"/>
  <cols>
    <col min="1" max="1" width="35.42578125" style="109" customWidth="1"/>
    <col min="2" max="2" width="9.28515625" style="109" customWidth="1"/>
    <col min="3" max="3" width="11.42578125" style="109" customWidth="1"/>
    <col min="4" max="4" width="9.140625" style="109"/>
    <col min="5" max="5" width="9.140625" style="109" customWidth="1"/>
    <col min="6" max="6" width="21.85546875" style="109" customWidth="1"/>
    <col min="7" max="7" width="25.5703125" style="109" customWidth="1"/>
    <col min="8" max="16384" width="9.140625" style="109"/>
  </cols>
  <sheetData>
    <row r="1" spans="1:16384" x14ac:dyDescent="0.25">
      <c r="A1" s="107" t="s">
        <v>174</v>
      </c>
      <c r="B1" s="108"/>
      <c r="C1" s="108"/>
      <c r="D1" s="108"/>
      <c r="E1" s="108"/>
      <c r="F1" s="108"/>
      <c r="G1" s="108"/>
      <c r="H1" s="108"/>
      <c r="I1" s="108"/>
      <c r="J1" s="108"/>
      <c r="K1" s="108"/>
      <c r="L1" s="108"/>
      <c r="M1" s="108"/>
      <c r="N1" s="108"/>
    </row>
    <row r="2" spans="1:16384" x14ac:dyDescent="0.25">
      <c r="A2" s="110"/>
      <c r="B2" s="108"/>
      <c r="C2" s="108"/>
      <c r="D2" s="108"/>
      <c r="E2" s="108"/>
      <c r="F2" s="108"/>
      <c r="G2" s="108"/>
      <c r="H2" s="108"/>
      <c r="I2" s="108"/>
      <c r="J2" s="108"/>
      <c r="K2" s="108"/>
      <c r="L2" s="108"/>
      <c r="M2" s="108"/>
      <c r="N2" s="108"/>
    </row>
    <row r="3" spans="1:16384" x14ac:dyDescent="0.25">
      <c r="A3" s="111" t="s">
        <v>576</v>
      </c>
      <c r="B3" s="112"/>
      <c r="C3" s="112"/>
      <c r="D3" s="112"/>
      <c r="E3" s="112"/>
      <c r="F3" s="108"/>
      <c r="G3" s="113"/>
      <c r="H3" s="112"/>
      <c r="I3" s="112"/>
      <c r="J3" s="112"/>
      <c r="K3" s="108"/>
      <c r="L3" s="108"/>
      <c r="M3" s="108"/>
      <c r="N3" s="108"/>
    </row>
    <row r="4" spans="1:16384" x14ac:dyDescent="0.25">
      <c r="A4" s="111" t="s">
        <v>577</v>
      </c>
      <c r="B4" s="112"/>
      <c r="C4" s="112"/>
      <c r="D4" s="112"/>
      <c r="E4" s="112"/>
      <c r="F4" s="108"/>
      <c r="G4" s="113"/>
      <c r="H4" s="112"/>
      <c r="I4" s="112"/>
      <c r="J4" s="112"/>
      <c r="K4" s="108"/>
      <c r="L4" s="108"/>
      <c r="M4" s="108"/>
      <c r="N4" s="108"/>
    </row>
    <row r="5" spans="1:16384" x14ac:dyDescent="0.25">
      <c r="A5" s="111" t="s">
        <v>578</v>
      </c>
      <c r="B5" s="112"/>
      <c r="C5" s="112"/>
      <c r="D5" s="112"/>
      <c r="E5" s="112"/>
      <c r="F5" s="108"/>
      <c r="G5" s="114"/>
      <c r="H5" s="112"/>
      <c r="I5" s="112"/>
      <c r="J5" s="112"/>
      <c r="K5" s="108"/>
      <c r="L5" s="108"/>
      <c r="M5" s="108"/>
      <c r="N5" s="108"/>
    </row>
    <row r="6" spans="1:16384" x14ac:dyDescent="0.25">
      <c r="A6" s="115" t="s">
        <v>579</v>
      </c>
      <c r="B6" s="116"/>
      <c r="C6" s="116"/>
      <c r="D6" s="116"/>
      <c r="E6" s="116"/>
      <c r="F6" s="116"/>
      <c r="G6" s="108"/>
      <c r="H6" s="108"/>
      <c r="I6" s="108"/>
      <c r="K6" s="108"/>
      <c r="L6" s="108"/>
      <c r="M6" s="108"/>
      <c r="N6" s="108"/>
    </row>
    <row r="7" spans="1:16384" x14ac:dyDescent="0.25">
      <c r="A7" s="108"/>
      <c r="B7" s="112"/>
      <c r="C7" s="112"/>
      <c r="D7" s="112"/>
      <c r="E7" s="112"/>
      <c r="F7" s="112"/>
      <c r="G7" s="112"/>
      <c r="H7" s="112"/>
      <c r="I7" s="112"/>
      <c r="J7" s="112"/>
      <c r="K7" s="108"/>
      <c r="L7" s="108"/>
      <c r="M7" s="108"/>
      <c r="N7" s="108"/>
    </row>
    <row r="8" spans="1:16384" x14ac:dyDescent="0.25">
      <c r="A8" s="111" t="s">
        <v>580</v>
      </c>
      <c r="B8" s="108"/>
      <c r="C8" s="108"/>
      <c r="D8" s="108"/>
      <c r="E8" s="108"/>
      <c r="F8" s="108"/>
      <c r="G8" s="108"/>
      <c r="H8" s="108"/>
      <c r="I8" s="108"/>
      <c r="J8" s="108"/>
      <c r="K8" s="108"/>
      <c r="L8" s="108"/>
      <c r="M8" s="108"/>
      <c r="N8" s="108"/>
    </row>
    <row r="9" spans="1:16384" x14ac:dyDescent="0.25">
      <c r="A9" s="111" t="s">
        <v>581</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c r="IW9" s="111"/>
      <c r="IX9" s="111"/>
      <c r="IY9" s="111"/>
      <c r="IZ9" s="111"/>
      <c r="JA9" s="111"/>
      <c r="JB9" s="111"/>
      <c r="JC9" s="111"/>
      <c r="JD9" s="111"/>
      <c r="JE9" s="111"/>
      <c r="JF9" s="111"/>
      <c r="JG9" s="111"/>
      <c r="JH9" s="111"/>
      <c r="JI9" s="111"/>
      <c r="JJ9" s="111"/>
      <c r="JK9" s="111"/>
      <c r="JL9" s="111"/>
      <c r="JM9" s="111"/>
      <c r="JN9" s="111"/>
      <c r="JO9" s="111"/>
      <c r="JP9" s="111"/>
      <c r="JQ9" s="111"/>
      <c r="JR9" s="111"/>
      <c r="JS9" s="111"/>
      <c r="JT9" s="111"/>
      <c r="JU9" s="111"/>
      <c r="JV9" s="111"/>
      <c r="JW9" s="111"/>
      <c r="JX9" s="111"/>
      <c r="JY9" s="111"/>
      <c r="JZ9" s="111"/>
      <c r="KA9" s="111"/>
      <c r="KB9" s="111"/>
      <c r="KC9" s="111"/>
      <c r="KD9" s="111"/>
      <c r="KE9" s="111"/>
      <c r="KF9" s="111"/>
      <c r="KG9" s="111"/>
      <c r="KH9" s="111"/>
      <c r="KI9" s="111"/>
      <c r="KJ9" s="111"/>
      <c r="KK9" s="111"/>
      <c r="KL9" s="111"/>
      <c r="KM9" s="111"/>
      <c r="KN9" s="111"/>
      <c r="KO9" s="111"/>
      <c r="KP9" s="111"/>
      <c r="KQ9" s="111"/>
      <c r="KR9" s="111"/>
      <c r="KS9" s="111"/>
      <c r="KT9" s="111"/>
      <c r="KU9" s="111"/>
      <c r="KV9" s="111"/>
      <c r="KW9" s="111"/>
      <c r="KX9" s="111"/>
      <c r="KY9" s="111"/>
      <c r="KZ9" s="111"/>
      <c r="LA9" s="111"/>
      <c r="LB9" s="111"/>
      <c r="LC9" s="111"/>
      <c r="LD9" s="111"/>
      <c r="LE9" s="111"/>
      <c r="LF9" s="111"/>
      <c r="LG9" s="111"/>
      <c r="LH9" s="111"/>
      <c r="LI9" s="111"/>
      <c r="LJ9" s="111"/>
      <c r="LK9" s="111"/>
      <c r="LL9" s="111"/>
      <c r="LM9" s="111"/>
      <c r="LN9" s="111"/>
      <c r="LO9" s="111"/>
      <c r="LP9" s="111"/>
      <c r="LQ9" s="111"/>
      <c r="LR9" s="111"/>
      <c r="LS9" s="111"/>
      <c r="LT9" s="111"/>
      <c r="LU9" s="111"/>
      <c r="LV9" s="111"/>
      <c r="LW9" s="111"/>
      <c r="LX9" s="111"/>
      <c r="LY9" s="111"/>
      <c r="LZ9" s="111"/>
      <c r="MA9" s="111"/>
      <c r="MB9" s="111"/>
      <c r="MC9" s="111"/>
      <c r="MD9" s="111"/>
      <c r="ME9" s="111"/>
      <c r="MF9" s="111"/>
      <c r="MG9" s="111"/>
      <c r="MH9" s="111"/>
      <c r="MI9" s="111"/>
      <c r="MJ9" s="111"/>
      <c r="MK9" s="111"/>
      <c r="ML9" s="111"/>
      <c r="MM9" s="111"/>
      <c r="MN9" s="111"/>
      <c r="MO9" s="111"/>
      <c r="MP9" s="111"/>
      <c r="MQ9" s="111"/>
      <c r="MR9" s="111"/>
      <c r="MS9" s="111"/>
      <c r="MT9" s="111"/>
      <c r="MU9" s="111"/>
      <c r="MV9" s="111"/>
      <c r="MW9" s="111"/>
      <c r="MX9" s="111"/>
      <c r="MY9" s="111"/>
      <c r="MZ9" s="111"/>
      <c r="NA9" s="111"/>
      <c r="NB9" s="111"/>
      <c r="NC9" s="111"/>
      <c r="ND9" s="111"/>
      <c r="NE9" s="111"/>
      <c r="NF9" s="111"/>
      <c r="NG9" s="111"/>
      <c r="NH9" s="111"/>
      <c r="NI9" s="111"/>
      <c r="NJ9" s="111"/>
      <c r="NK9" s="111"/>
      <c r="NL9" s="111"/>
      <c r="NM9" s="111"/>
      <c r="NN9" s="111"/>
      <c r="NO9" s="111"/>
      <c r="NP9" s="111"/>
      <c r="NQ9" s="111"/>
      <c r="NR9" s="111"/>
      <c r="NS9" s="111"/>
      <c r="NT9" s="111"/>
      <c r="NU9" s="111"/>
      <c r="NV9" s="111"/>
      <c r="NW9" s="111"/>
      <c r="NX9" s="111"/>
      <c r="NY9" s="111"/>
      <c r="NZ9" s="111"/>
      <c r="OA9" s="111"/>
      <c r="OB9" s="111"/>
      <c r="OC9" s="111"/>
      <c r="OD9" s="111"/>
      <c r="OE9" s="111"/>
      <c r="OF9" s="111"/>
      <c r="OG9" s="111"/>
      <c r="OH9" s="111"/>
      <c r="OI9" s="111"/>
      <c r="OJ9" s="111"/>
      <c r="OK9" s="111"/>
      <c r="OL9" s="111"/>
      <c r="OM9" s="111"/>
      <c r="ON9" s="111"/>
      <c r="OO9" s="111"/>
      <c r="OP9" s="111"/>
      <c r="OQ9" s="111"/>
      <c r="OR9" s="111"/>
      <c r="OS9" s="111"/>
      <c r="OT9" s="111"/>
      <c r="OU9" s="111"/>
      <c r="OV9" s="111"/>
      <c r="OW9" s="111"/>
      <c r="OX9" s="111"/>
      <c r="OY9" s="111"/>
      <c r="OZ9" s="111"/>
      <c r="PA9" s="111"/>
      <c r="PB9" s="111"/>
      <c r="PC9" s="111"/>
      <c r="PD9" s="111"/>
      <c r="PE9" s="111"/>
      <c r="PF9" s="111"/>
      <c r="PG9" s="111"/>
      <c r="PH9" s="111"/>
      <c r="PI9" s="111"/>
      <c r="PJ9" s="111"/>
      <c r="PK9" s="111"/>
      <c r="PL9" s="111"/>
      <c r="PM9" s="111"/>
      <c r="PN9" s="111"/>
      <c r="PO9" s="111"/>
      <c r="PP9" s="111"/>
      <c r="PQ9" s="111"/>
      <c r="PR9" s="111"/>
      <c r="PS9" s="111"/>
      <c r="PT9" s="111"/>
      <c r="PU9" s="111"/>
      <c r="PV9" s="111"/>
      <c r="PW9" s="111"/>
      <c r="PX9" s="111"/>
      <c r="PY9" s="111"/>
      <c r="PZ9" s="111"/>
      <c r="QA9" s="111"/>
      <c r="QB9" s="111"/>
      <c r="QC9" s="111"/>
      <c r="QD9" s="111"/>
      <c r="QE9" s="111"/>
      <c r="QF9" s="111"/>
      <c r="QG9" s="111"/>
      <c r="QH9" s="111"/>
      <c r="QI9" s="111"/>
      <c r="QJ9" s="111"/>
      <c r="QK9" s="111"/>
      <c r="QL9" s="111"/>
      <c r="QM9" s="111"/>
      <c r="QN9" s="111"/>
      <c r="QO9" s="111"/>
      <c r="QP9" s="111"/>
      <c r="QQ9" s="111"/>
      <c r="QR9" s="111"/>
      <c r="QS9" s="111"/>
      <c r="QT9" s="111"/>
      <c r="QU9" s="111"/>
      <c r="QV9" s="111"/>
      <c r="QW9" s="111"/>
      <c r="QX9" s="111"/>
      <c r="QY9" s="111"/>
      <c r="QZ9" s="111"/>
      <c r="RA9" s="111"/>
      <c r="RB9" s="111"/>
      <c r="RC9" s="111"/>
      <c r="RD9" s="111"/>
      <c r="RE9" s="111"/>
      <c r="RF9" s="111"/>
      <c r="RG9" s="111"/>
      <c r="RH9" s="111"/>
      <c r="RI9" s="111"/>
      <c r="RJ9" s="111"/>
      <c r="RK9" s="111"/>
      <c r="RL9" s="111"/>
      <c r="RM9" s="111"/>
      <c r="RN9" s="111"/>
      <c r="RO9" s="111"/>
      <c r="RP9" s="111"/>
      <c r="RQ9" s="111"/>
      <c r="RR9" s="111"/>
      <c r="RS9" s="111"/>
      <c r="RT9" s="111"/>
      <c r="RU9" s="111"/>
      <c r="RV9" s="111"/>
      <c r="RW9" s="111"/>
      <c r="RX9" s="111"/>
      <c r="RY9" s="111"/>
      <c r="RZ9" s="111"/>
      <c r="SA9" s="111"/>
      <c r="SB9" s="111"/>
      <c r="SC9" s="111"/>
      <c r="SD9" s="111"/>
      <c r="SE9" s="111"/>
      <c r="SF9" s="111"/>
      <c r="SG9" s="111"/>
      <c r="SH9" s="111"/>
      <c r="SI9" s="111"/>
      <c r="SJ9" s="111"/>
      <c r="SK9" s="111"/>
      <c r="SL9" s="111"/>
      <c r="SM9" s="111"/>
      <c r="SN9" s="111"/>
      <c r="SO9" s="111"/>
      <c r="SP9" s="111"/>
      <c r="SQ9" s="111"/>
      <c r="SR9" s="111"/>
      <c r="SS9" s="111"/>
      <c r="ST9" s="111"/>
      <c r="SU9" s="111"/>
      <c r="SV9" s="111"/>
      <c r="SW9" s="111"/>
      <c r="SX9" s="111"/>
      <c r="SY9" s="111"/>
      <c r="SZ9" s="111"/>
      <c r="TA9" s="111"/>
      <c r="TB9" s="111"/>
      <c r="TC9" s="111"/>
      <c r="TD9" s="111"/>
      <c r="TE9" s="111"/>
      <c r="TF9" s="111"/>
      <c r="TG9" s="111"/>
      <c r="TH9" s="111"/>
      <c r="TI9" s="111"/>
      <c r="TJ9" s="111"/>
      <c r="TK9" s="111"/>
      <c r="TL9" s="111"/>
      <c r="TM9" s="111"/>
      <c r="TN9" s="111"/>
      <c r="TO9" s="111"/>
      <c r="TP9" s="111"/>
      <c r="TQ9" s="111"/>
      <c r="TR9" s="111"/>
      <c r="TS9" s="111"/>
      <c r="TT9" s="111"/>
      <c r="TU9" s="111"/>
      <c r="TV9" s="111"/>
      <c r="TW9" s="111"/>
      <c r="TX9" s="111"/>
      <c r="TY9" s="111"/>
      <c r="TZ9" s="111"/>
      <c r="UA9" s="111"/>
      <c r="UB9" s="111"/>
      <c r="UC9" s="111"/>
      <c r="UD9" s="111"/>
      <c r="UE9" s="111"/>
      <c r="UF9" s="111"/>
      <c r="UG9" s="111"/>
      <c r="UH9" s="111"/>
      <c r="UI9" s="111"/>
      <c r="UJ9" s="111"/>
      <c r="UK9" s="111"/>
      <c r="UL9" s="111"/>
      <c r="UM9" s="111"/>
      <c r="UN9" s="111"/>
      <c r="UO9" s="111"/>
      <c r="UP9" s="111"/>
      <c r="UQ9" s="111"/>
      <c r="UR9" s="111"/>
      <c r="US9" s="111"/>
      <c r="UT9" s="111"/>
      <c r="UU9" s="111"/>
      <c r="UV9" s="111"/>
      <c r="UW9" s="111"/>
      <c r="UX9" s="111"/>
      <c r="UY9" s="111"/>
      <c r="UZ9" s="111"/>
      <c r="VA9" s="111"/>
      <c r="VB9" s="111"/>
      <c r="VC9" s="111"/>
      <c r="VD9" s="111"/>
      <c r="VE9" s="111"/>
      <c r="VF9" s="111"/>
      <c r="VG9" s="111"/>
      <c r="VH9" s="111"/>
      <c r="VI9" s="111"/>
      <c r="VJ9" s="111"/>
      <c r="VK9" s="111"/>
      <c r="VL9" s="111"/>
      <c r="VM9" s="111"/>
      <c r="VN9" s="111"/>
      <c r="VO9" s="111"/>
      <c r="VP9" s="111"/>
      <c r="VQ9" s="111"/>
      <c r="VR9" s="111"/>
      <c r="VS9" s="111"/>
      <c r="VT9" s="111"/>
      <c r="VU9" s="111"/>
      <c r="VV9" s="111"/>
      <c r="VW9" s="111"/>
      <c r="VX9" s="111"/>
      <c r="VY9" s="111"/>
      <c r="VZ9" s="111"/>
      <c r="WA9" s="111"/>
      <c r="WB9" s="111"/>
      <c r="WC9" s="111"/>
      <c r="WD9" s="111"/>
      <c r="WE9" s="111"/>
      <c r="WF9" s="111"/>
      <c r="WG9" s="111"/>
      <c r="WH9" s="111"/>
      <c r="WI9" s="111"/>
      <c r="WJ9" s="111"/>
      <c r="WK9" s="111"/>
      <c r="WL9" s="111"/>
      <c r="WM9" s="111"/>
      <c r="WN9" s="111"/>
      <c r="WO9" s="111"/>
      <c r="WP9" s="111"/>
      <c r="WQ9" s="111"/>
      <c r="WR9" s="111"/>
      <c r="WS9" s="111"/>
      <c r="WT9" s="111"/>
      <c r="WU9" s="111"/>
      <c r="WV9" s="111"/>
      <c r="WW9" s="111"/>
      <c r="WX9" s="111"/>
      <c r="WY9" s="111"/>
      <c r="WZ9" s="111"/>
      <c r="XA9" s="111"/>
      <c r="XB9" s="111"/>
      <c r="XC9" s="111"/>
      <c r="XD9" s="111"/>
      <c r="XE9" s="111"/>
      <c r="XF9" s="111"/>
      <c r="XG9" s="111"/>
      <c r="XH9" s="111"/>
      <c r="XI9" s="111"/>
      <c r="XJ9" s="111"/>
      <c r="XK9" s="111"/>
      <c r="XL9" s="111"/>
      <c r="XM9" s="111"/>
      <c r="XN9" s="111"/>
      <c r="XO9" s="111"/>
      <c r="XP9" s="111"/>
      <c r="XQ9" s="111"/>
      <c r="XR9" s="111"/>
      <c r="XS9" s="111"/>
      <c r="XT9" s="111"/>
      <c r="XU9" s="111"/>
      <c r="XV9" s="111"/>
      <c r="XW9" s="111"/>
      <c r="XX9" s="111"/>
      <c r="XY9" s="111"/>
      <c r="XZ9" s="111"/>
      <c r="YA9" s="111"/>
      <c r="YB9" s="111"/>
      <c r="YC9" s="111"/>
      <c r="YD9" s="111"/>
      <c r="YE9" s="111"/>
      <c r="YF9" s="111"/>
      <c r="YG9" s="111"/>
      <c r="YH9" s="111"/>
      <c r="YI9" s="111"/>
      <c r="YJ9" s="111"/>
      <c r="YK9" s="111"/>
      <c r="YL9" s="111"/>
      <c r="YM9" s="111"/>
      <c r="YN9" s="111"/>
      <c r="YO9" s="111"/>
      <c r="YP9" s="111"/>
      <c r="YQ9" s="111"/>
      <c r="YR9" s="111"/>
      <c r="YS9" s="111"/>
      <c r="YT9" s="111"/>
      <c r="YU9" s="111"/>
      <c r="YV9" s="111"/>
      <c r="YW9" s="111"/>
      <c r="YX9" s="111"/>
      <c r="YY9" s="111"/>
      <c r="YZ9" s="111"/>
      <c r="ZA9" s="111"/>
      <c r="ZB9" s="111"/>
      <c r="ZC9" s="111"/>
      <c r="ZD9" s="111"/>
      <c r="ZE9" s="111"/>
      <c r="ZF9" s="111"/>
      <c r="ZG9" s="111"/>
      <c r="ZH9" s="111"/>
      <c r="ZI9" s="111"/>
      <c r="ZJ9" s="111"/>
      <c r="ZK9" s="111"/>
      <c r="ZL9" s="111"/>
      <c r="ZM9" s="111"/>
      <c r="ZN9" s="111"/>
      <c r="ZO9" s="111"/>
      <c r="ZP9" s="111"/>
      <c r="ZQ9" s="111"/>
      <c r="ZR9" s="111"/>
      <c r="ZS9" s="111"/>
      <c r="ZT9" s="111"/>
      <c r="ZU9" s="111"/>
      <c r="ZV9" s="111"/>
      <c r="ZW9" s="111"/>
      <c r="ZX9" s="111"/>
      <c r="ZY9" s="111"/>
      <c r="ZZ9" s="111"/>
      <c r="AAA9" s="111"/>
      <c r="AAB9" s="111"/>
      <c r="AAC9" s="111"/>
      <c r="AAD9" s="111"/>
      <c r="AAE9" s="111"/>
      <c r="AAF9" s="111"/>
      <c r="AAG9" s="111"/>
      <c r="AAH9" s="111"/>
      <c r="AAI9" s="111"/>
      <c r="AAJ9" s="111"/>
      <c r="AAK9" s="111"/>
      <c r="AAL9" s="111"/>
      <c r="AAM9" s="111"/>
      <c r="AAN9" s="111"/>
      <c r="AAO9" s="111"/>
      <c r="AAP9" s="111"/>
      <c r="AAQ9" s="111"/>
      <c r="AAR9" s="111"/>
      <c r="AAS9" s="111"/>
      <c r="AAT9" s="111"/>
      <c r="AAU9" s="111"/>
      <c r="AAV9" s="111"/>
      <c r="AAW9" s="111"/>
      <c r="AAX9" s="111"/>
      <c r="AAY9" s="111"/>
      <c r="AAZ9" s="111"/>
      <c r="ABA9" s="111"/>
      <c r="ABB9" s="111"/>
      <c r="ABC9" s="111"/>
      <c r="ABD9" s="111"/>
      <c r="ABE9" s="111"/>
      <c r="ABF9" s="111"/>
      <c r="ABG9" s="111"/>
      <c r="ABH9" s="111"/>
      <c r="ABI9" s="111"/>
      <c r="ABJ9" s="111"/>
      <c r="ABK9" s="111"/>
      <c r="ABL9" s="111"/>
      <c r="ABM9" s="111"/>
      <c r="ABN9" s="111"/>
      <c r="ABO9" s="111"/>
      <c r="ABP9" s="111"/>
      <c r="ABQ9" s="111"/>
      <c r="ABR9" s="111"/>
      <c r="ABS9" s="111"/>
      <c r="ABT9" s="111"/>
      <c r="ABU9" s="111"/>
      <c r="ABV9" s="111"/>
      <c r="ABW9" s="111"/>
      <c r="ABX9" s="111"/>
      <c r="ABY9" s="111"/>
      <c r="ABZ9" s="111"/>
      <c r="ACA9" s="111"/>
      <c r="ACB9" s="111"/>
      <c r="ACC9" s="111"/>
      <c r="ACD9" s="111"/>
      <c r="ACE9" s="111"/>
      <c r="ACF9" s="111"/>
      <c r="ACG9" s="111"/>
      <c r="ACH9" s="111"/>
      <c r="ACI9" s="111"/>
      <c r="ACJ9" s="111"/>
      <c r="ACK9" s="111"/>
      <c r="ACL9" s="111"/>
      <c r="ACM9" s="111"/>
      <c r="ACN9" s="111"/>
      <c r="ACO9" s="111"/>
      <c r="ACP9" s="111"/>
      <c r="ACQ9" s="111"/>
      <c r="ACR9" s="111"/>
      <c r="ACS9" s="111"/>
      <c r="ACT9" s="111"/>
      <c r="ACU9" s="111"/>
      <c r="ACV9" s="111"/>
      <c r="ACW9" s="111"/>
      <c r="ACX9" s="111"/>
      <c r="ACY9" s="111"/>
      <c r="ACZ9" s="111"/>
      <c r="ADA9" s="111"/>
      <c r="ADB9" s="111"/>
      <c r="ADC9" s="111"/>
      <c r="ADD9" s="111"/>
      <c r="ADE9" s="111"/>
      <c r="ADF9" s="111"/>
      <c r="ADG9" s="111"/>
      <c r="ADH9" s="111"/>
      <c r="ADI9" s="111"/>
      <c r="ADJ9" s="111"/>
      <c r="ADK9" s="111"/>
      <c r="ADL9" s="111"/>
      <c r="ADM9" s="111"/>
      <c r="ADN9" s="111"/>
      <c r="ADO9" s="111"/>
      <c r="ADP9" s="111"/>
      <c r="ADQ9" s="111"/>
      <c r="ADR9" s="111"/>
      <c r="ADS9" s="111"/>
      <c r="ADT9" s="111"/>
      <c r="ADU9" s="111"/>
      <c r="ADV9" s="111"/>
      <c r="ADW9" s="111"/>
      <c r="ADX9" s="111"/>
      <c r="ADY9" s="111"/>
      <c r="ADZ9" s="111"/>
      <c r="AEA9" s="111"/>
      <c r="AEB9" s="111"/>
      <c r="AEC9" s="111"/>
      <c r="AED9" s="111"/>
      <c r="AEE9" s="111"/>
      <c r="AEF9" s="111"/>
      <c r="AEG9" s="111"/>
      <c r="AEH9" s="111"/>
      <c r="AEI9" s="111"/>
      <c r="AEJ9" s="111"/>
      <c r="AEK9" s="111"/>
      <c r="AEL9" s="111"/>
      <c r="AEM9" s="111"/>
      <c r="AEN9" s="111"/>
      <c r="AEO9" s="111"/>
      <c r="AEP9" s="111"/>
      <c r="AEQ9" s="111"/>
      <c r="AER9" s="111"/>
      <c r="AES9" s="111"/>
      <c r="AET9" s="111"/>
      <c r="AEU9" s="111"/>
      <c r="AEV9" s="111"/>
      <c r="AEW9" s="111"/>
      <c r="AEX9" s="111"/>
      <c r="AEY9" s="111"/>
      <c r="AEZ9" s="111"/>
      <c r="AFA9" s="111"/>
      <c r="AFB9" s="111"/>
      <c r="AFC9" s="111"/>
      <c r="AFD9" s="111"/>
      <c r="AFE9" s="111"/>
      <c r="AFF9" s="111"/>
      <c r="AFG9" s="111"/>
      <c r="AFH9" s="111"/>
      <c r="AFI9" s="111"/>
      <c r="AFJ9" s="111"/>
      <c r="AFK9" s="111"/>
      <c r="AFL9" s="111"/>
      <c r="AFM9" s="111"/>
      <c r="AFN9" s="111"/>
      <c r="AFO9" s="111"/>
      <c r="AFP9" s="111"/>
      <c r="AFQ9" s="111"/>
      <c r="AFR9" s="111"/>
      <c r="AFS9" s="111"/>
      <c r="AFT9" s="111"/>
      <c r="AFU9" s="111"/>
      <c r="AFV9" s="111"/>
      <c r="AFW9" s="111"/>
      <c r="AFX9" s="111"/>
      <c r="AFY9" s="111"/>
      <c r="AFZ9" s="111"/>
      <c r="AGA9" s="111"/>
      <c r="AGB9" s="111"/>
      <c r="AGC9" s="111"/>
      <c r="AGD9" s="111"/>
      <c r="AGE9" s="111"/>
      <c r="AGF9" s="111"/>
      <c r="AGG9" s="111"/>
      <c r="AGH9" s="111"/>
      <c r="AGI9" s="111"/>
      <c r="AGJ9" s="111"/>
      <c r="AGK9" s="111"/>
      <c r="AGL9" s="111"/>
      <c r="AGM9" s="111"/>
      <c r="AGN9" s="111"/>
      <c r="AGO9" s="111"/>
      <c r="AGP9" s="111"/>
      <c r="AGQ9" s="111"/>
      <c r="AGR9" s="111"/>
      <c r="AGS9" s="111"/>
      <c r="AGT9" s="111"/>
      <c r="AGU9" s="111"/>
      <c r="AGV9" s="111"/>
      <c r="AGW9" s="111"/>
      <c r="AGX9" s="111"/>
      <c r="AGY9" s="111"/>
      <c r="AGZ9" s="111"/>
      <c r="AHA9" s="111"/>
      <c r="AHB9" s="111"/>
      <c r="AHC9" s="111"/>
      <c r="AHD9" s="111"/>
      <c r="AHE9" s="111"/>
      <c r="AHF9" s="111"/>
      <c r="AHG9" s="111"/>
      <c r="AHH9" s="111"/>
      <c r="AHI9" s="111"/>
      <c r="AHJ9" s="111"/>
      <c r="AHK9" s="111"/>
      <c r="AHL9" s="111"/>
      <c r="AHM9" s="111"/>
      <c r="AHN9" s="111"/>
      <c r="AHO9" s="111"/>
      <c r="AHP9" s="111"/>
      <c r="AHQ9" s="111"/>
      <c r="AHR9" s="111"/>
      <c r="AHS9" s="111"/>
      <c r="AHT9" s="111"/>
      <c r="AHU9" s="111"/>
      <c r="AHV9" s="111"/>
      <c r="AHW9" s="111"/>
      <c r="AHX9" s="111"/>
      <c r="AHY9" s="111"/>
      <c r="AHZ9" s="111"/>
      <c r="AIA9" s="111"/>
      <c r="AIB9" s="111"/>
      <c r="AIC9" s="111"/>
      <c r="AID9" s="111"/>
      <c r="AIE9" s="111"/>
      <c r="AIF9" s="111"/>
      <c r="AIG9" s="111"/>
      <c r="AIH9" s="111"/>
      <c r="AII9" s="111"/>
      <c r="AIJ9" s="111"/>
      <c r="AIK9" s="111"/>
      <c r="AIL9" s="111"/>
      <c r="AIM9" s="111"/>
      <c r="AIN9" s="111"/>
      <c r="AIO9" s="111"/>
      <c r="AIP9" s="111"/>
      <c r="AIQ9" s="111"/>
      <c r="AIR9" s="111"/>
      <c r="AIS9" s="111"/>
      <c r="AIT9" s="111"/>
      <c r="AIU9" s="111"/>
      <c r="AIV9" s="111"/>
      <c r="AIW9" s="111"/>
      <c r="AIX9" s="111"/>
      <c r="AIY9" s="111"/>
      <c r="AIZ9" s="111"/>
      <c r="AJA9" s="111"/>
      <c r="AJB9" s="111"/>
      <c r="AJC9" s="111"/>
      <c r="AJD9" s="111"/>
      <c r="AJE9" s="111"/>
      <c r="AJF9" s="111"/>
      <c r="AJG9" s="111"/>
      <c r="AJH9" s="111"/>
      <c r="AJI9" s="111"/>
      <c r="AJJ9" s="111"/>
      <c r="AJK9" s="111"/>
      <c r="AJL9" s="111"/>
      <c r="AJM9" s="111"/>
      <c r="AJN9" s="111"/>
      <c r="AJO9" s="111"/>
      <c r="AJP9" s="111"/>
      <c r="AJQ9" s="111"/>
      <c r="AJR9" s="111"/>
      <c r="AJS9" s="111"/>
      <c r="AJT9" s="111"/>
      <c r="AJU9" s="111"/>
      <c r="AJV9" s="111"/>
      <c r="AJW9" s="111"/>
      <c r="AJX9" s="111"/>
      <c r="AJY9" s="111"/>
      <c r="AJZ9" s="111"/>
      <c r="AKA9" s="111"/>
      <c r="AKB9" s="111"/>
      <c r="AKC9" s="111"/>
      <c r="AKD9" s="111"/>
      <c r="AKE9" s="111"/>
      <c r="AKF9" s="111"/>
      <c r="AKG9" s="111"/>
      <c r="AKH9" s="111"/>
      <c r="AKI9" s="111"/>
      <c r="AKJ9" s="111"/>
      <c r="AKK9" s="111"/>
      <c r="AKL9" s="111"/>
      <c r="AKM9" s="111"/>
      <c r="AKN9" s="111"/>
      <c r="AKO9" s="111"/>
      <c r="AKP9" s="111"/>
      <c r="AKQ9" s="111"/>
      <c r="AKR9" s="111"/>
      <c r="AKS9" s="111"/>
      <c r="AKT9" s="111"/>
      <c r="AKU9" s="111"/>
      <c r="AKV9" s="111"/>
      <c r="AKW9" s="111"/>
      <c r="AKX9" s="111"/>
      <c r="AKY9" s="111"/>
      <c r="AKZ9" s="111"/>
      <c r="ALA9" s="111"/>
      <c r="ALB9" s="111"/>
      <c r="ALC9" s="111"/>
      <c r="ALD9" s="111"/>
      <c r="ALE9" s="111"/>
      <c r="ALF9" s="111"/>
      <c r="ALG9" s="111"/>
      <c r="ALH9" s="111"/>
      <c r="ALI9" s="111"/>
      <c r="ALJ9" s="111"/>
      <c r="ALK9" s="111"/>
      <c r="ALL9" s="111"/>
      <c r="ALM9" s="111"/>
      <c r="ALN9" s="111"/>
      <c r="ALO9" s="111"/>
      <c r="ALP9" s="111"/>
      <c r="ALQ9" s="111"/>
      <c r="ALR9" s="111"/>
      <c r="ALS9" s="111"/>
      <c r="ALT9" s="111"/>
      <c r="ALU9" s="111"/>
      <c r="ALV9" s="111"/>
      <c r="ALW9" s="111"/>
      <c r="ALX9" s="111"/>
      <c r="ALY9" s="111"/>
      <c r="ALZ9" s="111"/>
      <c r="AMA9" s="111"/>
      <c r="AMB9" s="111"/>
      <c r="AMC9" s="111"/>
      <c r="AMD9" s="111"/>
      <c r="AME9" s="111"/>
      <c r="AMF9" s="111"/>
      <c r="AMG9" s="111"/>
      <c r="AMH9" s="111"/>
      <c r="AMI9" s="111"/>
      <c r="AMJ9" s="111"/>
      <c r="AMK9" s="111"/>
      <c r="AML9" s="111"/>
      <c r="AMM9" s="111"/>
      <c r="AMN9" s="111"/>
      <c r="AMO9" s="111"/>
      <c r="AMP9" s="111"/>
      <c r="AMQ9" s="111"/>
      <c r="AMR9" s="111"/>
      <c r="AMS9" s="111"/>
      <c r="AMT9" s="111"/>
      <c r="AMU9" s="111"/>
      <c r="AMV9" s="111"/>
      <c r="AMW9" s="111"/>
      <c r="AMX9" s="111"/>
      <c r="AMY9" s="111"/>
      <c r="AMZ9" s="111"/>
      <c r="ANA9" s="111"/>
      <c r="ANB9" s="111"/>
      <c r="ANC9" s="111"/>
      <c r="AND9" s="111"/>
      <c r="ANE9" s="111"/>
      <c r="ANF9" s="111"/>
      <c r="ANG9" s="111"/>
      <c r="ANH9" s="111"/>
      <c r="ANI9" s="111"/>
      <c r="ANJ9" s="111"/>
      <c r="ANK9" s="111"/>
      <c r="ANL9" s="111"/>
      <c r="ANM9" s="111"/>
      <c r="ANN9" s="111"/>
      <c r="ANO9" s="111"/>
      <c r="ANP9" s="111"/>
      <c r="ANQ9" s="111"/>
      <c r="ANR9" s="111"/>
      <c r="ANS9" s="111"/>
      <c r="ANT9" s="111"/>
      <c r="ANU9" s="111"/>
      <c r="ANV9" s="111"/>
      <c r="ANW9" s="111"/>
      <c r="ANX9" s="111"/>
      <c r="ANY9" s="111"/>
      <c r="ANZ9" s="111"/>
      <c r="AOA9" s="111"/>
      <c r="AOB9" s="111"/>
      <c r="AOC9" s="111"/>
      <c r="AOD9" s="111"/>
      <c r="AOE9" s="111"/>
      <c r="AOF9" s="111"/>
      <c r="AOG9" s="111"/>
      <c r="AOH9" s="111"/>
      <c r="AOI9" s="111"/>
      <c r="AOJ9" s="111"/>
      <c r="AOK9" s="111"/>
      <c r="AOL9" s="111"/>
      <c r="AOM9" s="111"/>
      <c r="AON9" s="111"/>
      <c r="AOO9" s="111"/>
      <c r="AOP9" s="111"/>
      <c r="AOQ9" s="111"/>
      <c r="AOR9" s="111"/>
      <c r="AOS9" s="111"/>
      <c r="AOT9" s="111"/>
      <c r="AOU9" s="111"/>
      <c r="AOV9" s="111"/>
      <c r="AOW9" s="111"/>
      <c r="AOX9" s="111"/>
      <c r="AOY9" s="111"/>
      <c r="AOZ9" s="111"/>
      <c r="APA9" s="111"/>
      <c r="APB9" s="111"/>
      <c r="APC9" s="111"/>
      <c r="APD9" s="111"/>
      <c r="APE9" s="111"/>
      <c r="APF9" s="111"/>
      <c r="APG9" s="111"/>
      <c r="APH9" s="111"/>
      <c r="API9" s="111"/>
      <c r="APJ9" s="111"/>
      <c r="APK9" s="111"/>
      <c r="APL9" s="111"/>
      <c r="APM9" s="111"/>
      <c r="APN9" s="111"/>
      <c r="APO9" s="111"/>
      <c r="APP9" s="111"/>
      <c r="APQ9" s="111"/>
      <c r="APR9" s="111"/>
      <c r="APS9" s="111"/>
      <c r="APT9" s="111"/>
      <c r="APU9" s="111"/>
      <c r="APV9" s="111"/>
      <c r="APW9" s="111"/>
      <c r="APX9" s="111"/>
      <c r="APY9" s="111"/>
      <c r="APZ9" s="111"/>
      <c r="AQA9" s="111"/>
      <c r="AQB9" s="111"/>
      <c r="AQC9" s="111"/>
      <c r="AQD9" s="111"/>
      <c r="AQE9" s="111"/>
      <c r="AQF9" s="111"/>
      <c r="AQG9" s="111"/>
      <c r="AQH9" s="111"/>
      <c r="AQI9" s="111"/>
      <c r="AQJ9" s="111"/>
      <c r="AQK9" s="111"/>
      <c r="AQL9" s="111"/>
      <c r="AQM9" s="111"/>
      <c r="AQN9" s="111"/>
      <c r="AQO9" s="111"/>
      <c r="AQP9" s="111"/>
      <c r="AQQ9" s="111"/>
      <c r="AQR9" s="111"/>
      <c r="AQS9" s="111"/>
      <c r="AQT9" s="111"/>
      <c r="AQU9" s="111"/>
      <c r="AQV9" s="111"/>
      <c r="AQW9" s="111"/>
      <c r="AQX9" s="111"/>
      <c r="AQY9" s="111"/>
      <c r="AQZ9" s="111"/>
      <c r="ARA9" s="111"/>
      <c r="ARB9" s="111"/>
      <c r="ARC9" s="111"/>
      <c r="ARD9" s="111"/>
      <c r="ARE9" s="111"/>
      <c r="ARF9" s="111"/>
      <c r="ARG9" s="111"/>
      <c r="ARH9" s="111"/>
      <c r="ARI9" s="111"/>
      <c r="ARJ9" s="111"/>
      <c r="ARK9" s="111"/>
      <c r="ARL9" s="111"/>
      <c r="ARM9" s="111"/>
      <c r="ARN9" s="111"/>
      <c r="ARO9" s="111"/>
      <c r="ARP9" s="111"/>
      <c r="ARQ9" s="111"/>
      <c r="ARR9" s="111"/>
      <c r="ARS9" s="111"/>
      <c r="ART9" s="111"/>
      <c r="ARU9" s="111"/>
      <c r="ARV9" s="111"/>
      <c r="ARW9" s="111"/>
      <c r="ARX9" s="111"/>
      <c r="ARY9" s="111"/>
      <c r="ARZ9" s="111"/>
      <c r="ASA9" s="111"/>
      <c r="ASB9" s="111"/>
      <c r="ASC9" s="111"/>
      <c r="ASD9" s="111"/>
      <c r="ASE9" s="111"/>
      <c r="ASF9" s="111"/>
      <c r="ASG9" s="111"/>
      <c r="ASH9" s="111"/>
      <c r="ASI9" s="111"/>
      <c r="ASJ9" s="111"/>
      <c r="ASK9" s="111"/>
      <c r="ASL9" s="111"/>
      <c r="ASM9" s="111"/>
      <c r="ASN9" s="111"/>
      <c r="ASO9" s="111"/>
      <c r="ASP9" s="111"/>
      <c r="ASQ9" s="111"/>
      <c r="ASR9" s="111"/>
      <c r="ASS9" s="111"/>
      <c r="AST9" s="111"/>
      <c r="ASU9" s="111"/>
      <c r="ASV9" s="111"/>
      <c r="ASW9" s="111"/>
      <c r="ASX9" s="111"/>
      <c r="ASY9" s="111"/>
      <c r="ASZ9" s="111"/>
      <c r="ATA9" s="111"/>
      <c r="ATB9" s="111"/>
      <c r="ATC9" s="111"/>
      <c r="ATD9" s="111"/>
      <c r="ATE9" s="111"/>
      <c r="ATF9" s="111"/>
      <c r="ATG9" s="111"/>
      <c r="ATH9" s="111"/>
      <c r="ATI9" s="111"/>
      <c r="ATJ9" s="111"/>
      <c r="ATK9" s="111"/>
      <c r="ATL9" s="111"/>
      <c r="ATM9" s="111"/>
      <c r="ATN9" s="111"/>
      <c r="ATO9" s="111"/>
      <c r="ATP9" s="111"/>
      <c r="ATQ9" s="111"/>
      <c r="ATR9" s="111"/>
      <c r="ATS9" s="111"/>
      <c r="ATT9" s="111"/>
      <c r="ATU9" s="111"/>
      <c r="ATV9" s="111"/>
      <c r="ATW9" s="111"/>
      <c r="ATX9" s="111"/>
      <c r="ATY9" s="111"/>
      <c r="ATZ9" s="111"/>
      <c r="AUA9" s="111"/>
      <c r="AUB9" s="111"/>
      <c r="AUC9" s="111"/>
      <c r="AUD9" s="111"/>
      <c r="AUE9" s="111"/>
      <c r="AUF9" s="111"/>
      <c r="AUG9" s="111"/>
      <c r="AUH9" s="111"/>
      <c r="AUI9" s="111"/>
      <c r="AUJ9" s="111"/>
      <c r="AUK9" s="111"/>
      <c r="AUL9" s="111"/>
      <c r="AUM9" s="111"/>
      <c r="AUN9" s="111"/>
      <c r="AUO9" s="111"/>
      <c r="AUP9" s="111"/>
      <c r="AUQ9" s="111"/>
      <c r="AUR9" s="111"/>
      <c r="AUS9" s="111"/>
      <c r="AUT9" s="111"/>
      <c r="AUU9" s="111"/>
      <c r="AUV9" s="111"/>
      <c r="AUW9" s="111"/>
      <c r="AUX9" s="111"/>
      <c r="AUY9" s="111"/>
      <c r="AUZ9" s="111"/>
      <c r="AVA9" s="111"/>
      <c r="AVB9" s="111"/>
      <c r="AVC9" s="111"/>
      <c r="AVD9" s="111"/>
      <c r="AVE9" s="111"/>
      <c r="AVF9" s="111"/>
      <c r="AVG9" s="111"/>
      <c r="AVH9" s="111"/>
      <c r="AVI9" s="111"/>
      <c r="AVJ9" s="111"/>
      <c r="AVK9" s="111"/>
      <c r="AVL9" s="111"/>
      <c r="AVM9" s="111"/>
      <c r="AVN9" s="111"/>
      <c r="AVO9" s="111"/>
      <c r="AVP9" s="111"/>
      <c r="AVQ9" s="111"/>
      <c r="AVR9" s="111"/>
      <c r="AVS9" s="111"/>
      <c r="AVT9" s="111"/>
      <c r="AVU9" s="111"/>
      <c r="AVV9" s="111"/>
      <c r="AVW9" s="111"/>
      <c r="AVX9" s="111"/>
      <c r="AVY9" s="111"/>
      <c r="AVZ9" s="111"/>
      <c r="AWA9" s="111"/>
      <c r="AWB9" s="111"/>
      <c r="AWC9" s="111"/>
      <c r="AWD9" s="111"/>
      <c r="AWE9" s="111"/>
      <c r="AWF9" s="111"/>
      <c r="AWG9" s="111"/>
      <c r="AWH9" s="111"/>
      <c r="AWI9" s="111"/>
      <c r="AWJ9" s="111"/>
      <c r="AWK9" s="111"/>
      <c r="AWL9" s="111"/>
      <c r="AWM9" s="111"/>
      <c r="AWN9" s="111"/>
      <c r="AWO9" s="111"/>
      <c r="AWP9" s="111"/>
      <c r="AWQ9" s="111"/>
      <c r="AWR9" s="111"/>
      <c r="AWS9" s="111"/>
      <c r="AWT9" s="111"/>
      <c r="AWU9" s="111"/>
      <c r="AWV9" s="111"/>
      <c r="AWW9" s="111"/>
      <c r="AWX9" s="111"/>
      <c r="AWY9" s="111"/>
      <c r="AWZ9" s="111"/>
      <c r="AXA9" s="111"/>
      <c r="AXB9" s="111"/>
      <c r="AXC9" s="111"/>
      <c r="AXD9" s="111"/>
      <c r="AXE9" s="111"/>
      <c r="AXF9" s="111"/>
      <c r="AXG9" s="111"/>
      <c r="AXH9" s="111"/>
      <c r="AXI9" s="111"/>
      <c r="AXJ9" s="111"/>
      <c r="AXK9" s="111"/>
      <c r="AXL9" s="111"/>
      <c r="AXM9" s="111"/>
      <c r="AXN9" s="111"/>
      <c r="AXO9" s="111"/>
      <c r="AXP9" s="111"/>
      <c r="AXQ9" s="111"/>
      <c r="AXR9" s="111"/>
      <c r="AXS9" s="111"/>
      <c r="AXT9" s="111"/>
      <c r="AXU9" s="111"/>
      <c r="AXV9" s="111"/>
      <c r="AXW9" s="111"/>
      <c r="AXX9" s="111"/>
      <c r="AXY9" s="111"/>
      <c r="AXZ9" s="111"/>
      <c r="AYA9" s="111"/>
      <c r="AYB9" s="111"/>
      <c r="AYC9" s="111"/>
      <c r="AYD9" s="111"/>
      <c r="AYE9" s="111"/>
      <c r="AYF9" s="111"/>
      <c r="AYG9" s="111"/>
      <c r="AYH9" s="111"/>
      <c r="AYI9" s="111"/>
      <c r="AYJ9" s="111"/>
      <c r="AYK9" s="111"/>
      <c r="AYL9" s="111"/>
      <c r="AYM9" s="111"/>
      <c r="AYN9" s="111"/>
      <c r="AYO9" s="111"/>
      <c r="AYP9" s="111"/>
      <c r="AYQ9" s="111"/>
      <c r="AYR9" s="111"/>
      <c r="AYS9" s="111"/>
      <c r="AYT9" s="111"/>
      <c r="AYU9" s="111"/>
      <c r="AYV9" s="111"/>
      <c r="AYW9" s="111"/>
      <c r="AYX9" s="111"/>
      <c r="AYY9" s="111"/>
      <c r="AYZ9" s="111"/>
      <c r="AZA9" s="111"/>
      <c r="AZB9" s="111"/>
      <c r="AZC9" s="111"/>
      <c r="AZD9" s="111"/>
      <c r="AZE9" s="111"/>
      <c r="AZF9" s="111"/>
      <c r="AZG9" s="111"/>
      <c r="AZH9" s="111"/>
      <c r="AZI9" s="111"/>
      <c r="AZJ9" s="111"/>
      <c r="AZK9" s="111"/>
      <c r="AZL9" s="111"/>
      <c r="AZM9" s="111"/>
      <c r="AZN9" s="111"/>
      <c r="AZO9" s="111"/>
      <c r="AZP9" s="111"/>
      <c r="AZQ9" s="111"/>
      <c r="AZR9" s="111"/>
      <c r="AZS9" s="111"/>
      <c r="AZT9" s="111"/>
      <c r="AZU9" s="111"/>
      <c r="AZV9" s="111"/>
      <c r="AZW9" s="111"/>
      <c r="AZX9" s="111"/>
      <c r="AZY9" s="111"/>
      <c r="AZZ9" s="111"/>
      <c r="BAA9" s="111"/>
      <c r="BAB9" s="111"/>
      <c r="BAC9" s="111"/>
      <c r="BAD9" s="111"/>
      <c r="BAE9" s="111"/>
      <c r="BAF9" s="111"/>
      <c r="BAG9" s="111"/>
      <c r="BAH9" s="111"/>
      <c r="BAI9" s="111"/>
      <c r="BAJ9" s="111"/>
      <c r="BAK9" s="111"/>
      <c r="BAL9" s="111"/>
      <c r="BAM9" s="111"/>
      <c r="BAN9" s="111"/>
      <c r="BAO9" s="111"/>
      <c r="BAP9" s="111"/>
      <c r="BAQ9" s="111"/>
      <c r="BAR9" s="111"/>
      <c r="BAS9" s="111"/>
      <c r="BAT9" s="111"/>
      <c r="BAU9" s="111"/>
      <c r="BAV9" s="111"/>
      <c r="BAW9" s="111"/>
      <c r="BAX9" s="111"/>
      <c r="BAY9" s="111"/>
      <c r="BAZ9" s="111"/>
      <c r="BBA9" s="111"/>
      <c r="BBB9" s="111"/>
      <c r="BBC9" s="111"/>
      <c r="BBD9" s="111"/>
      <c r="BBE9" s="111"/>
      <c r="BBF9" s="111"/>
      <c r="BBG9" s="111"/>
      <c r="BBH9" s="111"/>
      <c r="BBI9" s="111"/>
      <c r="BBJ9" s="111"/>
      <c r="BBK9" s="111"/>
      <c r="BBL9" s="111"/>
      <c r="BBM9" s="111"/>
      <c r="BBN9" s="111"/>
      <c r="BBO9" s="111"/>
      <c r="BBP9" s="111"/>
      <c r="BBQ9" s="111"/>
      <c r="BBR9" s="111"/>
      <c r="BBS9" s="111"/>
      <c r="BBT9" s="111"/>
      <c r="BBU9" s="111"/>
      <c r="BBV9" s="111"/>
      <c r="BBW9" s="111"/>
      <c r="BBX9" s="111"/>
      <c r="BBY9" s="111"/>
      <c r="BBZ9" s="111"/>
      <c r="BCA9" s="111"/>
      <c r="BCB9" s="111"/>
      <c r="BCC9" s="111"/>
      <c r="BCD9" s="111"/>
      <c r="BCE9" s="111"/>
      <c r="BCF9" s="111"/>
      <c r="BCG9" s="111"/>
      <c r="BCH9" s="111"/>
      <c r="BCI9" s="111"/>
      <c r="BCJ9" s="111"/>
      <c r="BCK9" s="111"/>
      <c r="BCL9" s="111"/>
      <c r="BCM9" s="111"/>
      <c r="BCN9" s="111"/>
      <c r="BCO9" s="111"/>
      <c r="BCP9" s="111"/>
      <c r="BCQ9" s="111"/>
      <c r="BCR9" s="111"/>
      <c r="BCS9" s="111"/>
      <c r="BCT9" s="111"/>
      <c r="BCU9" s="111"/>
      <c r="BCV9" s="111"/>
      <c r="BCW9" s="111"/>
      <c r="BCX9" s="111"/>
      <c r="BCY9" s="111"/>
      <c r="BCZ9" s="111"/>
      <c r="BDA9" s="111"/>
      <c r="BDB9" s="111"/>
      <c r="BDC9" s="111"/>
      <c r="BDD9" s="111"/>
      <c r="BDE9" s="111"/>
      <c r="BDF9" s="111"/>
      <c r="BDG9" s="111"/>
      <c r="BDH9" s="111"/>
      <c r="BDI9" s="111"/>
      <c r="BDJ9" s="111"/>
      <c r="BDK9" s="111"/>
      <c r="BDL9" s="111"/>
      <c r="BDM9" s="111"/>
      <c r="BDN9" s="111"/>
      <c r="BDO9" s="111"/>
      <c r="BDP9" s="111"/>
      <c r="BDQ9" s="111"/>
      <c r="BDR9" s="111"/>
      <c r="BDS9" s="111"/>
      <c r="BDT9" s="111"/>
      <c r="BDU9" s="111"/>
      <c r="BDV9" s="111"/>
      <c r="BDW9" s="111"/>
      <c r="BDX9" s="111"/>
      <c r="BDY9" s="111"/>
      <c r="BDZ9" s="111"/>
      <c r="BEA9" s="111"/>
      <c r="BEB9" s="111"/>
      <c r="BEC9" s="111"/>
      <c r="BED9" s="111"/>
      <c r="BEE9" s="111"/>
      <c r="BEF9" s="111"/>
      <c r="BEG9" s="111"/>
      <c r="BEH9" s="111"/>
      <c r="BEI9" s="111"/>
      <c r="BEJ9" s="111"/>
      <c r="BEK9" s="111"/>
      <c r="BEL9" s="111"/>
      <c r="BEM9" s="111"/>
      <c r="BEN9" s="111"/>
      <c r="BEO9" s="111"/>
      <c r="BEP9" s="111"/>
      <c r="BEQ9" s="111"/>
      <c r="BER9" s="111"/>
      <c r="BES9" s="111"/>
      <c r="BET9" s="111"/>
      <c r="BEU9" s="111"/>
      <c r="BEV9" s="111"/>
      <c r="BEW9" s="111"/>
      <c r="BEX9" s="111"/>
      <c r="BEY9" s="111"/>
      <c r="BEZ9" s="111"/>
      <c r="BFA9" s="111"/>
      <c r="BFB9" s="111"/>
      <c r="BFC9" s="111"/>
      <c r="BFD9" s="111"/>
      <c r="BFE9" s="111"/>
      <c r="BFF9" s="111"/>
      <c r="BFG9" s="111"/>
      <c r="BFH9" s="111"/>
      <c r="BFI9" s="111"/>
      <c r="BFJ9" s="111"/>
      <c r="BFK9" s="111"/>
      <c r="BFL9" s="111"/>
      <c r="BFM9" s="111"/>
      <c r="BFN9" s="111"/>
      <c r="BFO9" s="111"/>
      <c r="BFP9" s="111"/>
      <c r="BFQ9" s="111"/>
      <c r="BFR9" s="111"/>
      <c r="BFS9" s="111"/>
      <c r="BFT9" s="111"/>
      <c r="BFU9" s="111"/>
      <c r="BFV9" s="111"/>
      <c r="BFW9" s="111"/>
      <c r="BFX9" s="111"/>
      <c r="BFY9" s="111"/>
      <c r="BFZ9" s="111"/>
      <c r="BGA9" s="111"/>
      <c r="BGB9" s="111"/>
      <c r="BGC9" s="111"/>
      <c r="BGD9" s="111"/>
      <c r="BGE9" s="111"/>
      <c r="BGF9" s="111"/>
      <c r="BGG9" s="111"/>
      <c r="BGH9" s="111"/>
      <c r="BGI9" s="111"/>
      <c r="BGJ9" s="111"/>
      <c r="BGK9" s="111"/>
      <c r="BGL9" s="111"/>
      <c r="BGM9" s="111"/>
      <c r="BGN9" s="111"/>
      <c r="BGO9" s="111"/>
      <c r="BGP9" s="111"/>
      <c r="BGQ9" s="111"/>
      <c r="BGR9" s="111"/>
      <c r="BGS9" s="111"/>
      <c r="BGT9" s="111"/>
      <c r="BGU9" s="111"/>
      <c r="BGV9" s="111"/>
      <c r="BGW9" s="111"/>
      <c r="BGX9" s="111"/>
      <c r="BGY9" s="111"/>
      <c r="BGZ9" s="111"/>
      <c r="BHA9" s="111"/>
      <c r="BHB9" s="111"/>
      <c r="BHC9" s="111"/>
      <c r="BHD9" s="111"/>
      <c r="BHE9" s="111"/>
      <c r="BHF9" s="111"/>
      <c r="BHG9" s="111"/>
      <c r="BHH9" s="111"/>
      <c r="BHI9" s="111"/>
      <c r="BHJ9" s="111"/>
      <c r="BHK9" s="111"/>
      <c r="BHL9" s="111"/>
      <c r="BHM9" s="111"/>
      <c r="BHN9" s="111"/>
      <c r="BHO9" s="111"/>
      <c r="BHP9" s="111"/>
      <c r="BHQ9" s="111"/>
      <c r="BHR9" s="111"/>
      <c r="BHS9" s="111"/>
      <c r="BHT9" s="111"/>
      <c r="BHU9" s="111"/>
      <c r="BHV9" s="111"/>
      <c r="BHW9" s="111"/>
      <c r="BHX9" s="111"/>
      <c r="BHY9" s="111"/>
      <c r="BHZ9" s="111"/>
      <c r="BIA9" s="111"/>
      <c r="BIB9" s="111"/>
      <c r="BIC9" s="111"/>
      <c r="BID9" s="111"/>
      <c r="BIE9" s="111"/>
      <c r="BIF9" s="111"/>
      <c r="BIG9" s="111"/>
      <c r="BIH9" s="111"/>
      <c r="BII9" s="111"/>
      <c r="BIJ9" s="111"/>
      <c r="BIK9" s="111"/>
      <c r="BIL9" s="111"/>
      <c r="BIM9" s="111"/>
      <c r="BIN9" s="111"/>
      <c r="BIO9" s="111"/>
      <c r="BIP9" s="111"/>
      <c r="BIQ9" s="111"/>
      <c r="BIR9" s="111"/>
      <c r="BIS9" s="111"/>
      <c r="BIT9" s="111"/>
      <c r="BIU9" s="111"/>
      <c r="BIV9" s="111"/>
      <c r="BIW9" s="111"/>
      <c r="BIX9" s="111"/>
      <c r="BIY9" s="111"/>
      <c r="BIZ9" s="111"/>
      <c r="BJA9" s="111"/>
      <c r="BJB9" s="111"/>
      <c r="BJC9" s="111"/>
      <c r="BJD9" s="111"/>
      <c r="BJE9" s="111"/>
      <c r="BJF9" s="111"/>
      <c r="BJG9" s="111"/>
      <c r="BJH9" s="111"/>
      <c r="BJI9" s="111"/>
      <c r="BJJ9" s="111"/>
      <c r="BJK9" s="111"/>
      <c r="BJL9" s="111"/>
      <c r="BJM9" s="111"/>
      <c r="BJN9" s="111"/>
      <c r="BJO9" s="111"/>
      <c r="BJP9" s="111"/>
      <c r="BJQ9" s="111"/>
      <c r="BJR9" s="111"/>
      <c r="BJS9" s="111"/>
      <c r="BJT9" s="111"/>
      <c r="BJU9" s="111"/>
      <c r="BJV9" s="111"/>
      <c r="BJW9" s="111"/>
      <c r="BJX9" s="111"/>
      <c r="BJY9" s="111"/>
      <c r="BJZ9" s="111"/>
      <c r="BKA9" s="111"/>
      <c r="BKB9" s="111"/>
      <c r="BKC9" s="111"/>
      <c r="BKD9" s="111"/>
      <c r="BKE9" s="111"/>
      <c r="BKF9" s="111"/>
      <c r="BKG9" s="111"/>
      <c r="BKH9" s="111"/>
      <c r="BKI9" s="111"/>
      <c r="BKJ9" s="111"/>
      <c r="BKK9" s="111"/>
      <c r="BKL9" s="111"/>
      <c r="BKM9" s="111"/>
      <c r="BKN9" s="111"/>
      <c r="BKO9" s="111"/>
      <c r="BKP9" s="111"/>
      <c r="BKQ9" s="111"/>
      <c r="BKR9" s="111"/>
      <c r="BKS9" s="111"/>
      <c r="BKT9" s="111"/>
      <c r="BKU9" s="111"/>
      <c r="BKV9" s="111"/>
      <c r="BKW9" s="111"/>
      <c r="BKX9" s="111"/>
      <c r="BKY9" s="111"/>
      <c r="BKZ9" s="111"/>
      <c r="BLA9" s="111"/>
      <c r="BLB9" s="111"/>
      <c r="BLC9" s="111"/>
      <c r="BLD9" s="111"/>
      <c r="BLE9" s="111"/>
      <c r="BLF9" s="111"/>
      <c r="BLG9" s="111"/>
      <c r="BLH9" s="111"/>
      <c r="BLI9" s="111"/>
      <c r="BLJ9" s="111"/>
      <c r="BLK9" s="111"/>
      <c r="BLL9" s="111"/>
      <c r="BLM9" s="111"/>
      <c r="BLN9" s="111"/>
      <c r="BLO9" s="111"/>
      <c r="BLP9" s="111"/>
      <c r="BLQ9" s="111"/>
      <c r="BLR9" s="111"/>
      <c r="BLS9" s="111"/>
      <c r="BLT9" s="111"/>
      <c r="BLU9" s="111"/>
      <c r="BLV9" s="111"/>
      <c r="BLW9" s="111"/>
      <c r="BLX9" s="111"/>
      <c r="BLY9" s="111"/>
      <c r="BLZ9" s="111"/>
      <c r="BMA9" s="111"/>
      <c r="BMB9" s="111"/>
      <c r="BMC9" s="111"/>
      <c r="BMD9" s="111"/>
      <c r="BME9" s="111"/>
      <c r="BMF9" s="111"/>
      <c r="BMG9" s="111"/>
      <c r="BMH9" s="111"/>
      <c r="BMI9" s="111"/>
      <c r="BMJ9" s="111"/>
      <c r="BMK9" s="111"/>
      <c r="BML9" s="111"/>
      <c r="BMM9" s="111"/>
      <c r="BMN9" s="111"/>
      <c r="BMO9" s="111"/>
      <c r="BMP9" s="111"/>
      <c r="BMQ9" s="111"/>
      <c r="BMR9" s="111"/>
      <c r="BMS9" s="111"/>
      <c r="BMT9" s="111"/>
      <c r="BMU9" s="111"/>
      <c r="BMV9" s="111"/>
      <c r="BMW9" s="111"/>
      <c r="BMX9" s="111"/>
      <c r="BMY9" s="111"/>
      <c r="BMZ9" s="111"/>
      <c r="BNA9" s="111"/>
      <c r="BNB9" s="111"/>
      <c r="BNC9" s="111"/>
      <c r="BND9" s="111"/>
      <c r="BNE9" s="111"/>
      <c r="BNF9" s="111"/>
      <c r="BNG9" s="111"/>
      <c r="BNH9" s="111"/>
      <c r="BNI9" s="111"/>
      <c r="BNJ9" s="111"/>
      <c r="BNK9" s="111"/>
      <c r="BNL9" s="111"/>
      <c r="BNM9" s="111"/>
      <c r="BNN9" s="111"/>
      <c r="BNO9" s="111"/>
      <c r="BNP9" s="111"/>
      <c r="BNQ9" s="111"/>
      <c r="BNR9" s="111"/>
      <c r="BNS9" s="111"/>
      <c r="BNT9" s="111"/>
      <c r="BNU9" s="111"/>
      <c r="BNV9" s="111"/>
      <c r="BNW9" s="111"/>
      <c r="BNX9" s="111"/>
      <c r="BNY9" s="111"/>
      <c r="BNZ9" s="111"/>
      <c r="BOA9" s="111"/>
      <c r="BOB9" s="111"/>
      <c r="BOC9" s="111"/>
      <c r="BOD9" s="111"/>
      <c r="BOE9" s="111"/>
      <c r="BOF9" s="111"/>
      <c r="BOG9" s="111"/>
      <c r="BOH9" s="111"/>
      <c r="BOI9" s="111"/>
      <c r="BOJ9" s="111"/>
      <c r="BOK9" s="111"/>
      <c r="BOL9" s="111"/>
      <c r="BOM9" s="111"/>
      <c r="BON9" s="111"/>
      <c r="BOO9" s="111"/>
      <c r="BOP9" s="111"/>
      <c r="BOQ9" s="111"/>
      <c r="BOR9" s="111"/>
      <c r="BOS9" s="111"/>
      <c r="BOT9" s="111"/>
      <c r="BOU9" s="111"/>
      <c r="BOV9" s="111"/>
      <c r="BOW9" s="111"/>
      <c r="BOX9" s="111"/>
      <c r="BOY9" s="111"/>
      <c r="BOZ9" s="111"/>
      <c r="BPA9" s="111"/>
      <c r="BPB9" s="111"/>
      <c r="BPC9" s="111"/>
      <c r="BPD9" s="111"/>
      <c r="BPE9" s="111"/>
      <c r="BPF9" s="111"/>
      <c r="BPG9" s="111"/>
      <c r="BPH9" s="111"/>
      <c r="BPI9" s="111"/>
      <c r="BPJ9" s="111"/>
      <c r="BPK9" s="111"/>
      <c r="BPL9" s="111"/>
      <c r="BPM9" s="111"/>
      <c r="BPN9" s="111"/>
      <c r="BPO9" s="111"/>
      <c r="BPP9" s="111"/>
      <c r="BPQ9" s="111"/>
      <c r="BPR9" s="111"/>
      <c r="BPS9" s="111"/>
      <c r="BPT9" s="111"/>
      <c r="BPU9" s="111"/>
      <c r="BPV9" s="111"/>
      <c r="BPW9" s="111"/>
      <c r="BPX9" s="111"/>
      <c r="BPY9" s="111"/>
      <c r="BPZ9" s="111"/>
      <c r="BQA9" s="111"/>
      <c r="BQB9" s="111"/>
      <c r="BQC9" s="111"/>
      <c r="BQD9" s="111"/>
      <c r="BQE9" s="111"/>
      <c r="BQF9" s="111"/>
      <c r="BQG9" s="111"/>
      <c r="BQH9" s="111"/>
      <c r="BQI9" s="111"/>
      <c r="BQJ9" s="111"/>
      <c r="BQK9" s="111"/>
      <c r="BQL9" s="111"/>
      <c r="BQM9" s="111"/>
      <c r="BQN9" s="111"/>
      <c r="BQO9" s="111"/>
      <c r="BQP9" s="111"/>
      <c r="BQQ9" s="111"/>
      <c r="BQR9" s="111"/>
      <c r="BQS9" s="111"/>
      <c r="BQT9" s="111"/>
      <c r="BQU9" s="111"/>
      <c r="BQV9" s="111"/>
      <c r="BQW9" s="111"/>
      <c r="BQX9" s="111"/>
      <c r="BQY9" s="111"/>
      <c r="BQZ9" s="111"/>
      <c r="BRA9" s="111"/>
      <c r="BRB9" s="111"/>
      <c r="BRC9" s="111"/>
      <c r="BRD9" s="111"/>
      <c r="BRE9" s="111"/>
      <c r="BRF9" s="111"/>
      <c r="BRG9" s="111"/>
      <c r="BRH9" s="111"/>
      <c r="BRI9" s="111"/>
      <c r="BRJ9" s="111"/>
      <c r="BRK9" s="111"/>
      <c r="BRL9" s="111"/>
      <c r="BRM9" s="111"/>
      <c r="BRN9" s="111"/>
      <c r="BRO9" s="111"/>
      <c r="BRP9" s="111"/>
      <c r="BRQ9" s="111"/>
      <c r="BRR9" s="111"/>
      <c r="BRS9" s="111"/>
      <c r="BRT9" s="111"/>
      <c r="BRU9" s="111"/>
      <c r="BRV9" s="111"/>
      <c r="BRW9" s="111"/>
      <c r="BRX9" s="111"/>
      <c r="BRY9" s="111"/>
      <c r="BRZ9" s="111"/>
      <c r="BSA9" s="111"/>
      <c r="BSB9" s="111"/>
      <c r="BSC9" s="111"/>
      <c r="BSD9" s="111"/>
      <c r="BSE9" s="111"/>
      <c r="BSF9" s="111"/>
      <c r="BSG9" s="111"/>
      <c r="BSH9" s="111"/>
      <c r="BSI9" s="111"/>
      <c r="BSJ9" s="111"/>
      <c r="BSK9" s="111"/>
      <c r="BSL9" s="111"/>
      <c r="BSM9" s="111"/>
      <c r="BSN9" s="111"/>
      <c r="BSO9" s="111"/>
      <c r="BSP9" s="111"/>
      <c r="BSQ9" s="111"/>
      <c r="BSR9" s="111"/>
      <c r="BSS9" s="111"/>
      <c r="BST9" s="111"/>
      <c r="BSU9" s="111"/>
      <c r="BSV9" s="111"/>
      <c r="BSW9" s="111"/>
      <c r="BSX9" s="111"/>
      <c r="BSY9" s="111"/>
      <c r="BSZ9" s="111"/>
      <c r="BTA9" s="111"/>
      <c r="BTB9" s="111"/>
      <c r="BTC9" s="111"/>
      <c r="BTD9" s="111"/>
      <c r="BTE9" s="111"/>
      <c r="BTF9" s="111"/>
      <c r="BTG9" s="111"/>
      <c r="BTH9" s="111"/>
      <c r="BTI9" s="111"/>
      <c r="BTJ9" s="111"/>
      <c r="BTK9" s="111"/>
      <c r="BTL9" s="111"/>
      <c r="BTM9" s="111"/>
      <c r="BTN9" s="111"/>
      <c r="BTO9" s="111"/>
      <c r="BTP9" s="111"/>
      <c r="BTQ9" s="111"/>
      <c r="BTR9" s="111"/>
      <c r="BTS9" s="111"/>
      <c r="BTT9" s="111"/>
      <c r="BTU9" s="111"/>
      <c r="BTV9" s="111"/>
      <c r="BTW9" s="111"/>
      <c r="BTX9" s="111"/>
      <c r="BTY9" s="111"/>
      <c r="BTZ9" s="111"/>
      <c r="BUA9" s="111"/>
      <c r="BUB9" s="111"/>
      <c r="BUC9" s="111"/>
      <c r="BUD9" s="111"/>
      <c r="BUE9" s="111"/>
      <c r="BUF9" s="111"/>
      <c r="BUG9" s="111"/>
      <c r="BUH9" s="111"/>
      <c r="BUI9" s="111"/>
      <c r="BUJ9" s="111"/>
      <c r="BUK9" s="111"/>
      <c r="BUL9" s="111"/>
      <c r="BUM9" s="111"/>
      <c r="BUN9" s="111"/>
      <c r="BUO9" s="111"/>
      <c r="BUP9" s="111"/>
      <c r="BUQ9" s="111"/>
      <c r="BUR9" s="111"/>
      <c r="BUS9" s="111"/>
      <c r="BUT9" s="111"/>
      <c r="BUU9" s="111"/>
      <c r="BUV9" s="111"/>
      <c r="BUW9" s="111"/>
      <c r="BUX9" s="111"/>
      <c r="BUY9" s="111"/>
      <c r="BUZ9" s="111"/>
      <c r="BVA9" s="111"/>
      <c r="BVB9" s="111"/>
      <c r="BVC9" s="111"/>
      <c r="BVD9" s="111"/>
      <c r="BVE9" s="111"/>
      <c r="BVF9" s="111"/>
      <c r="BVG9" s="111"/>
      <c r="BVH9" s="111"/>
      <c r="BVI9" s="111"/>
      <c r="BVJ9" s="111"/>
      <c r="BVK9" s="111"/>
      <c r="BVL9" s="111"/>
      <c r="BVM9" s="111"/>
      <c r="BVN9" s="111"/>
      <c r="BVO9" s="111"/>
      <c r="BVP9" s="111"/>
      <c r="BVQ9" s="111"/>
      <c r="BVR9" s="111"/>
      <c r="BVS9" s="111"/>
      <c r="BVT9" s="111"/>
      <c r="BVU9" s="111"/>
      <c r="BVV9" s="111"/>
      <c r="BVW9" s="111"/>
      <c r="BVX9" s="111"/>
      <c r="BVY9" s="111"/>
      <c r="BVZ9" s="111"/>
      <c r="BWA9" s="111"/>
      <c r="BWB9" s="111"/>
      <c r="BWC9" s="111"/>
      <c r="BWD9" s="111"/>
      <c r="BWE9" s="111"/>
      <c r="BWF9" s="111"/>
      <c r="BWG9" s="111"/>
      <c r="BWH9" s="111"/>
      <c r="BWI9" s="111"/>
      <c r="BWJ9" s="111"/>
      <c r="BWK9" s="111"/>
      <c r="BWL9" s="111"/>
      <c r="BWM9" s="111"/>
      <c r="BWN9" s="111"/>
      <c r="BWO9" s="111"/>
      <c r="BWP9" s="111"/>
      <c r="BWQ9" s="111"/>
      <c r="BWR9" s="111"/>
      <c r="BWS9" s="111"/>
      <c r="BWT9" s="111"/>
      <c r="BWU9" s="111"/>
      <c r="BWV9" s="111"/>
      <c r="BWW9" s="111"/>
      <c r="BWX9" s="111"/>
      <c r="BWY9" s="111"/>
      <c r="BWZ9" s="111"/>
      <c r="BXA9" s="111"/>
      <c r="BXB9" s="111"/>
      <c r="BXC9" s="111"/>
      <c r="BXD9" s="111"/>
      <c r="BXE9" s="111"/>
      <c r="BXF9" s="111"/>
      <c r="BXG9" s="111"/>
      <c r="BXH9" s="111"/>
      <c r="BXI9" s="111"/>
      <c r="BXJ9" s="111"/>
      <c r="BXK9" s="111"/>
      <c r="BXL9" s="111"/>
      <c r="BXM9" s="111"/>
      <c r="BXN9" s="111"/>
      <c r="BXO9" s="111"/>
      <c r="BXP9" s="111"/>
      <c r="BXQ9" s="111"/>
      <c r="BXR9" s="111"/>
      <c r="BXS9" s="111"/>
      <c r="BXT9" s="111"/>
      <c r="BXU9" s="111"/>
      <c r="BXV9" s="111"/>
      <c r="BXW9" s="111"/>
      <c r="BXX9" s="111"/>
      <c r="BXY9" s="111"/>
      <c r="BXZ9" s="111"/>
      <c r="BYA9" s="111"/>
      <c r="BYB9" s="111"/>
      <c r="BYC9" s="111"/>
      <c r="BYD9" s="111"/>
      <c r="BYE9" s="111"/>
      <c r="BYF9" s="111"/>
      <c r="BYG9" s="111"/>
      <c r="BYH9" s="111"/>
      <c r="BYI9" s="111"/>
      <c r="BYJ9" s="111"/>
      <c r="BYK9" s="111"/>
      <c r="BYL9" s="111"/>
      <c r="BYM9" s="111"/>
      <c r="BYN9" s="111"/>
      <c r="BYO9" s="111"/>
      <c r="BYP9" s="111"/>
      <c r="BYQ9" s="111"/>
      <c r="BYR9" s="111"/>
      <c r="BYS9" s="111"/>
      <c r="BYT9" s="111"/>
      <c r="BYU9" s="111"/>
      <c r="BYV9" s="111"/>
      <c r="BYW9" s="111"/>
      <c r="BYX9" s="111"/>
      <c r="BYY9" s="111"/>
      <c r="BYZ9" s="111"/>
      <c r="BZA9" s="111"/>
      <c r="BZB9" s="111"/>
      <c r="BZC9" s="111"/>
      <c r="BZD9" s="111"/>
      <c r="BZE9" s="111"/>
      <c r="BZF9" s="111"/>
      <c r="BZG9" s="111"/>
      <c r="BZH9" s="111"/>
      <c r="BZI9" s="111"/>
      <c r="BZJ9" s="111"/>
      <c r="BZK9" s="111"/>
      <c r="BZL9" s="111"/>
      <c r="BZM9" s="111"/>
      <c r="BZN9" s="111"/>
      <c r="BZO9" s="111"/>
      <c r="BZP9" s="111"/>
      <c r="BZQ9" s="111"/>
      <c r="BZR9" s="111"/>
      <c r="BZS9" s="111"/>
      <c r="BZT9" s="111"/>
      <c r="BZU9" s="111"/>
      <c r="BZV9" s="111"/>
      <c r="BZW9" s="111"/>
      <c r="BZX9" s="111"/>
      <c r="BZY9" s="111"/>
      <c r="BZZ9" s="111"/>
      <c r="CAA9" s="111"/>
      <c r="CAB9" s="111"/>
      <c r="CAC9" s="111"/>
      <c r="CAD9" s="111"/>
      <c r="CAE9" s="111"/>
      <c r="CAF9" s="111"/>
      <c r="CAG9" s="111"/>
      <c r="CAH9" s="111"/>
      <c r="CAI9" s="111"/>
      <c r="CAJ9" s="111"/>
      <c r="CAK9" s="111"/>
      <c r="CAL9" s="111"/>
      <c r="CAM9" s="111"/>
      <c r="CAN9" s="111"/>
      <c r="CAO9" s="111"/>
      <c r="CAP9" s="111"/>
      <c r="CAQ9" s="111"/>
      <c r="CAR9" s="111"/>
      <c r="CAS9" s="111"/>
      <c r="CAT9" s="111"/>
      <c r="CAU9" s="111"/>
      <c r="CAV9" s="111"/>
      <c r="CAW9" s="111"/>
      <c r="CAX9" s="111"/>
      <c r="CAY9" s="111"/>
      <c r="CAZ9" s="111"/>
      <c r="CBA9" s="111"/>
      <c r="CBB9" s="111"/>
      <c r="CBC9" s="111"/>
      <c r="CBD9" s="111"/>
      <c r="CBE9" s="111"/>
      <c r="CBF9" s="111"/>
      <c r="CBG9" s="111"/>
      <c r="CBH9" s="111"/>
      <c r="CBI9" s="111"/>
      <c r="CBJ9" s="111"/>
      <c r="CBK9" s="111"/>
      <c r="CBL9" s="111"/>
      <c r="CBM9" s="111"/>
      <c r="CBN9" s="111"/>
      <c r="CBO9" s="111"/>
      <c r="CBP9" s="111"/>
      <c r="CBQ9" s="111"/>
      <c r="CBR9" s="111"/>
      <c r="CBS9" s="111"/>
      <c r="CBT9" s="111"/>
      <c r="CBU9" s="111"/>
      <c r="CBV9" s="111"/>
      <c r="CBW9" s="111"/>
      <c r="CBX9" s="111"/>
      <c r="CBY9" s="111"/>
      <c r="CBZ9" s="111"/>
      <c r="CCA9" s="111"/>
      <c r="CCB9" s="111"/>
      <c r="CCC9" s="111"/>
      <c r="CCD9" s="111"/>
      <c r="CCE9" s="111"/>
      <c r="CCF9" s="111"/>
      <c r="CCG9" s="111"/>
      <c r="CCH9" s="111"/>
      <c r="CCI9" s="111"/>
      <c r="CCJ9" s="111"/>
      <c r="CCK9" s="111"/>
      <c r="CCL9" s="111"/>
      <c r="CCM9" s="111"/>
      <c r="CCN9" s="111"/>
      <c r="CCO9" s="111"/>
      <c r="CCP9" s="111"/>
      <c r="CCQ9" s="111"/>
      <c r="CCR9" s="111"/>
      <c r="CCS9" s="111"/>
      <c r="CCT9" s="111"/>
      <c r="CCU9" s="111"/>
      <c r="CCV9" s="111"/>
      <c r="CCW9" s="111"/>
      <c r="CCX9" s="111"/>
      <c r="CCY9" s="111"/>
      <c r="CCZ9" s="111"/>
      <c r="CDA9" s="111"/>
      <c r="CDB9" s="111"/>
      <c r="CDC9" s="111"/>
      <c r="CDD9" s="111"/>
      <c r="CDE9" s="111"/>
      <c r="CDF9" s="111"/>
      <c r="CDG9" s="111"/>
      <c r="CDH9" s="111"/>
      <c r="CDI9" s="111"/>
      <c r="CDJ9" s="111"/>
      <c r="CDK9" s="111"/>
      <c r="CDL9" s="111"/>
      <c r="CDM9" s="111"/>
      <c r="CDN9" s="111"/>
      <c r="CDO9" s="111"/>
      <c r="CDP9" s="111"/>
      <c r="CDQ9" s="111"/>
      <c r="CDR9" s="111"/>
      <c r="CDS9" s="111"/>
      <c r="CDT9" s="111"/>
      <c r="CDU9" s="111"/>
      <c r="CDV9" s="111"/>
      <c r="CDW9" s="111"/>
      <c r="CDX9" s="111"/>
      <c r="CDY9" s="111"/>
      <c r="CDZ9" s="111"/>
      <c r="CEA9" s="111"/>
      <c r="CEB9" s="111"/>
      <c r="CEC9" s="111"/>
      <c r="CED9" s="111"/>
      <c r="CEE9" s="111"/>
      <c r="CEF9" s="111"/>
      <c r="CEG9" s="111"/>
      <c r="CEH9" s="111"/>
      <c r="CEI9" s="111"/>
      <c r="CEJ9" s="111"/>
      <c r="CEK9" s="111"/>
      <c r="CEL9" s="111"/>
      <c r="CEM9" s="111"/>
      <c r="CEN9" s="111"/>
      <c r="CEO9" s="111"/>
      <c r="CEP9" s="111"/>
      <c r="CEQ9" s="111"/>
      <c r="CER9" s="111"/>
      <c r="CES9" s="111"/>
      <c r="CET9" s="111"/>
      <c r="CEU9" s="111"/>
      <c r="CEV9" s="111"/>
      <c r="CEW9" s="111"/>
      <c r="CEX9" s="111"/>
      <c r="CEY9" s="111"/>
      <c r="CEZ9" s="111"/>
      <c r="CFA9" s="111"/>
      <c r="CFB9" s="111"/>
      <c r="CFC9" s="111"/>
      <c r="CFD9" s="111"/>
      <c r="CFE9" s="111"/>
      <c r="CFF9" s="111"/>
      <c r="CFG9" s="111"/>
      <c r="CFH9" s="111"/>
      <c r="CFI9" s="111"/>
      <c r="CFJ9" s="111"/>
      <c r="CFK9" s="111"/>
      <c r="CFL9" s="111"/>
      <c r="CFM9" s="111"/>
      <c r="CFN9" s="111"/>
      <c r="CFO9" s="111"/>
      <c r="CFP9" s="111"/>
      <c r="CFQ9" s="111"/>
      <c r="CFR9" s="111"/>
      <c r="CFS9" s="111"/>
      <c r="CFT9" s="111"/>
      <c r="CFU9" s="111"/>
      <c r="CFV9" s="111"/>
      <c r="CFW9" s="111"/>
      <c r="CFX9" s="111"/>
      <c r="CFY9" s="111"/>
      <c r="CFZ9" s="111"/>
      <c r="CGA9" s="111"/>
      <c r="CGB9" s="111"/>
      <c r="CGC9" s="111"/>
      <c r="CGD9" s="111"/>
      <c r="CGE9" s="111"/>
      <c r="CGF9" s="111"/>
      <c r="CGG9" s="111"/>
      <c r="CGH9" s="111"/>
      <c r="CGI9" s="111"/>
      <c r="CGJ9" s="111"/>
      <c r="CGK9" s="111"/>
      <c r="CGL9" s="111"/>
      <c r="CGM9" s="111"/>
      <c r="CGN9" s="111"/>
      <c r="CGO9" s="111"/>
      <c r="CGP9" s="111"/>
      <c r="CGQ9" s="111"/>
      <c r="CGR9" s="111"/>
      <c r="CGS9" s="111"/>
      <c r="CGT9" s="111"/>
      <c r="CGU9" s="111"/>
      <c r="CGV9" s="111"/>
      <c r="CGW9" s="111"/>
      <c r="CGX9" s="111"/>
      <c r="CGY9" s="111"/>
      <c r="CGZ9" s="111"/>
      <c r="CHA9" s="111"/>
      <c r="CHB9" s="111"/>
      <c r="CHC9" s="111"/>
      <c r="CHD9" s="111"/>
      <c r="CHE9" s="111"/>
      <c r="CHF9" s="111"/>
      <c r="CHG9" s="111"/>
      <c r="CHH9" s="111"/>
      <c r="CHI9" s="111"/>
      <c r="CHJ9" s="111"/>
      <c r="CHK9" s="111"/>
      <c r="CHL9" s="111"/>
      <c r="CHM9" s="111"/>
      <c r="CHN9" s="111"/>
      <c r="CHO9" s="111"/>
      <c r="CHP9" s="111"/>
      <c r="CHQ9" s="111"/>
      <c r="CHR9" s="111"/>
      <c r="CHS9" s="111"/>
      <c r="CHT9" s="111"/>
      <c r="CHU9" s="111"/>
      <c r="CHV9" s="111"/>
      <c r="CHW9" s="111"/>
      <c r="CHX9" s="111"/>
      <c r="CHY9" s="111"/>
      <c r="CHZ9" s="111"/>
      <c r="CIA9" s="111"/>
      <c r="CIB9" s="111"/>
      <c r="CIC9" s="111"/>
      <c r="CID9" s="111"/>
      <c r="CIE9" s="111"/>
      <c r="CIF9" s="111"/>
      <c r="CIG9" s="111"/>
      <c r="CIH9" s="111"/>
      <c r="CII9" s="111"/>
      <c r="CIJ9" s="111"/>
      <c r="CIK9" s="111"/>
      <c r="CIL9" s="111"/>
      <c r="CIM9" s="111"/>
      <c r="CIN9" s="111"/>
      <c r="CIO9" s="111"/>
      <c r="CIP9" s="111"/>
      <c r="CIQ9" s="111"/>
      <c r="CIR9" s="111"/>
      <c r="CIS9" s="111"/>
      <c r="CIT9" s="111"/>
      <c r="CIU9" s="111"/>
      <c r="CIV9" s="111"/>
      <c r="CIW9" s="111"/>
      <c r="CIX9" s="111"/>
      <c r="CIY9" s="111"/>
      <c r="CIZ9" s="111"/>
      <c r="CJA9" s="111"/>
      <c r="CJB9" s="111"/>
      <c r="CJC9" s="111"/>
      <c r="CJD9" s="111"/>
      <c r="CJE9" s="111"/>
      <c r="CJF9" s="111"/>
      <c r="CJG9" s="111"/>
      <c r="CJH9" s="111"/>
      <c r="CJI9" s="111"/>
      <c r="CJJ9" s="111"/>
      <c r="CJK9" s="111"/>
      <c r="CJL9" s="111"/>
      <c r="CJM9" s="111"/>
      <c r="CJN9" s="111"/>
      <c r="CJO9" s="111"/>
      <c r="CJP9" s="111"/>
      <c r="CJQ9" s="111"/>
      <c r="CJR9" s="111"/>
      <c r="CJS9" s="111"/>
      <c r="CJT9" s="111"/>
      <c r="CJU9" s="111"/>
      <c r="CJV9" s="111"/>
      <c r="CJW9" s="111"/>
      <c r="CJX9" s="111"/>
      <c r="CJY9" s="111"/>
      <c r="CJZ9" s="111"/>
      <c r="CKA9" s="111"/>
      <c r="CKB9" s="111"/>
      <c r="CKC9" s="111"/>
      <c r="CKD9" s="111"/>
      <c r="CKE9" s="111"/>
      <c r="CKF9" s="111"/>
      <c r="CKG9" s="111"/>
      <c r="CKH9" s="111"/>
      <c r="CKI9" s="111"/>
      <c r="CKJ9" s="111"/>
      <c r="CKK9" s="111"/>
      <c r="CKL9" s="111"/>
      <c r="CKM9" s="111"/>
      <c r="CKN9" s="111"/>
      <c r="CKO9" s="111"/>
      <c r="CKP9" s="111"/>
      <c r="CKQ9" s="111"/>
      <c r="CKR9" s="111"/>
      <c r="CKS9" s="111"/>
      <c r="CKT9" s="111"/>
      <c r="CKU9" s="111"/>
      <c r="CKV9" s="111"/>
      <c r="CKW9" s="111"/>
      <c r="CKX9" s="111"/>
      <c r="CKY9" s="111"/>
      <c r="CKZ9" s="111"/>
      <c r="CLA9" s="111"/>
      <c r="CLB9" s="111"/>
      <c r="CLC9" s="111"/>
      <c r="CLD9" s="111"/>
      <c r="CLE9" s="111"/>
      <c r="CLF9" s="111"/>
      <c r="CLG9" s="111"/>
      <c r="CLH9" s="111"/>
      <c r="CLI9" s="111"/>
      <c r="CLJ9" s="111"/>
      <c r="CLK9" s="111"/>
      <c r="CLL9" s="111"/>
      <c r="CLM9" s="111"/>
      <c r="CLN9" s="111"/>
      <c r="CLO9" s="111"/>
      <c r="CLP9" s="111"/>
      <c r="CLQ9" s="111"/>
      <c r="CLR9" s="111"/>
      <c r="CLS9" s="111"/>
      <c r="CLT9" s="111"/>
      <c r="CLU9" s="111"/>
      <c r="CLV9" s="111"/>
      <c r="CLW9" s="111"/>
      <c r="CLX9" s="111"/>
      <c r="CLY9" s="111"/>
      <c r="CLZ9" s="111"/>
      <c r="CMA9" s="111"/>
      <c r="CMB9" s="111"/>
      <c r="CMC9" s="111"/>
      <c r="CMD9" s="111"/>
      <c r="CME9" s="111"/>
      <c r="CMF9" s="111"/>
      <c r="CMG9" s="111"/>
      <c r="CMH9" s="111"/>
      <c r="CMI9" s="111"/>
      <c r="CMJ9" s="111"/>
      <c r="CMK9" s="111"/>
      <c r="CML9" s="111"/>
      <c r="CMM9" s="111"/>
      <c r="CMN9" s="111"/>
      <c r="CMO9" s="111"/>
      <c r="CMP9" s="111"/>
      <c r="CMQ9" s="111"/>
      <c r="CMR9" s="111"/>
      <c r="CMS9" s="111"/>
      <c r="CMT9" s="111"/>
      <c r="CMU9" s="111"/>
      <c r="CMV9" s="111"/>
      <c r="CMW9" s="111"/>
      <c r="CMX9" s="111"/>
      <c r="CMY9" s="111"/>
      <c r="CMZ9" s="111"/>
      <c r="CNA9" s="111"/>
      <c r="CNB9" s="111"/>
      <c r="CNC9" s="111"/>
      <c r="CND9" s="111"/>
      <c r="CNE9" s="111"/>
      <c r="CNF9" s="111"/>
      <c r="CNG9" s="111"/>
      <c r="CNH9" s="111"/>
      <c r="CNI9" s="111"/>
      <c r="CNJ9" s="111"/>
      <c r="CNK9" s="111"/>
      <c r="CNL9" s="111"/>
      <c r="CNM9" s="111"/>
      <c r="CNN9" s="111"/>
      <c r="CNO9" s="111"/>
      <c r="CNP9" s="111"/>
      <c r="CNQ9" s="111"/>
      <c r="CNR9" s="111"/>
      <c r="CNS9" s="111"/>
      <c r="CNT9" s="111"/>
      <c r="CNU9" s="111"/>
      <c r="CNV9" s="111"/>
      <c r="CNW9" s="111"/>
      <c r="CNX9" s="111"/>
      <c r="CNY9" s="111"/>
      <c r="CNZ9" s="111"/>
      <c r="COA9" s="111"/>
      <c r="COB9" s="111"/>
      <c r="COC9" s="111"/>
      <c r="COD9" s="111"/>
      <c r="COE9" s="111"/>
      <c r="COF9" s="111"/>
      <c r="COG9" s="111"/>
      <c r="COH9" s="111"/>
      <c r="COI9" s="111"/>
      <c r="COJ9" s="111"/>
      <c r="COK9" s="111"/>
      <c r="COL9" s="111"/>
      <c r="COM9" s="111"/>
      <c r="CON9" s="111"/>
      <c r="COO9" s="111"/>
      <c r="COP9" s="111"/>
      <c r="COQ9" s="111"/>
      <c r="COR9" s="111"/>
      <c r="COS9" s="111"/>
      <c r="COT9" s="111"/>
      <c r="COU9" s="111"/>
      <c r="COV9" s="111"/>
      <c r="COW9" s="111"/>
      <c r="COX9" s="111"/>
      <c r="COY9" s="111"/>
      <c r="COZ9" s="111"/>
      <c r="CPA9" s="111"/>
      <c r="CPB9" s="111"/>
      <c r="CPC9" s="111"/>
      <c r="CPD9" s="111"/>
      <c r="CPE9" s="111"/>
      <c r="CPF9" s="111"/>
      <c r="CPG9" s="111"/>
      <c r="CPH9" s="111"/>
      <c r="CPI9" s="111"/>
      <c r="CPJ9" s="111"/>
      <c r="CPK9" s="111"/>
      <c r="CPL9" s="111"/>
      <c r="CPM9" s="111"/>
      <c r="CPN9" s="111"/>
      <c r="CPO9" s="111"/>
      <c r="CPP9" s="111"/>
      <c r="CPQ9" s="111"/>
      <c r="CPR9" s="111"/>
      <c r="CPS9" s="111"/>
      <c r="CPT9" s="111"/>
      <c r="CPU9" s="111"/>
      <c r="CPV9" s="111"/>
      <c r="CPW9" s="111"/>
      <c r="CPX9" s="111"/>
      <c r="CPY9" s="111"/>
      <c r="CPZ9" s="111"/>
      <c r="CQA9" s="111"/>
      <c r="CQB9" s="111"/>
      <c r="CQC9" s="111"/>
      <c r="CQD9" s="111"/>
      <c r="CQE9" s="111"/>
      <c r="CQF9" s="111"/>
      <c r="CQG9" s="111"/>
      <c r="CQH9" s="111"/>
      <c r="CQI9" s="111"/>
      <c r="CQJ9" s="111"/>
      <c r="CQK9" s="111"/>
      <c r="CQL9" s="111"/>
      <c r="CQM9" s="111"/>
      <c r="CQN9" s="111"/>
      <c r="CQO9" s="111"/>
      <c r="CQP9" s="111"/>
      <c r="CQQ9" s="111"/>
      <c r="CQR9" s="111"/>
      <c r="CQS9" s="111"/>
      <c r="CQT9" s="111"/>
      <c r="CQU9" s="111"/>
      <c r="CQV9" s="111"/>
      <c r="CQW9" s="111"/>
      <c r="CQX9" s="111"/>
      <c r="CQY9" s="111"/>
      <c r="CQZ9" s="111"/>
      <c r="CRA9" s="111"/>
      <c r="CRB9" s="111"/>
      <c r="CRC9" s="111"/>
      <c r="CRD9" s="111"/>
      <c r="CRE9" s="111"/>
      <c r="CRF9" s="111"/>
      <c r="CRG9" s="111"/>
      <c r="CRH9" s="111"/>
      <c r="CRI9" s="111"/>
      <c r="CRJ9" s="111"/>
      <c r="CRK9" s="111"/>
      <c r="CRL9" s="111"/>
      <c r="CRM9" s="111"/>
      <c r="CRN9" s="111"/>
      <c r="CRO9" s="111"/>
      <c r="CRP9" s="111"/>
      <c r="CRQ9" s="111"/>
      <c r="CRR9" s="111"/>
      <c r="CRS9" s="111"/>
      <c r="CRT9" s="111"/>
      <c r="CRU9" s="111"/>
      <c r="CRV9" s="111"/>
      <c r="CRW9" s="111"/>
      <c r="CRX9" s="111"/>
      <c r="CRY9" s="111"/>
      <c r="CRZ9" s="111"/>
      <c r="CSA9" s="111"/>
      <c r="CSB9" s="111"/>
      <c r="CSC9" s="111"/>
      <c r="CSD9" s="111"/>
      <c r="CSE9" s="111"/>
      <c r="CSF9" s="111"/>
      <c r="CSG9" s="111"/>
      <c r="CSH9" s="111"/>
      <c r="CSI9" s="111"/>
      <c r="CSJ9" s="111"/>
      <c r="CSK9" s="111"/>
      <c r="CSL9" s="111"/>
      <c r="CSM9" s="111"/>
      <c r="CSN9" s="111"/>
      <c r="CSO9" s="111"/>
      <c r="CSP9" s="111"/>
      <c r="CSQ9" s="111"/>
      <c r="CSR9" s="111"/>
      <c r="CSS9" s="111"/>
      <c r="CST9" s="111"/>
      <c r="CSU9" s="111"/>
      <c r="CSV9" s="111"/>
      <c r="CSW9" s="111"/>
      <c r="CSX9" s="111"/>
      <c r="CSY9" s="111"/>
      <c r="CSZ9" s="111"/>
      <c r="CTA9" s="111"/>
      <c r="CTB9" s="111"/>
      <c r="CTC9" s="111"/>
      <c r="CTD9" s="111"/>
      <c r="CTE9" s="111"/>
      <c r="CTF9" s="111"/>
      <c r="CTG9" s="111"/>
      <c r="CTH9" s="111"/>
      <c r="CTI9" s="111"/>
      <c r="CTJ9" s="111"/>
      <c r="CTK9" s="111"/>
      <c r="CTL9" s="111"/>
      <c r="CTM9" s="111"/>
      <c r="CTN9" s="111"/>
      <c r="CTO9" s="111"/>
      <c r="CTP9" s="111"/>
      <c r="CTQ9" s="111"/>
      <c r="CTR9" s="111"/>
      <c r="CTS9" s="111"/>
      <c r="CTT9" s="111"/>
      <c r="CTU9" s="111"/>
      <c r="CTV9" s="111"/>
      <c r="CTW9" s="111"/>
      <c r="CTX9" s="111"/>
      <c r="CTY9" s="111"/>
      <c r="CTZ9" s="111"/>
      <c r="CUA9" s="111"/>
      <c r="CUB9" s="111"/>
      <c r="CUC9" s="111"/>
      <c r="CUD9" s="111"/>
      <c r="CUE9" s="111"/>
      <c r="CUF9" s="111"/>
      <c r="CUG9" s="111"/>
      <c r="CUH9" s="111"/>
      <c r="CUI9" s="111"/>
      <c r="CUJ9" s="111"/>
      <c r="CUK9" s="111"/>
      <c r="CUL9" s="111"/>
      <c r="CUM9" s="111"/>
      <c r="CUN9" s="111"/>
      <c r="CUO9" s="111"/>
      <c r="CUP9" s="111"/>
      <c r="CUQ9" s="111"/>
      <c r="CUR9" s="111"/>
      <c r="CUS9" s="111"/>
      <c r="CUT9" s="111"/>
      <c r="CUU9" s="111"/>
      <c r="CUV9" s="111"/>
      <c r="CUW9" s="111"/>
      <c r="CUX9" s="111"/>
      <c r="CUY9" s="111"/>
      <c r="CUZ9" s="111"/>
      <c r="CVA9" s="111"/>
      <c r="CVB9" s="111"/>
      <c r="CVC9" s="111"/>
      <c r="CVD9" s="111"/>
      <c r="CVE9" s="111"/>
      <c r="CVF9" s="111"/>
      <c r="CVG9" s="111"/>
      <c r="CVH9" s="111"/>
      <c r="CVI9" s="111"/>
      <c r="CVJ9" s="111"/>
      <c r="CVK9" s="111"/>
      <c r="CVL9" s="111"/>
      <c r="CVM9" s="111"/>
      <c r="CVN9" s="111"/>
      <c r="CVO9" s="111"/>
      <c r="CVP9" s="111"/>
      <c r="CVQ9" s="111"/>
      <c r="CVR9" s="111"/>
      <c r="CVS9" s="111"/>
      <c r="CVT9" s="111"/>
      <c r="CVU9" s="111"/>
      <c r="CVV9" s="111"/>
      <c r="CVW9" s="111"/>
      <c r="CVX9" s="111"/>
      <c r="CVY9" s="111"/>
      <c r="CVZ9" s="111"/>
      <c r="CWA9" s="111"/>
      <c r="CWB9" s="111"/>
      <c r="CWC9" s="111"/>
      <c r="CWD9" s="111"/>
      <c r="CWE9" s="111"/>
      <c r="CWF9" s="111"/>
      <c r="CWG9" s="111"/>
      <c r="CWH9" s="111"/>
      <c r="CWI9" s="111"/>
      <c r="CWJ9" s="111"/>
      <c r="CWK9" s="111"/>
      <c r="CWL9" s="111"/>
      <c r="CWM9" s="111"/>
      <c r="CWN9" s="111"/>
      <c r="CWO9" s="111"/>
      <c r="CWP9" s="111"/>
      <c r="CWQ9" s="111"/>
      <c r="CWR9" s="111"/>
      <c r="CWS9" s="111"/>
      <c r="CWT9" s="111"/>
      <c r="CWU9" s="111"/>
      <c r="CWV9" s="111"/>
      <c r="CWW9" s="111"/>
      <c r="CWX9" s="111"/>
      <c r="CWY9" s="111"/>
      <c r="CWZ9" s="111"/>
      <c r="CXA9" s="111"/>
      <c r="CXB9" s="111"/>
      <c r="CXC9" s="111"/>
      <c r="CXD9" s="111"/>
      <c r="CXE9" s="111"/>
      <c r="CXF9" s="111"/>
      <c r="CXG9" s="111"/>
      <c r="CXH9" s="111"/>
      <c r="CXI9" s="111"/>
      <c r="CXJ9" s="111"/>
      <c r="CXK9" s="111"/>
      <c r="CXL9" s="111"/>
      <c r="CXM9" s="111"/>
      <c r="CXN9" s="111"/>
      <c r="CXO9" s="111"/>
      <c r="CXP9" s="111"/>
      <c r="CXQ9" s="111"/>
      <c r="CXR9" s="111"/>
      <c r="CXS9" s="111"/>
      <c r="CXT9" s="111"/>
      <c r="CXU9" s="111"/>
      <c r="CXV9" s="111"/>
      <c r="CXW9" s="111"/>
      <c r="CXX9" s="111"/>
      <c r="CXY9" s="111"/>
      <c r="CXZ9" s="111"/>
      <c r="CYA9" s="111"/>
      <c r="CYB9" s="111"/>
      <c r="CYC9" s="111"/>
      <c r="CYD9" s="111"/>
      <c r="CYE9" s="111"/>
      <c r="CYF9" s="111"/>
      <c r="CYG9" s="111"/>
      <c r="CYH9" s="111"/>
      <c r="CYI9" s="111"/>
      <c r="CYJ9" s="111"/>
      <c r="CYK9" s="111"/>
      <c r="CYL9" s="111"/>
      <c r="CYM9" s="111"/>
      <c r="CYN9" s="111"/>
      <c r="CYO9" s="111"/>
      <c r="CYP9" s="111"/>
      <c r="CYQ9" s="111"/>
      <c r="CYR9" s="111"/>
      <c r="CYS9" s="111"/>
      <c r="CYT9" s="111"/>
      <c r="CYU9" s="111"/>
      <c r="CYV9" s="111"/>
      <c r="CYW9" s="111"/>
      <c r="CYX9" s="111"/>
      <c r="CYY9" s="111"/>
      <c r="CYZ9" s="111"/>
      <c r="CZA9" s="111"/>
      <c r="CZB9" s="111"/>
      <c r="CZC9" s="111"/>
      <c r="CZD9" s="111"/>
      <c r="CZE9" s="111"/>
      <c r="CZF9" s="111"/>
      <c r="CZG9" s="111"/>
      <c r="CZH9" s="111"/>
      <c r="CZI9" s="111"/>
      <c r="CZJ9" s="111"/>
      <c r="CZK9" s="111"/>
      <c r="CZL9" s="111"/>
      <c r="CZM9" s="111"/>
      <c r="CZN9" s="111"/>
      <c r="CZO9" s="111"/>
      <c r="CZP9" s="111"/>
      <c r="CZQ9" s="111"/>
      <c r="CZR9" s="111"/>
      <c r="CZS9" s="111"/>
      <c r="CZT9" s="111"/>
      <c r="CZU9" s="111"/>
      <c r="CZV9" s="111"/>
      <c r="CZW9" s="111"/>
      <c r="CZX9" s="111"/>
      <c r="CZY9" s="111"/>
      <c r="CZZ9" s="111"/>
      <c r="DAA9" s="111"/>
      <c r="DAB9" s="111"/>
      <c r="DAC9" s="111"/>
      <c r="DAD9" s="111"/>
      <c r="DAE9" s="111"/>
      <c r="DAF9" s="111"/>
      <c r="DAG9" s="111"/>
      <c r="DAH9" s="111"/>
      <c r="DAI9" s="111"/>
      <c r="DAJ9" s="111"/>
      <c r="DAK9" s="111"/>
      <c r="DAL9" s="111"/>
      <c r="DAM9" s="111"/>
      <c r="DAN9" s="111"/>
      <c r="DAO9" s="111"/>
      <c r="DAP9" s="111"/>
      <c r="DAQ9" s="111"/>
      <c r="DAR9" s="111"/>
      <c r="DAS9" s="111"/>
      <c r="DAT9" s="111"/>
      <c r="DAU9" s="111"/>
      <c r="DAV9" s="111"/>
      <c r="DAW9" s="111"/>
      <c r="DAX9" s="111"/>
      <c r="DAY9" s="111"/>
      <c r="DAZ9" s="111"/>
      <c r="DBA9" s="111"/>
      <c r="DBB9" s="111"/>
      <c r="DBC9" s="111"/>
      <c r="DBD9" s="111"/>
      <c r="DBE9" s="111"/>
      <c r="DBF9" s="111"/>
      <c r="DBG9" s="111"/>
      <c r="DBH9" s="111"/>
      <c r="DBI9" s="111"/>
      <c r="DBJ9" s="111"/>
      <c r="DBK9" s="111"/>
      <c r="DBL9" s="111"/>
      <c r="DBM9" s="111"/>
      <c r="DBN9" s="111"/>
      <c r="DBO9" s="111"/>
      <c r="DBP9" s="111"/>
      <c r="DBQ9" s="111"/>
      <c r="DBR9" s="111"/>
      <c r="DBS9" s="111"/>
      <c r="DBT9" s="111"/>
      <c r="DBU9" s="111"/>
      <c r="DBV9" s="111"/>
      <c r="DBW9" s="111"/>
      <c r="DBX9" s="111"/>
      <c r="DBY9" s="111"/>
      <c r="DBZ9" s="111"/>
      <c r="DCA9" s="111"/>
      <c r="DCB9" s="111"/>
      <c r="DCC9" s="111"/>
      <c r="DCD9" s="111"/>
      <c r="DCE9" s="111"/>
      <c r="DCF9" s="111"/>
      <c r="DCG9" s="111"/>
      <c r="DCH9" s="111"/>
      <c r="DCI9" s="111"/>
      <c r="DCJ9" s="111"/>
      <c r="DCK9" s="111"/>
      <c r="DCL9" s="111"/>
      <c r="DCM9" s="111"/>
      <c r="DCN9" s="111"/>
      <c r="DCO9" s="111"/>
      <c r="DCP9" s="111"/>
      <c r="DCQ9" s="111"/>
      <c r="DCR9" s="111"/>
      <c r="DCS9" s="111"/>
      <c r="DCT9" s="111"/>
      <c r="DCU9" s="111"/>
      <c r="DCV9" s="111"/>
      <c r="DCW9" s="111"/>
      <c r="DCX9" s="111"/>
      <c r="DCY9" s="111"/>
      <c r="DCZ9" s="111"/>
      <c r="DDA9" s="111"/>
      <c r="DDB9" s="111"/>
      <c r="DDC9" s="111"/>
      <c r="DDD9" s="111"/>
      <c r="DDE9" s="111"/>
      <c r="DDF9" s="111"/>
      <c r="DDG9" s="111"/>
      <c r="DDH9" s="111"/>
      <c r="DDI9" s="111"/>
      <c r="DDJ9" s="111"/>
      <c r="DDK9" s="111"/>
      <c r="DDL9" s="111"/>
      <c r="DDM9" s="111"/>
      <c r="DDN9" s="111"/>
      <c r="DDO9" s="111"/>
      <c r="DDP9" s="111"/>
      <c r="DDQ9" s="111"/>
      <c r="DDR9" s="111"/>
      <c r="DDS9" s="111"/>
      <c r="DDT9" s="111"/>
      <c r="DDU9" s="111"/>
      <c r="DDV9" s="111"/>
      <c r="DDW9" s="111"/>
      <c r="DDX9" s="111"/>
      <c r="DDY9" s="111"/>
      <c r="DDZ9" s="111"/>
      <c r="DEA9" s="111"/>
      <c r="DEB9" s="111"/>
      <c r="DEC9" s="111"/>
      <c r="DED9" s="111"/>
      <c r="DEE9" s="111"/>
      <c r="DEF9" s="111"/>
      <c r="DEG9" s="111"/>
      <c r="DEH9" s="111"/>
      <c r="DEI9" s="111"/>
      <c r="DEJ9" s="111"/>
      <c r="DEK9" s="111"/>
      <c r="DEL9" s="111"/>
      <c r="DEM9" s="111"/>
      <c r="DEN9" s="111"/>
      <c r="DEO9" s="111"/>
      <c r="DEP9" s="111"/>
      <c r="DEQ9" s="111"/>
      <c r="DER9" s="111"/>
      <c r="DES9" s="111"/>
      <c r="DET9" s="111"/>
      <c r="DEU9" s="111"/>
      <c r="DEV9" s="111"/>
      <c r="DEW9" s="111"/>
      <c r="DEX9" s="111"/>
      <c r="DEY9" s="111"/>
      <c r="DEZ9" s="111"/>
      <c r="DFA9" s="111"/>
      <c r="DFB9" s="111"/>
      <c r="DFC9" s="111"/>
      <c r="DFD9" s="111"/>
      <c r="DFE9" s="111"/>
      <c r="DFF9" s="111"/>
      <c r="DFG9" s="111"/>
      <c r="DFH9" s="111"/>
      <c r="DFI9" s="111"/>
      <c r="DFJ9" s="111"/>
      <c r="DFK9" s="111"/>
      <c r="DFL9" s="111"/>
      <c r="DFM9" s="111"/>
      <c r="DFN9" s="111"/>
      <c r="DFO9" s="111"/>
      <c r="DFP9" s="111"/>
      <c r="DFQ9" s="111"/>
      <c r="DFR9" s="111"/>
      <c r="DFS9" s="111"/>
      <c r="DFT9" s="111"/>
      <c r="DFU9" s="111"/>
      <c r="DFV9" s="111"/>
      <c r="DFW9" s="111"/>
      <c r="DFX9" s="111"/>
      <c r="DFY9" s="111"/>
      <c r="DFZ9" s="111"/>
      <c r="DGA9" s="111"/>
      <c r="DGB9" s="111"/>
      <c r="DGC9" s="111"/>
      <c r="DGD9" s="111"/>
      <c r="DGE9" s="111"/>
      <c r="DGF9" s="111"/>
      <c r="DGG9" s="111"/>
      <c r="DGH9" s="111"/>
      <c r="DGI9" s="111"/>
      <c r="DGJ9" s="111"/>
      <c r="DGK9" s="111"/>
      <c r="DGL9" s="111"/>
      <c r="DGM9" s="111"/>
      <c r="DGN9" s="111"/>
      <c r="DGO9" s="111"/>
      <c r="DGP9" s="111"/>
      <c r="DGQ9" s="111"/>
      <c r="DGR9" s="111"/>
      <c r="DGS9" s="111"/>
      <c r="DGT9" s="111"/>
      <c r="DGU9" s="111"/>
      <c r="DGV9" s="111"/>
      <c r="DGW9" s="111"/>
      <c r="DGX9" s="111"/>
      <c r="DGY9" s="111"/>
      <c r="DGZ9" s="111"/>
      <c r="DHA9" s="111"/>
      <c r="DHB9" s="111"/>
      <c r="DHC9" s="111"/>
      <c r="DHD9" s="111"/>
      <c r="DHE9" s="111"/>
      <c r="DHF9" s="111"/>
      <c r="DHG9" s="111"/>
      <c r="DHH9" s="111"/>
      <c r="DHI9" s="111"/>
      <c r="DHJ9" s="111"/>
      <c r="DHK9" s="111"/>
      <c r="DHL9" s="111"/>
      <c r="DHM9" s="111"/>
      <c r="DHN9" s="111"/>
      <c r="DHO9" s="111"/>
      <c r="DHP9" s="111"/>
      <c r="DHQ9" s="111"/>
      <c r="DHR9" s="111"/>
      <c r="DHS9" s="111"/>
      <c r="DHT9" s="111"/>
      <c r="DHU9" s="111"/>
      <c r="DHV9" s="111"/>
      <c r="DHW9" s="111"/>
      <c r="DHX9" s="111"/>
      <c r="DHY9" s="111"/>
      <c r="DHZ9" s="111"/>
      <c r="DIA9" s="111"/>
      <c r="DIB9" s="111"/>
      <c r="DIC9" s="111"/>
      <c r="DID9" s="111"/>
      <c r="DIE9" s="111"/>
      <c r="DIF9" s="111"/>
      <c r="DIG9" s="111"/>
      <c r="DIH9" s="111"/>
      <c r="DII9" s="111"/>
      <c r="DIJ9" s="111"/>
      <c r="DIK9" s="111"/>
      <c r="DIL9" s="111"/>
      <c r="DIM9" s="111"/>
      <c r="DIN9" s="111"/>
      <c r="DIO9" s="111"/>
      <c r="DIP9" s="111"/>
      <c r="DIQ9" s="111"/>
      <c r="DIR9" s="111"/>
      <c r="DIS9" s="111"/>
      <c r="DIT9" s="111"/>
      <c r="DIU9" s="111"/>
      <c r="DIV9" s="111"/>
      <c r="DIW9" s="111"/>
      <c r="DIX9" s="111"/>
      <c r="DIY9" s="111"/>
      <c r="DIZ9" s="111"/>
      <c r="DJA9" s="111"/>
      <c r="DJB9" s="111"/>
      <c r="DJC9" s="111"/>
      <c r="DJD9" s="111"/>
      <c r="DJE9" s="111"/>
      <c r="DJF9" s="111"/>
      <c r="DJG9" s="111"/>
      <c r="DJH9" s="111"/>
      <c r="DJI9" s="111"/>
      <c r="DJJ9" s="111"/>
      <c r="DJK9" s="111"/>
      <c r="DJL9" s="111"/>
      <c r="DJM9" s="111"/>
      <c r="DJN9" s="111"/>
      <c r="DJO9" s="111"/>
      <c r="DJP9" s="111"/>
      <c r="DJQ9" s="111"/>
      <c r="DJR9" s="111"/>
      <c r="DJS9" s="111"/>
      <c r="DJT9" s="111"/>
      <c r="DJU9" s="111"/>
      <c r="DJV9" s="111"/>
      <c r="DJW9" s="111"/>
      <c r="DJX9" s="111"/>
      <c r="DJY9" s="111"/>
      <c r="DJZ9" s="111"/>
      <c r="DKA9" s="111"/>
      <c r="DKB9" s="111"/>
      <c r="DKC9" s="111"/>
      <c r="DKD9" s="111"/>
      <c r="DKE9" s="111"/>
      <c r="DKF9" s="111"/>
      <c r="DKG9" s="111"/>
      <c r="DKH9" s="111"/>
      <c r="DKI9" s="111"/>
      <c r="DKJ9" s="111"/>
      <c r="DKK9" s="111"/>
      <c r="DKL9" s="111"/>
      <c r="DKM9" s="111"/>
      <c r="DKN9" s="111"/>
      <c r="DKO9" s="111"/>
      <c r="DKP9" s="111"/>
      <c r="DKQ9" s="111"/>
      <c r="DKR9" s="111"/>
      <c r="DKS9" s="111"/>
      <c r="DKT9" s="111"/>
      <c r="DKU9" s="111"/>
      <c r="DKV9" s="111"/>
      <c r="DKW9" s="111"/>
      <c r="DKX9" s="111"/>
      <c r="DKY9" s="111"/>
      <c r="DKZ9" s="111"/>
      <c r="DLA9" s="111"/>
      <c r="DLB9" s="111"/>
      <c r="DLC9" s="111"/>
      <c r="DLD9" s="111"/>
      <c r="DLE9" s="111"/>
      <c r="DLF9" s="111"/>
      <c r="DLG9" s="111"/>
      <c r="DLH9" s="111"/>
      <c r="DLI9" s="111"/>
      <c r="DLJ9" s="111"/>
      <c r="DLK9" s="111"/>
      <c r="DLL9" s="111"/>
      <c r="DLM9" s="111"/>
      <c r="DLN9" s="111"/>
      <c r="DLO9" s="111"/>
      <c r="DLP9" s="111"/>
      <c r="DLQ9" s="111"/>
      <c r="DLR9" s="111"/>
      <c r="DLS9" s="111"/>
      <c r="DLT9" s="111"/>
      <c r="DLU9" s="111"/>
      <c r="DLV9" s="111"/>
      <c r="DLW9" s="111"/>
      <c r="DLX9" s="111"/>
      <c r="DLY9" s="111"/>
      <c r="DLZ9" s="111"/>
      <c r="DMA9" s="111"/>
      <c r="DMB9" s="111"/>
      <c r="DMC9" s="111"/>
      <c r="DMD9" s="111"/>
      <c r="DME9" s="111"/>
      <c r="DMF9" s="111"/>
      <c r="DMG9" s="111"/>
      <c r="DMH9" s="111"/>
      <c r="DMI9" s="111"/>
      <c r="DMJ9" s="111"/>
      <c r="DMK9" s="111"/>
      <c r="DML9" s="111"/>
      <c r="DMM9" s="111"/>
      <c r="DMN9" s="111"/>
      <c r="DMO9" s="111"/>
      <c r="DMP9" s="111"/>
      <c r="DMQ9" s="111"/>
      <c r="DMR9" s="111"/>
      <c r="DMS9" s="111"/>
      <c r="DMT9" s="111"/>
      <c r="DMU9" s="111"/>
      <c r="DMV9" s="111"/>
      <c r="DMW9" s="111"/>
      <c r="DMX9" s="111"/>
      <c r="DMY9" s="111"/>
      <c r="DMZ9" s="111"/>
      <c r="DNA9" s="111"/>
      <c r="DNB9" s="111"/>
      <c r="DNC9" s="111"/>
      <c r="DND9" s="111"/>
      <c r="DNE9" s="111"/>
      <c r="DNF9" s="111"/>
      <c r="DNG9" s="111"/>
      <c r="DNH9" s="111"/>
      <c r="DNI9" s="111"/>
      <c r="DNJ9" s="111"/>
      <c r="DNK9" s="111"/>
      <c r="DNL9" s="111"/>
      <c r="DNM9" s="111"/>
      <c r="DNN9" s="111"/>
      <c r="DNO9" s="111"/>
      <c r="DNP9" s="111"/>
      <c r="DNQ9" s="111"/>
      <c r="DNR9" s="111"/>
      <c r="DNS9" s="111"/>
      <c r="DNT9" s="111"/>
      <c r="DNU9" s="111"/>
      <c r="DNV9" s="111"/>
      <c r="DNW9" s="111"/>
      <c r="DNX9" s="111"/>
      <c r="DNY9" s="111"/>
      <c r="DNZ9" s="111"/>
      <c r="DOA9" s="111"/>
      <c r="DOB9" s="111"/>
      <c r="DOC9" s="111"/>
      <c r="DOD9" s="111"/>
      <c r="DOE9" s="111"/>
      <c r="DOF9" s="111"/>
      <c r="DOG9" s="111"/>
      <c r="DOH9" s="111"/>
      <c r="DOI9" s="111"/>
      <c r="DOJ9" s="111"/>
      <c r="DOK9" s="111"/>
      <c r="DOL9" s="111"/>
      <c r="DOM9" s="111"/>
      <c r="DON9" s="111"/>
      <c r="DOO9" s="111"/>
      <c r="DOP9" s="111"/>
      <c r="DOQ9" s="111"/>
      <c r="DOR9" s="111"/>
      <c r="DOS9" s="111"/>
      <c r="DOT9" s="111"/>
      <c r="DOU9" s="111"/>
      <c r="DOV9" s="111"/>
      <c r="DOW9" s="111"/>
      <c r="DOX9" s="111"/>
      <c r="DOY9" s="111"/>
      <c r="DOZ9" s="111"/>
      <c r="DPA9" s="111"/>
      <c r="DPB9" s="111"/>
      <c r="DPC9" s="111"/>
      <c r="DPD9" s="111"/>
      <c r="DPE9" s="111"/>
      <c r="DPF9" s="111"/>
      <c r="DPG9" s="111"/>
      <c r="DPH9" s="111"/>
      <c r="DPI9" s="111"/>
      <c r="DPJ9" s="111"/>
      <c r="DPK9" s="111"/>
      <c r="DPL9" s="111"/>
      <c r="DPM9" s="111"/>
      <c r="DPN9" s="111"/>
      <c r="DPO9" s="111"/>
      <c r="DPP9" s="111"/>
      <c r="DPQ9" s="111"/>
      <c r="DPR9" s="111"/>
      <c r="DPS9" s="111"/>
      <c r="DPT9" s="111"/>
      <c r="DPU9" s="111"/>
      <c r="DPV9" s="111"/>
      <c r="DPW9" s="111"/>
      <c r="DPX9" s="111"/>
      <c r="DPY9" s="111"/>
      <c r="DPZ9" s="111"/>
      <c r="DQA9" s="111"/>
      <c r="DQB9" s="111"/>
      <c r="DQC9" s="111"/>
      <c r="DQD9" s="111"/>
      <c r="DQE9" s="111"/>
      <c r="DQF9" s="111"/>
      <c r="DQG9" s="111"/>
      <c r="DQH9" s="111"/>
      <c r="DQI9" s="111"/>
      <c r="DQJ9" s="111"/>
      <c r="DQK9" s="111"/>
      <c r="DQL9" s="111"/>
      <c r="DQM9" s="111"/>
      <c r="DQN9" s="111"/>
      <c r="DQO9" s="111"/>
      <c r="DQP9" s="111"/>
      <c r="DQQ9" s="111"/>
      <c r="DQR9" s="111"/>
      <c r="DQS9" s="111"/>
      <c r="DQT9" s="111"/>
      <c r="DQU9" s="111"/>
      <c r="DQV9" s="111"/>
      <c r="DQW9" s="111"/>
      <c r="DQX9" s="111"/>
      <c r="DQY9" s="111"/>
      <c r="DQZ9" s="111"/>
      <c r="DRA9" s="111"/>
      <c r="DRB9" s="111"/>
      <c r="DRC9" s="111"/>
      <c r="DRD9" s="111"/>
      <c r="DRE9" s="111"/>
      <c r="DRF9" s="111"/>
      <c r="DRG9" s="111"/>
      <c r="DRH9" s="111"/>
      <c r="DRI9" s="111"/>
      <c r="DRJ9" s="111"/>
      <c r="DRK9" s="111"/>
      <c r="DRL9" s="111"/>
      <c r="DRM9" s="111"/>
      <c r="DRN9" s="111"/>
      <c r="DRO9" s="111"/>
      <c r="DRP9" s="111"/>
      <c r="DRQ9" s="111"/>
      <c r="DRR9" s="111"/>
      <c r="DRS9" s="111"/>
      <c r="DRT9" s="111"/>
      <c r="DRU9" s="111"/>
      <c r="DRV9" s="111"/>
      <c r="DRW9" s="111"/>
      <c r="DRX9" s="111"/>
      <c r="DRY9" s="111"/>
      <c r="DRZ9" s="111"/>
      <c r="DSA9" s="111"/>
      <c r="DSB9" s="111"/>
      <c r="DSC9" s="111"/>
      <c r="DSD9" s="111"/>
      <c r="DSE9" s="111"/>
      <c r="DSF9" s="111"/>
      <c r="DSG9" s="111"/>
      <c r="DSH9" s="111"/>
      <c r="DSI9" s="111"/>
      <c r="DSJ9" s="111"/>
      <c r="DSK9" s="111"/>
      <c r="DSL9" s="111"/>
      <c r="DSM9" s="111"/>
      <c r="DSN9" s="111"/>
      <c r="DSO9" s="111"/>
      <c r="DSP9" s="111"/>
      <c r="DSQ9" s="111"/>
      <c r="DSR9" s="111"/>
      <c r="DSS9" s="111"/>
      <c r="DST9" s="111"/>
      <c r="DSU9" s="111"/>
      <c r="DSV9" s="111"/>
      <c r="DSW9" s="111"/>
      <c r="DSX9" s="111"/>
      <c r="DSY9" s="111"/>
      <c r="DSZ9" s="111"/>
      <c r="DTA9" s="111"/>
      <c r="DTB9" s="111"/>
      <c r="DTC9" s="111"/>
      <c r="DTD9" s="111"/>
      <c r="DTE9" s="111"/>
      <c r="DTF9" s="111"/>
      <c r="DTG9" s="111"/>
      <c r="DTH9" s="111"/>
      <c r="DTI9" s="111"/>
      <c r="DTJ9" s="111"/>
      <c r="DTK9" s="111"/>
      <c r="DTL9" s="111"/>
      <c r="DTM9" s="111"/>
      <c r="DTN9" s="111"/>
      <c r="DTO9" s="111"/>
      <c r="DTP9" s="111"/>
      <c r="DTQ9" s="111"/>
      <c r="DTR9" s="111"/>
      <c r="DTS9" s="111"/>
      <c r="DTT9" s="111"/>
      <c r="DTU9" s="111"/>
      <c r="DTV9" s="111"/>
      <c r="DTW9" s="111"/>
      <c r="DTX9" s="111"/>
      <c r="DTY9" s="111"/>
      <c r="DTZ9" s="111"/>
      <c r="DUA9" s="111"/>
      <c r="DUB9" s="111"/>
      <c r="DUC9" s="111"/>
      <c r="DUD9" s="111"/>
      <c r="DUE9" s="111"/>
      <c r="DUF9" s="111"/>
      <c r="DUG9" s="111"/>
      <c r="DUH9" s="111"/>
      <c r="DUI9" s="111"/>
      <c r="DUJ9" s="111"/>
      <c r="DUK9" s="111"/>
      <c r="DUL9" s="111"/>
      <c r="DUM9" s="111"/>
      <c r="DUN9" s="111"/>
      <c r="DUO9" s="111"/>
      <c r="DUP9" s="111"/>
      <c r="DUQ9" s="111"/>
      <c r="DUR9" s="111"/>
      <c r="DUS9" s="111"/>
      <c r="DUT9" s="111"/>
      <c r="DUU9" s="111"/>
      <c r="DUV9" s="111"/>
      <c r="DUW9" s="111"/>
      <c r="DUX9" s="111"/>
      <c r="DUY9" s="111"/>
      <c r="DUZ9" s="111"/>
      <c r="DVA9" s="111"/>
      <c r="DVB9" s="111"/>
      <c r="DVC9" s="111"/>
      <c r="DVD9" s="111"/>
      <c r="DVE9" s="111"/>
      <c r="DVF9" s="111"/>
      <c r="DVG9" s="111"/>
      <c r="DVH9" s="111"/>
      <c r="DVI9" s="111"/>
      <c r="DVJ9" s="111"/>
      <c r="DVK9" s="111"/>
      <c r="DVL9" s="111"/>
      <c r="DVM9" s="111"/>
      <c r="DVN9" s="111"/>
      <c r="DVO9" s="111"/>
      <c r="DVP9" s="111"/>
      <c r="DVQ9" s="111"/>
      <c r="DVR9" s="111"/>
      <c r="DVS9" s="111"/>
      <c r="DVT9" s="111"/>
      <c r="DVU9" s="111"/>
      <c r="DVV9" s="111"/>
      <c r="DVW9" s="111"/>
      <c r="DVX9" s="111"/>
      <c r="DVY9" s="111"/>
      <c r="DVZ9" s="111"/>
      <c r="DWA9" s="111"/>
      <c r="DWB9" s="111"/>
      <c r="DWC9" s="111"/>
      <c r="DWD9" s="111"/>
      <c r="DWE9" s="111"/>
      <c r="DWF9" s="111"/>
      <c r="DWG9" s="111"/>
      <c r="DWH9" s="111"/>
      <c r="DWI9" s="111"/>
      <c r="DWJ9" s="111"/>
      <c r="DWK9" s="111"/>
      <c r="DWL9" s="111"/>
      <c r="DWM9" s="111"/>
      <c r="DWN9" s="111"/>
      <c r="DWO9" s="111"/>
      <c r="DWP9" s="111"/>
      <c r="DWQ9" s="111"/>
      <c r="DWR9" s="111"/>
      <c r="DWS9" s="111"/>
      <c r="DWT9" s="111"/>
      <c r="DWU9" s="111"/>
      <c r="DWV9" s="111"/>
      <c r="DWW9" s="111"/>
      <c r="DWX9" s="111"/>
      <c r="DWY9" s="111"/>
      <c r="DWZ9" s="111"/>
      <c r="DXA9" s="111"/>
      <c r="DXB9" s="111"/>
      <c r="DXC9" s="111"/>
      <c r="DXD9" s="111"/>
      <c r="DXE9" s="111"/>
      <c r="DXF9" s="111"/>
      <c r="DXG9" s="111"/>
      <c r="DXH9" s="111"/>
      <c r="DXI9" s="111"/>
      <c r="DXJ9" s="111"/>
      <c r="DXK9" s="111"/>
      <c r="DXL9" s="111"/>
      <c r="DXM9" s="111"/>
      <c r="DXN9" s="111"/>
      <c r="DXO9" s="111"/>
      <c r="DXP9" s="111"/>
      <c r="DXQ9" s="111"/>
      <c r="DXR9" s="111"/>
      <c r="DXS9" s="111"/>
      <c r="DXT9" s="111"/>
      <c r="DXU9" s="111"/>
      <c r="DXV9" s="111"/>
      <c r="DXW9" s="111"/>
      <c r="DXX9" s="111"/>
      <c r="DXY9" s="111"/>
      <c r="DXZ9" s="111"/>
      <c r="DYA9" s="111"/>
      <c r="DYB9" s="111"/>
      <c r="DYC9" s="111"/>
      <c r="DYD9" s="111"/>
      <c r="DYE9" s="111"/>
      <c r="DYF9" s="111"/>
      <c r="DYG9" s="111"/>
      <c r="DYH9" s="111"/>
      <c r="DYI9" s="111"/>
      <c r="DYJ9" s="111"/>
      <c r="DYK9" s="111"/>
      <c r="DYL9" s="111"/>
      <c r="DYM9" s="111"/>
      <c r="DYN9" s="111"/>
      <c r="DYO9" s="111"/>
      <c r="DYP9" s="111"/>
      <c r="DYQ9" s="111"/>
      <c r="DYR9" s="111"/>
      <c r="DYS9" s="111"/>
      <c r="DYT9" s="111"/>
      <c r="DYU9" s="111"/>
      <c r="DYV9" s="111"/>
      <c r="DYW9" s="111"/>
      <c r="DYX9" s="111"/>
      <c r="DYY9" s="111"/>
      <c r="DYZ9" s="111"/>
      <c r="DZA9" s="111"/>
      <c r="DZB9" s="111"/>
      <c r="DZC9" s="111"/>
      <c r="DZD9" s="111"/>
      <c r="DZE9" s="111"/>
      <c r="DZF9" s="111"/>
      <c r="DZG9" s="111"/>
      <c r="DZH9" s="111"/>
      <c r="DZI9" s="111"/>
      <c r="DZJ9" s="111"/>
      <c r="DZK9" s="111"/>
      <c r="DZL9" s="111"/>
      <c r="DZM9" s="111"/>
      <c r="DZN9" s="111"/>
      <c r="DZO9" s="111"/>
      <c r="DZP9" s="111"/>
      <c r="DZQ9" s="111"/>
      <c r="DZR9" s="111"/>
      <c r="DZS9" s="111"/>
      <c r="DZT9" s="111"/>
      <c r="DZU9" s="111"/>
      <c r="DZV9" s="111"/>
      <c r="DZW9" s="111"/>
      <c r="DZX9" s="111"/>
      <c r="DZY9" s="111"/>
      <c r="DZZ9" s="111"/>
      <c r="EAA9" s="111"/>
      <c r="EAB9" s="111"/>
      <c r="EAC9" s="111"/>
      <c r="EAD9" s="111"/>
      <c r="EAE9" s="111"/>
      <c r="EAF9" s="111"/>
      <c r="EAG9" s="111"/>
      <c r="EAH9" s="111"/>
      <c r="EAI9" s="111"/>
      <c r="EAJ9" s="111"/>
      <c r="EAK9" s="111"/>
      <c r="EAL9" s="111"/>
      <c r="EAM9" s="111"/>
      <c r="EAN9" s="111"/>
      <c r="EAO9" s="111"/>
      <c r="EAP9" s="111"/>
      <c r="EAQ9" s="111"/>
      <c r="EAR9" s="111"/>
      <c r="EAS9" s="111"/>
      <c r="EAT9" s="111"/>
      <c r="EAU9" s="111"/>
      <c r="EAV9" s="111"/>
      <c r="EAW9" s="111"/>
      <c r="EAX9" s="111"/>
      <c r="EAY9" s="111"/>
      <c r="EAZ9" s="111"/>
      <c r="EBA9" s="111"/>
      <c r="EBB9" s="111"/>
      <c r="EBC9" s="111"/>
      <c r="EBD9" s="111"/>
      <c r="EBE9" s="111"/>
      <c r="EBF9" s="111"/>
      <c r="EBG9" s="111"/>
      <c r="EBH9" s="111"/>
      <c r="EBI9" s="111"/>
      <c r="EBJ9" s="111"/>
      <c r="EBK9" s="111"/>
      <c r="EBL9" s="111"/>
      <c r="EBM9" s="111"/>
      <c r="EBN9" s="111"/>
      <c r="EBO9" s="111"/>
      <c r="EBP9" s="111"/>
      <c r="EBQ9" s="111"/>
      <c r="EBR9" s="111"/>
      <c r="EBS9" s="111"/>
      <c r="EBT9" s="111"/>
      <c r="EBU9" s="111"/>
      <c r="EBV9" s="111"/>
      <c r="EBW9" s="111"/>
      <c r="EBX9" s="111"/>
      <c r="EBY9" s="111"/>
      <c r="EBZ9" s="111"/>
      <c r="ECA9" s="111"/>
      <c r="ECB9" s="111"/>
      <c r="ECC9" s="111"/>
      <c r="ECD9" s="111"/>
      <c r="ECE9" s="111"/>
      <c r="ECF9" s="111"/>
      <c r="ECG9" s="111"/>
      <c r="ECH9" s="111"/>
      <c r="ECI9" s="111"/>
      <c r="ECJ9" s="111"/>
      <c r="ECK9" s="111"/>
      <c r="ECL9" s="111"/>
      <c r="ECM9" s="111"/>
      <c r="ECN9" s="111"/>
      <c r="ECO9" s="111"/>
      <c r="ECP9" s="111"/>
      <c r="ECQ9" s="111"/>
      <c r="ECR9" s="111"/>
      <c r="ECS9" s="111"/>
      <c r="ECT9" s="111"/>
      <c r="ECU9" s="111"/>
      <c r="ECV9" s="111"/>
      <c r="ECW9" s="111"/>
      <c r="ECX9" s="111"/>
      <c r="ECY9" s="111"/>
      <c r="ECZ9" s="111"/>
      <c r="EDA9" s="111"/>
      <c r="EDB9" s="111"/>
      <c r="EDC9" s="111"/>
      <c r="EDD9" s="111"/>
      <c r="EDE9" s="111"/>
      <c r="EDF9" s="111"/>
      <c r="EDG9" s="111"/>
      <c r="EDH9" s="111"/>
      <c r="EDI9" s="111"/>
      <c r="EDJ9" s="111"/>
      <c r="EDK9" s="111"/>
      <c r="EDL9" s="111"/>
      <c r="EDM9" s="111"/>
      <c r="EDN9" s="111"/>
      <c r="EDO9" s="111"/>
      <c r="EDP9" s="111"/>
      <c r="EDQ9" s="111"/>
      <c r="EDR9" s="111"/>
      <c r="EDS9" s="111"/>
      <c r="EDT9" s="111"/>
      <c r="EDU9" s="111"/>
      <c r="EDV9" s="111"/>
      <c r="EDW9" s="111"/>
      <c r="EDX9" s="111"/>
      <c r="EDY9" s="111"/>
      <c r="EDZ9" s="111"/>
      <c r="EEA9" s="111"/>
      <c r="EEB9" s="111"/>
      <c r="EEC9" s="111"/>
      <c r="EED9" s="111"/>
      <c r="EEE9" s="111"/>
      <c r="EEF9" s="111"/>
      <c r="EEG9" s="111"/>
      <c r="EEH9" s="111"/>
      <c r="EEI9" s="111"/>
      <c r="EEJ9" s="111"/>
      <c r="EEK9" s="111"/>
      <c r="EEL9" s="111"/>
      <c r="EEM9" s="111"/>
      <c r="EEN9" s="111"/>
      <c r="EEO9" s="111"/>
      <c r="EEP9" s="111"/>
      <c r="EEQ9" s="111"/>
      <c r="EER9" s="111"/>
      <c r="EES9" s="111"/>
      <c r="EET9" s="111"/>
      <c r="EEU9" s="111"/>
      <c r="EEV9" s="111"/>
      <c r="EEW9" s="111"/>
      <c r="EEX9" s="111"/>
      <c r="EEY9" s="111"/>
      <c r="EEZ9" s="111"/>
      <c r="EFA9" s="111"/>
      <c r="EFB9" s="111"/>
      <c r="EFC9" s="111"/>
      <c r="EFD9" s="111"/>
      <c r="EFE9" s="111"/>
      <c r="EFF9" s="111"/>
      <c r="EFG9" s="111"/>
      <c r="EFH9" s="111"/>
      <c r="EFI9" s="111"/>
      <c r="EFJ9" s="111"/>
      <c r="EFK9" s="111"/>
      <c r="EFL9" s="111"/>
      <c r="EFM9" s="111"/>
      <c r="EFN9" s="111"/>
      <c r="EFO9" s="111"/>
      <c r="EFP9" s="111"/>
      <c r="EFQ9" s="111"/>
      <c r="EFR9" s="111"/>
      <c r="EFS9" s="111"/>
      <c r="EFT9" s="111"/>
      <c r="EFU9" s="111"/>
      <c r="EFV9" s="111"/>
      <c r="EFW9" s="111"/>
      <c r="EFX9" s="111"/>
      <c r="EFY9" s="111"/>
      <c r="EFZ9" s="111"/>
      <c r="EGA9" s="111"/>
      <c r="EGB9" s="111"/>
      <c r="EGC9" s="111"/>
      <c r="EGD9" s="111"/>
      <c r="EGE9" s="111"/>
      <c r="EGF9" s="111"/>
      <c r="EGG9" s="111"/>
      <c r="EGH9" s="111"/>
      <c r="EGI9" s="111"/>
      <c r="EGJ9" s="111"/>
      <c r="EGK9" s="111"/>
      <c r="EGL9" s="111"/>
      <c r="EGM9" s="111"/>
      <c r="EGN9" s="111"/>
      <c r="EGO9" s="111"/>
      <c r="EGP9" s="111"/>
      <c r="EGQ9" s="111"/>
      <c r="EGR9" s="111"/>
      <c r="EGS9" s="111"/>
      <c r="EGT9" s="111"/>
      <c r="EGU9" s="111"/>
      <c r="EGV9" s="111"/>
      <c r="EGW9" s="111"/>
      <c r="EGX9" s="111"/>
      <c r="EGY9" s="111"/>
      <c r="EGZ9" s="111"/>
      <c r="EHA9" s="111"/>
      <c r="EHB9" s="111"/>
      <c r="EHC9" s="111"/>
      <c r="EHD9" s="111"/>
      <c r="EHE9" s="111"/>
      <c r="EHF9" s="111"/>
      <c r="EHG9" s="111"/>
      <c r="EHH9" s="111"/>
      <c r="EHI9" s="111"/>
      <c r="EHJ9" s="111"/>
      <c r="EHK9" s="111"/>
      <c r="EHL9" s="111"/>
      <c r="EHM9" s="111"/>
      <c r="EHN9" s="111"/>
      <c r="EHO9" s="111"/>
      <c r="EHP9" s="111"/>
      <c r="EHQ9" s="111"/>
      <c r="EHR9" s="111"/>
      <c r="EHS9" s="111"/>
      <c r="EHT9" s="111"/>
      <c r="EHU9" s="111"/>
      <c r="EHV9" s="111"/>
      <c r="EHW9" s="111"/>
      <c r="EHX9" s="111"/>
      <c r="EHY9" s="111"/>
      <c r="EHZ9" s="111"/>
      <c r="EIA9" s="111"/>
      <c r="EIB9" s="111"/>
      <c r="EIC9" s="111"/>
      <c r="EID9" s="111"/>
      <c r="EIE9" s="111"/>
      <c r="EIF9" s="111"/>
      <c r="EIG9" s="111"/>
      <c r="EIH9" s="111"/>
      <c r="EII9" s="111"/>
      <c r="EIJ9" s="111"/>
      <c r="EIK9" s="111"/>
      <c r="EIL9" s="111"/>
      <c r="EIM9" s="111"/>
      <c r="EIN9" s="111"/>
      <c r="EIO9" s="111"/>
      <c r="EIP9" s="111"/>
      <c r="EIQ9" s="111"/>
      <c r="EIR9" s="111"/>
      <c r="EIS9" s="111"/>
      <c r="EIT9" s="111"/>
      <c r="EIU9" s="111"/>
      <c r="EIV9" s="111"/>
      <c r="EIW9" s="111"/>
      <c r="EIX9" s="111"/>
      <c r="EIY9" s="111"/>
      <c r="EIZ9" s="111"/>
      <c r="EJA9" s="111"/>
      <c r="EJB9" s="111"/>
      <c r="EJC9" s="111"/>
      <c r="EJD9" s="111"/>
      <c r="EJE9" s="111"/>
      <c r="EJF9" s="111"/>
      <c r="EJG9" s="111"/>
      <c r="EJH9" s="111"/>
      <c r="EJI9" s="111"/>
      <c r="EJJ9" s="111"/>
      <c r="EJK9" s="111"/>
      <c r="EJL9" s="111"/>
      <c r="EJM9" s="111"/>
      <c r="EJN9" s="111"/>
      <c r="EJO9" s="111"/>
      <c r="EJP9" s="111"/>
      <c r="EJQ9" s="111"/>
      <c r="EJR9" s="111"/>
      <c r="EJS9" s="111"/>
      <c r="EJT9" s="111"/>
      <c r="EJU9" s="111"/>
      <c r="EJV9" s="111"/>
      <c r="EJW9" s="111"/>
      <c r="EJX9" s="111"/>
      <c r="EJY9" s="111"/>
      <c r="EJZ9" s="111"/>
      <c r="EKA9" s="111"/>
      <c r="EKB9" s="111"/>
      <c r="EKC9" s="111"/>
      <c r="EKD9" s="111"/>
      <c r="EKE9" s="111"/>
      <c r="EKF9" s="111"/>
      <c r="EKG9" s="111"/>
      <c r="EKH9" s="111"/>
      <c r="EKI9" s="111"/>
      <c r="EKJ9" s="111"/>
      <c r="EKK9" s="111"/>
      <c r="EKL9" s="111"/>
      <c r="EKM9" s="111"/>
      <c r="EKN9" s="111"/>
      <c r="EKO9" s="111"/>
      <c r="EKP9" s="111"/>
      <c r="EKQ9" s="111"/>
      <c r="EKR9" s="111"/>
      <c r="EKS9" s="111"/>
      <c r="EKT9" s="111"/>
      <c r="EKU9" s="111"/>
      <c r="EKV9" s="111"/>
      <c r="EKW9" s="111"/>
      <c r="EKX9" s="111"/>
      <c r="EKY9" s="111"/>
      <c r="EKZ9" s="111"/>
      <c r="ELA9" s="111"/>
      <c r="ELB9" s="111"/>
      <c r="ELC9" s="111"/>
      <c r="ELD9" s="111"/>
      <c r="ELE9" s="111"/>
      <c r="ELF9" s="111"/>
      <c r="ELG9" s="111"/>
      <c r="ELH9" s="111"/>
      <c r="ELI9" s="111"/>
      <c r="ELJ9" s="111"/>
      <c r="ELK9" s="111"/>
      <c r="ELL9" s="111"/>
      <c r="ELM9" s="111"/>
      <c r="ELN9" s="111"/>
      <c r="ELO9" s="111"/>
      <c r="ELP9" s="111"/>
      <c r="ELQ9" s="111"/>
      <c r="ELR9" s="111"/>
      <c r="ELS9" s="111"/>
      <c r="ELT9" s="111"/>
      <c r="ELU9" s="111"/>
      <c r="ELV9" s="111"/>
      <c r="ELW9" s="111"/>
      <c r="ELX9" s="111"/>
      <c r="ELY9" s="111"/>
      <c r="ELZ9" s="111"/>
      <c r="EMA9" s="111"/>
      <c r="EMB9" s="111"/>
      <c r="EMC9" s="111"/>
      <c r="EMD9" s="111"/>
      <c r="EME9" s="111"/>
      <c r="EMF9" s="111"/>
      <c r="EMG9" s="111"/>
      <c r="EMH9" s="111"/>
      <c r="EMI9" s="111"/>
      <c r="EMJ9" s="111"/>
      <c r="EMK9" s="111"/>
      <c r="EML9" s="111"/>
      <c r="EMM9" s="111"/>
      <c r="EMN9" s="111"/>
      <c r="EMO9" s="111"/>
      <c r="EMP9" s="111"/>
      <c r="EMQ9" s="111"/>
      <c r="EMR9" s="111"/>
      <c r="EMS9" s="111"/>
      <c r="EMT9" s="111"/>
      <c r="EMU9" s="111"/>
      <c r="EMV9" s="111"/>
      <c r="EMW9" s="111"/>
      <c r="EMX9" s="111"/>
      <c r="EMY9" s="111"/>
      <c r="EMZ9" s="111"/>
      <c r="ENA9" s="111"/>
      <c r="ENB9" s="111"/>
      <c r="ENC9" s="111"/>
      <c r="END9" s="111"/>
      <c r="ENE9" s="111"/>
      <c r="ENF9" s="111"/>
      <c r="ENG9" s="111"/>
      <c r="ENH9" s="111"/>
      <c r="ENI9" s="111"/>
      <c r="ENJ9" s="111"/>
      <c r="ENK9" s="111"/>
      <c r="ENL9" s="111"/>
      <c r="ENM9" s="111"/>
      <c r="ENN9" s="111"/>
      <c r="ENO9" s="111"/>
      <c r="ENP9" s="111"/>
      <c r="ENQ9" s="111"/>
      <c r="ENR9" s="111"/>
      <c r="ENS9" s="111"/>
      <c r="ENT9" s="111"/>
      <c r="ENU9" s="111"/>
      <c r="ENV9" s="111"/>
      <c r="ENW9" s="111"/>
      <c r="ENX9" s="111"/>
      <c r="ENY9" s="111"/>
      <c r="ENZ9" s="111"/>
      <c r="EOA9" s="111"/>
      <c r="EOB9" s="111"/>
      <c r="EOC9" s="111"/>
      <c r="EOD9" s="111"/>
      <c r="EOE9" s="111"/>
      <c r="EOF9" s="111"/>
      <c r="EOG9" s="111"/>
      <c r="EOH9" s="111"/>
      <c r="EOI9" s="111"/>
      <c r="EOJ9" s="111"/>
      <c r="EOK9" s="111"/>
      <c r="EOL9" s="111"/>
      <c r="EOM9" s="111"/>
      <c r="EON9" s="111"/>
      <c r="EOO9" s="111"/>
      <c r="EOP9" s="111"/>
      <c r="EOQ9" s="111"/>
      <c r="EOR9" s="111"/>
      <c r="EOS9" s="111"/>
      <c r="EOT9" s="111"/>
      <c r="EOU9" s="111"/>
      <c r="EOV9" s="111"/>
      <c r="EOW9" s="111"/>
      <c r="EOX9" s="111"/>
      <c r="EOY9" s="111"/>
      <c r="EOZ9" s="111"/>
      <c r="EPA9" s="111"/>
      <c r="EPB9" s="111"/>
      <c r="EPC9" s="111"/>
      <c r="EPD9" s="111"/>
      <c r="EPE9" s="111"/>
      <c r="EPF9" s="111"/>
      <c r="EPG9" s="111"/>
      <c r="EPH9" s="111"/>
      <c r="EPI9" s="111"/>
      <c r="EPJ9" s="111"/>
      <c r="EPK9" s="111"/>
      <c r="EPL9" s="111"/>
      <c r="EPM9" s="111"/>
      <c r="EPN9" s="111"/>
      <c r="EPO9" s="111"/>
      <c r="EPP9" s="111"/>
      <c r="EPQ9" s="111"/>
      <c r="EPR9" s="111"/>
      <c r="EPS9" s="111"/>
      <c r="EPT9" s="111"/>
      <c r="EPU9" s="111"/>
      <c r="EPV9" s="111"/>
      <c r="EPW9" s="111"/>
      <c r="EPX9" s="111"/>
      <c r="EPY9" s="111"/>
      <c r="EPZ9" s="111"/>
      <c r="EQA9" s="111"/>
      <c r="EQB9" s="111"/>
      <c r="EQC9" s="111"/>
      <c r="EQD9" s="111"/>
      <c r="EQE9" s="111"/>
      <c r="EQF9" s="111"/>
      <c r="EQG9" s="111"/>
      <c r="EQH9" s="111"/>
      <c r="EQI9" s="111"/>
      <c r="EQJ9" s="111"/>
      <c r="EQK9" s="111"/>
      <c r="EQL9" s="111"/>
      <c r="EQM9" s="111"/>
      <c r="EQN9" s="111"/>
      <c r="EQO9" s="111"/>
      <c r="EQP9" s="111"/>
      <c r="EQQ9" s="111"/>
      <c r="EQR9" s="111"/>
      <c r="EQS9" s="111"/>
      <c r="EQT9" s="111"/>
      <c r="EQU9" s="111"/>
      <c r="EQV9" s="111"/>
      <c r="EQW9" s="111"/>
      <c r="EQX9" s="111"/>
      <c r="EQY9" s="111"/>
      <c r="EQZ9" s="111"/>
      <c r="ERA9" s="111"/>
      <c r="ERB9" s="111"/>
      <c r="ERC9" s="111"/>
      <c r="ERD9" s="111"/>
      <c r="ERE9" s="111"/>
      <c r="ERF9" s="111"/>
      <c r="ERG9" s="111"/>
      <c r="ERH9" s="111"/>
      <c r="ERI9" s="111"/>
      <c r="ERJ9" s="111"/>
      <c r="ERK9" s="111"/>
      <c r="ERL9" s="111"/>
      <c r="ERM9" s="111"/>
      <c r="ERN9" s="111"/>
      <c r="ERO9" s="111"/>
      <c r="ERP9" s="111"/>
      <c r="ERQ9" s="111"/>
      <c r="ERR9" s="111"/>
      <c r="ERS9" s="111"/>
      <c r="ERT9" s="111"/>
      <c r="ERU9" s="111"/>
      <c r="ERV9" s="111"/>
      <c r="ERW9" s="111"/>
      <c r="ERX9" s="111"/>
      <c r="ERY9" s="111"/>
      <c r="ERZ9" s="111"/>
      <c r="ESA9" s="111"/>
      <c r="ESB9" s="111"/>
      <c r="ESC9" s="111"/>
      <c r="ESD9" s="111"/>
      <c r="ESE9" s="111"/>
      <c r="ESF9" s="111"/>
      <c r="ESG9" s="111"/>
      <c r="ESH9" s="111"/>
      <c r="ESI9" s="111"/>
      <c r="ESJ9" s="111"/>
      <c r="ESK9" s="111"/>
      <c r="ESL9" s="111"/>
      <c r="ESM9" s="111"/>
      <c r="ESN9" s="111"/>
      <c r="ESO9" s="111"/>
      <c r="ESP9" s="111"/>
      <c r="ESQ9" s="111"/>
      <c r="ESR9" s="111"/>
      <c r="ESS9" s="111"/>
      <c r="EST9" s="111"/>
      <c r="ESU9" s="111"/>
      <c r="ESV9" s="111"/>
      <c r="ESW9" s="111"/>
      <c r="ESX9" s="111"/>
      <c r="ESY9" s="111"/>
      <c r="ESZ9" s="111"/>
      <c r="ETA9" s="111"/>
      <c r="ETB9" s="111"/>
      <c r="ETC9" s="111"/>
      <c r="ETD9" s="111"/>
      <c r="ETE9" s="111"/>
      <c r="ETF9" s="111"/>
      <c r="ETG9" s="111"/>
      <c r="ETH9" s="111"/>
      <c r="ETI9" s="111"/>
      <c r="ETJ9" s="111"/>
      <c r="ETK9" s="111"/>
      <c r="ETL9" s="111"/>
      <c r="ETM9" s="111"/>
      <c r="ETN9" s="111"/>
      <c r="ETO9" s="111"/>
      <c r="ETP9" s="111"/>
      <c r="ETQ9" s="111"/>
      <c r="ETR9" s="111"/>
      <c r="ETS9" s="111"/>
      <c r="ETT9" s="111"/>
      <c r="ETU9" s="111"/>
      <c r="ETV9" s="111"/>
      <c r="ETW9" s="111"/>
      <c r="ETX9" s="111"/>
      <c r="ETY9" s="111"/>
      <c r="ETZ9" s="111"/>
      <c r="EUA9" s="111"/>
      <c r="EUB9" s="111"/>
      <c r="EUC9" s="111"/>
      <c r="EUD9" s="111"/>
      <c r="EUE9" s="111"/>
      <c r="EUF9" s="111"/>
      <c r="EUG9" s="111"/>
      <c r="EUH9" s="111"/>
      <c r="EUI9" s="111"/>
      <c r="EUJ9" s="111"/>
      <c r="EUK9" s="111"/>
      <c r="EUL9" s="111"/>
      <c r="EUM9" s="111"/>
      <c r="EUN9" s="111"/>
      <c r="EUO9" s="111"/>
      <c r="EUP9" s="111"/>
      <c r="EUQ9" s="111"/>
      <c r="EUR9" s="111"/>
      <c r="EUS9" s="111"/>
      <c r="EUT9" s="111"/>
      <c r="EUU9" s="111"/>
      <c r="EUV9" s="111"/>
      <c r="EUW9" s="111"/>
      <c r="EUX9" s="111"/>
      <c r="EUY9" s="111"/>
      <c r="EUZ9" s="111"/>
      <c r="EVA9" s="111"/>
      <c r="EVB9" s="111"/>
      <c r="EVC9" s="111"/>
      <c r="EVD9" s="111"/>
      <c r="EVE9" s="111"/>
      <c r="EVF9" s="111"/>
      <c r="EVG9" s="111"/>
      <c r="EVH9" s="111"/>
      <c r="EVI9" s="111"/>
      <c r="EVJ9" s="111"/>
      <c r="EVK9" s="111"/>
      <c r="EVL9" s="111"/>
      <c r="EVM9" s="111"/>
      <c r="EVN9" s="111"/>
      <c r="EVO9" s="111"/>
      <c r="EVP9" s="111"/>
      <c r="EVQ9" s="111"/>
      <c r="EVR9" s="111"/>
      <c r="EVS9" s="111"/>
      <c r="EVT9" s="111"/>
      <c r="EVU9" s="111"/>
      <c r="EVV9" s="111"/>
      <c r="EVW9" s="111"/>
      <c r="EVX9" s="111"/>
      <c r="EVY9" s="111"/>
      <c r="EVZ9" s="111"/>
      <c r="EWA9" s="111"/>
      <c r="EWB9" s="111"/>
      <c r="EWC9" s="111"/>
      <c r="EWD9" s="111"/>
      <c r="EWE9" s="111"/>
      <c r="EWF9" s="111"/>
      <c r="EWG9" s="111"/>
      <c r="EWH9" s="111"/>
      <c r="EWI9" s="111"/>
      <c r="EWJ9" s="111"/>
      <c r="EWK9" s="111"/>
      <c r="EWL9" s="111"/>
      <c r="EWM9" s="111"/>
      <c r="EWN9" s="111"/>
      <c r="EWO9" s="111"/>
      <c r="EWP9" s="111"/>
      <c r="EWQ9" s="111"/>
      <c r="EWR9" s="111"/>
      <c r="EWS9" s="111"/>
      <c r="EWT9" s="111"/>
      <c r="EWU9" s="111"/>
      <c r="EWV9" s="111"/>
      <c r="EWW9" s="111"/>
      <c r="EWX9" s="111"/>
      <c r="EWY9" s="111"/>
      <c r="EWZ9" s="111"/>
      <c r="EXA9" s="111"/>
      <c r="EXB9" s="111"/>
      <c r="EXC9" s="111"/>
      <c r="EXD9" s="111"/>
      <c r="EXE9" s="111"/>
      <c r="EXF9" s="111"/>
      <c r="EXG9" s="111"/>
      <c r="EXH9" s="111"/>
      <c r="EXI9" s="111"/>
      <c r="EXJ9" s="111"/>
      <c r="EXK9" s="111"/>
      <c r="EXL9" s="111"/>
      <c r="EXM9" s="111"/>
      <c r="EXN9" s="111"/>
      <c r="EXO9" s="111"/>
      <c r="EXP9" s="111"/>
      <c r="EXQ9" s="111"/>
      <c r="EXR9" s="111"/>
      <c r="EXS9" s="111"/>
      <c r="EXT9" s="111"/>
      <c r="EXU9" s="111"/>
      <c r="EXV9" s="111"/>
      <c r="EXW9" s="111"/>
      <c r="EXX9" s="111"/>
      <c r="EXY9" s="111"/>
      <c r="EXZ9" s="111"/>
      <c r="EYA9" s="111"/>
      <c r="EYB9" s="111"/>
      <c r="EYC9" s="111"/>
      <c r="EYD9" s="111"/>
      <c r="EYE9" s="111"/>
      <c r="EYF9" s="111"/>
      <c r="EYG9" s="111"/>
      <c r="EYH9" s="111"/>
      <c r="EYI9" s="111"/>
      <c r="EYJ9" s="111"/>
      <c r="EYK9" s="111"/>
      <c r="EYL9" s="111"/>
      <c r="EYM9" s="111"/>
      <c r="EYN9" s="111"/>
      <c r="EYO9" s="111"/>
      <c r="EYP9" s="111"/>
      <c r="EYQ9" s="111"/>
      <c r="EYR9" s="111"/>
      <c r="EYS9" s="111"/>
      <c r="EYT9" s="111"/>
      <c r="EYU9" s="111"/>
      <c r="EYV9" s="111"/>
      <c r="EYW9" s="111"/>
      <c r="EYX9" s="111"/>
      <c r="EYY9" s="111"/>
      <c r="EYZ9" s="111"/>
      <c r="EZA9" s="111"/>
      <c r="EZB9" s="111"/>
      <c r="EZC9" s="111"/>
      <c r="EZD9" s="111"/>
      <c r="EZE9" s="111"/>
      <c r="EZF9" s="111"/>
      <c r="EZG9" s="111"/>
      <c r="EZH9" s="111"/>
      <c r="EZI9" s="111"/>
      <c r="EZJ9" s="111"/>
      <c r="EZK9" s="111"/>
      <c r="EZL9" s="111"/>
      <c r="EZM9" s="111"/>
      <c r="EZN9" s="111"/>
      <c r="EZO9" s="111"/>
      <c r="EZP9" s="111"/>
      <c r="EZQ9" s="111"/>
      <c r="EZR9" s="111"/>
      <c r="EZS9" s="111"/>
      <c r="EZT9" s="111"/>
      <c r="EZU9" s="111"/>
      <c r="EZV9" s="111"/>
      <c r="EZW9" s="111"/>
      <c r="EZX9" s="111"/>
      <c r="EZY9" s="111"/>
      <c r="EZZ9" s="111"/>
      <c r="FAA9" s="111"/>
      <c r="FAB9" s="111"/>
      <c r="FAC9" s="111"/>
      <c r="FAD9" s="111"/>
      <c r="FAE9" s="111"/>
      <c r="FAF9" s="111"/>
      <c r="FAG9" s="111"/>
      <c r="FAH9" s="111"/>
      <c r="FAI9" s="111"/>
      <c r="FAJ9" s="111"/>
      <c r="FAK9" s="111"/>
      <c r="FAL9" s="111"/>
      <c r="FAM9" s="111"/>
      <c r="FAN9" s="111"/>
      <c r="FAO9" s="111"/>
      <c r="FAP9" s="111"/>
      <c r="FAQ9" s="111"/>
      <c r="FAR9" s="111"/>
      <c r="FAS9" s="111"/>
      <c r="FAT9" s="111"/>
      <c r="FAU9" s="111"/>
      <c r="FAV9" s="111"/>
      <c r="FAW9" s="111"/>
      <c r="FAX9" s="111"/>
      <c r="FAY9" s="111"/>
      <c r="FAZ9" s="111"/>
      <c r="FBA9" s="111"/>
      <c r="FBB9" s="111"/>
      <c r="FBC9" s="111"/>
      <c r="FBD9" s="111"/>
      <c r="FBE9" s="111"/>
      <c r="FBF9" s="111"/>
      <c r="FBG9" s="111"/>
      <c r="FBH9" s="111"/>
      <c r="FBI9" s="111"/>
      <c r="FBJ9" s="111"/>
      <c r="FBK9" s="111"/>
      <c r="FBL9" s="111"/>
      <c r="FBM9" s="111"/>
      <c r="FBN9" s="111"/>
      <c r="FBO9" s="111"/>
      <c r="FBP9" s="111"/>
      <c r="FBQ9" s="111"/>
      <c r="FBR9" s="111"/>
      <c r="FBS9" s="111"/>
      <c r="FBT9" s="111"/>
      <c r="FBU9" s="111"/>
      <c r="FBV9" s="111"/>
      <c r="FBW9" s="111"/>
      <c r="FBX9" s="111"/>
      <c r="FBY9" s="111"/>
      <c r="FBZ9" s="111"/>
      <c r="FCA9" s="111"/>
      <c r="FCB9" s="111"/>
      <c r="FCC9" s="111"/>
      <c r="FCD9" s="111"/>
      <c r="FCE9" s="111"/>
      <c r="FCF9" s="111"/>
      <c r="FCG9" s="111"/>
      <c r="FCH9" s="111"/>
      <c r="FCI9" s="111"/>
      <c r="FCJ9" s="111"/>
      <c r="FCK9" s="111"/>
      <c r="FCL9" s="111"/>
      <c r="FCM9" s="111"/>
      <c r="FCN9" s="111"/>
      <c r="FCO9" s="111"/>
      <c r="FCP9" s="111"/>
      <c r="FCQ9" s="111"/>
      <c r="FCR9" s="111"/>
      <c r="FCS9" s="111"/>
      <c r="FCT9" s="111"/>
      <c r="FCU9" s="111"/>
      <c r="FCV9" s="111"/>
      <c r="FCW9" s="111"/>
      <c r="FCX9" s="111"/>
      <c r="FCY9" s="111"/>
      <c r="FCZ9" s="111"/>
      <c r="FDA9" s="111"/>
      <c r="FDB9" s="111"/>
      <c r="FDC9" s="111"/>
      <c r="FDD9" s="111"/>
      <c r="FDE9" s="111"/>
      <c r="FDF9" s="111"/>
      <c r="FDG9" s="111"/>
      <c r="FDH9" s="111"/>
      <c r="FDI9" s="111"/>
      <c r="FDJ9" s="111"/>
      <c r="FDK9" s="111"/>
      <c r="FDL9" s="111"/>
      <c r="FDM9" s="111"/>
      <c r="FDN9" s="111"/>
      <c r="FDO9" s="111"/>
      <c r="FDP9" s="111"/>
      <c r="FDQ9" s="111"/>
      <c r="FDR9" s="111"/>
      <c r="FDS9" s="111"/>
      <c r="FDT9" s="111"/>
      <c r="FDU9" s="111"/>
      <c r="FDV9" s="111"/>
      <c r="FDW9" s="111"/>
      <c r="FDX9" s="111"/>
      <c r="FDY9" s="111"/>
      <c r="FDZ9" s="111"/>
      <c r="FEA9" s="111"/>
      <c r="FEB9" s="111"/>
      <c r="FEC9" s="111"/>
      <c r="FED9" s="111"/>
      <c r="FEE9" s="111"/>
      <c r="FEF9" s="111"/>
      <c r="FEG9" s="111"/>
      <c r="FEH9" s="111"/>
      <c r="FEI9" s="111"/>
      <c r="FEJ9" s="111"/>
      <c r="FEK9" s="111"/>
      <c r="FEL9" s="111"/>
      <c r="FEM9" s="111"/>
      <c r="FEN9" s="111"/>
      <c r="FEO9" s="111"/>
      <c r="FEP9" s="111"/>
      <c r="FEQ9" s="111"/>
      <c r="FER9" s="111"/>
      <c r="FES9" s="111"/>
      <c r="FET9" s="111"/>
      <c r="FEU9" s="111"/>
      <c r="FEV9" s="111"/>
      <c r="FEW9" s="111"/>
      <c r="FEX9" s="111"/>
      <c r="FEY9" s="111"/>
      <c r="FEZ9" s="111"/>
      <c r="FFA9" s="111"/>
      <c r="FFB9" s="111"/>
      <c r="FFC9" s="111"/>
      <c r="FFD9" s="111"/>
      <c r="FFE9" s="111"/>
      <c r="FFF9" s="111"/>
      <c r="FFG9" s="111"/>
      <c r="FFH9" s="111"/>
      <c r="FFI9" s="111"/>
      <c r="FFJ9" s="111"/>
      <c r="FFK9" s="111"/>
      <c r="FFL9" s="111"/>
      <c r="FFM9" s="111"/>
      <c r="FFN9" s="111"/>
      <c r="FFO9" s="111"/>
      <c r="FFP9" s="111"/>
      <c r="FFQ9" s="111"/>
      <c r="FFR9" s="111"/>
      <c r="FFS9" s="111"/>
      <c r="FFT9" s="111"/>
      <c r="FFU9" s="111"/>
      <c r="FFV9" s="111"/>
      <c r="FFW9" s="111"/>
      <c r="FFX9" s="111"/>
      <c r="FFY9" s="111"/>
      <c r="FFZ9" s="111"/>
      <c r="FGA9" s="111"/>
      <c r="FGB9" s="111"/>
      <c r="FGC9" s="111"/>
      <c r="FGD9" s="111"/>
      <c r="FGE9" s="111"/>
      <c r="FGF9" s="111"/>
      <c r="FGG9" s="111"/>
      <c r="FGH9" s="111"/>
      <c r="FGI9" s="111"/>
      <c r="FGJ9" s="111"/>
      <c r="FGK9" s="111"/>
      <c r="FGL9" s="111"/>
      <c r="FGM9" s="111"/>
      <c r="FGN9" s="111"/>
      <c r="FGO9" s="111"/>
      <c r="FGP9" s="111"/>
      <c r="FGQ9" s="111"/>
      <c r="FGR9" s="111"/>
      <c r="FGS9" s="111"/>
      <c r="FGT9" s="111"/>
      <c r="FGU9" s="111"/>
      <c r="FGV9" s="111"/>
      <c r="FGW9" s="111"/>
      <c r="FGX9" s="111"/>
      <c r="FGY9" s="111"/>
      <c r="FGZ9" s="111"/>
      <c r="FHA9" s="111"/>
      <c r="FHB9" s="111"/>
      <c r="FHC9" s="111"/>
      <c r="FHD9" s="111"/>
      <c r="FHE9" s="111"/>
      <c r="FHF9" s="111"/>
      <c r="FHG9" s="111"/>
      <c r="FHH9" s="111"/>
      <c r="FHI9" s="111"/>
      <c r="FHJ9" s="111"/>
      <c r="FHK9" s="111"/>
      <c r="FHL9" s="111"/>
      <c r="FHM9" s="111"/>
      <c r="FHN9" s="111"/>
      <c r="FHO9" s="111"/>
      <c r="FHP9" s="111"/>
      <c r="FHQ9" s="111"/>
      <c r="FHR9" s="111"/>
      <c r="FHS9" s="111"/>
      <c r="FHT9" s="111"/>
      <c r="FHU9" s="111"/>
      <c r="FHV9" s="111"/>
      <c r="FHW9" s="111"/>
      <c r="FHX9" s="111"/>
      <c r="FHY9" s="111"/>
      <c r="FHZ9" s="111"/>
      <c r="FIA9" s="111"/>
      <c r="FIB9" s="111"/>
      <c r="FIC9" s="111"/>
      <c r="FID9" s="111"/>
      <c r="FIE9" s="111"/>
      <c r="FIF9" s="111"/>
      <c r="FIG9" s="111"/>
      <c r="FIH9" s="111"/>
      <c r="FII9" s="111"/>
      <c r="FIJ9" s="111"/>
      <c r="FIK9" s="111"/>
      <c r="FIL9" s="111"/>
      <c r="FIM9" s="111"/>
      <c r="FIN9" s="111"/>
      <c r="FIO9" s="111"/>
      <c r="FIP9" s="111"/>
      <c r="FIQ9" s="111"/>
      <c r="FIR9" s="111"/>
      <c r="FIS9" s="111"/>
      <c r="FIT9" s="111"/>
      <c r="FIU9" s="111"/>
      <c r="FIV9" s="111"/>
      <c r="FIW9" s="111"/>
      <c r="FIX9" s="111"/>
      <c r="FIY9" s="111"/>
      <c r="FIZ9" s="111"/>
      <c r="FJA9" s="111"/>
      <c r="FJB9" s="111"/>
      <c r="FJC9" s="111"/>
      <c r="FJD9" s="111"/>
      <c r="FJE9" s="111"/>
      <c r="FJF9" s="111"/>
      <c r="FJG9" s="111"/>
      <c r="FJH9" s="111"/>
      <c r="FJI9" s="111"/>
      <c r="FJJ9" s="111"/>
      <c r="FJK9" s="111"/>
      <c r="FJL9" s="111"/>
      <c r="FJM9" s="111"/>
      <c r="FJN9" s="111"/>
      <c r="FJO9" s="111"/>
      <c r="FJP9" s="111"/>
      <c r="FJQ9" s="111"/>
      <c r="FJR9" s="111"/>
      <c r="FJS9" s="111"/>
      <c r="FJT9" s="111"/>
      <c r="FJU9" s="111"/>
      <c r="FJV9" s="111"/>
      <c r="FJW9" s="111"/>
      <c r="FJX9" s="111"/>
      <c r="FJY9" s="111"/>
      <c r="FJZ9" s="111"/>
      <c r="FKA9" s="111"/>
      <c r="FKB9" s="111"/>
      <c r="FKC9" s="111"/>
      <c r="FKD9" s="111"/>
      <c r="FKE9" s="111"/>
      <c r="FKF9" s="111"/>
      <c r="FKG9" s="111"/>
      <c r="FKH9" s="111"/>
      <c r="FKI9" s="111"/>
      <c r="FKJ9" s="111"/>
      <c r="FKK9" s="111"/>
      <c r="FKL9" s="111"/>
      <c r="FKM9" s="111"/>
      <c r="FKN9" s="111"/>
      <c r="FKO9" s="111"/>
      <c r="FKP9" s="111"/>
      <c r="FKQ9" s="111"/>
      <c r="FKR9" s="111"/>
      <c r="FKS9" s="111"/>
      <c r="FKT9" s="111"/>
      <c r="FKU9" s="111"/>
      <c r="FKV9" s="111"/>
      <c r="FKW9" s="111"/>
      <c r="FKX9" s="111"/>
      <c r="FKY9" s="111"/>
      <c r="FKZ9" s="111"/>
      <c r="FLA9" s="111"/>
      <c r="FLB9" s="111"/>
      <c r="FLC9" s="111"/>
      <c r="FLD9" s="111"/>
      <c r="FLE9" s="111"/>
      <c r="FLF9" s="111"/>
      <c r="FLG9" s="111"/>
      <c r="FLH9" s="111"/>
      <c r="FLI9" s="111"/>
      <c r="FLJ9" s="111"/>
      <c r="FLK9" s="111"/>
      <c r="FLL9" s="111"/>
      <c r="FLM9" s="111"/>
      <c r="FLN9" s="111"/>
      <c r="FLO9" s="111"/>
      <c r="FLP9" s="111"/>
      <c r="FLQ9" s="111"/>
      <c r="FLR9" s="111"/>
      <c r="FLS9" s="111"/>
      <c r="FLT9" s="111"/>
      <c r="FLU9" s="111"/>
      <c r="FLV9" s="111"/>
      <c r="FLW9" s="111"/>
      <c r="FLX9" s="111"/>
      <c r="FLY9" s="111"/>
      <c r="FLZ9" s="111"/>
      <c r="FMA9" s="111"/>
      <c r="FMB9" s="111"/>
      <c r="FMC9" s="111"/>
      <c r="FMD9" s="111"/>
      <c r="FME9" s="111"/>
      <c r="FMF9" s="111"/>
      <c r="FMG9" s="111"/>
      <c r="FMH9" s="111"/>
      <c r="FMI9" s="111"/>
      <c r="FMJ9" s="111"/>
      <c r="FMK9" s="111"/>
      <c r="FML9" s="111"/>
      <c r="FMM9" s="111"/>
      <c r="FMN9" s="111"/>
      <c r="FMO9" s="111"/>
      <c r="FMP9" s="111"/>
      <c r="FMQ9" s="111"/>
      <c r="FMR9" s="111"/>
      <c r="FMS9" s="111"/>
      <c r="FMT9" s="111"/>
      <c r="FMU9" s="111"/>
      <c r="FMV9" s="111"/>
      <c r="FMW9" s="111"/>
      <c r="FMX9" s="111"/>
      <c r="FMY9" s="111"/>
      <c r="FMZ9" s="111"/>
      <c r="FNA9" s="111"/>
      <c r="FNB9" s="111"/>
      <c r="FNC9" s="111"/>
      <c r="FND9" s="111"/>
      <c r="FNE9" s="111"/>
      <c r="FNF9" s="111"/>
      <c r="FNG9" s="111"/>
      <c r="FNH9" s="111"/>
      <c r="FNI9" s="111"/>
      <c r="FNJ9" s="111"/>
      <c r="FNK9" s="111"/>
      <c r="FNL9" s="111"/>
      <c r="FNM9" s="111"/>
      <c r="FNN9" s="111"/>
      <c r="FNO9" s="111"/>
      <c r="FNP9" s="111"/>
      <c r="FNQ9" s="111"/>
      <c r="FNR9" s="111"/>
      <c r="FNS9" s="111"/>
      <c r="FNT9" s="111"/>
      <c r="FNU9" s="111"/>
      <c r="FNV9" s="111"/>
      <c r="FNW9" s="111"/>
      <c r="FNX9" s="111"/>
      <c r="FNY9" s="111"/>
      <c r="FNZ9" s="111"/>
      <c r="FOA9" s="111"/>
      <c r="FOB9" s="111"/>
      <c r="FOC9" s="111"/>
      <c r="FOD9" s="111"/>
      <c r="FOE9" s="111"/>
      <c r="FOF9" s="111"/>
      <c r="FOG9" s="111"/>
      <c r="FOH9" s="111"/>
      <c r="FOI9" s="111"/>
      <c r="FOJ9" s="111"/>
      <c r="FOK9" s="111"/>
      <c r="FOL9" s="111"/>
      <c r="FOM9" s="111"/>
      <c r="FON9" s="111"/>
      <c r="FOO9" s="111"/>
      <c r="FOP9" s="111"/>
      <c r="FOQ9" s="111"/>
      <c r="FOR9" s="111"/>
      <c r="FOS9" s="111"/>
      <c r="FOT9" s="111"/>
      <c r="FOU9" s="111"/>
      <c r="FOV9" s="111"/>
      <c r="FOW9" s="111"/>
      <c r="FOX9" s="111"/>
      <c r="FOY9" s="111"/>
      <c r="FOZ9" s="111"/>
      <c r="FPA9" s="111"/>
      <c r="FPB9" s="111"/>
      <c r="FPC9" s="111"/>
      <c r="FPD9" s="111"/>
      <c r="FPE9" s="111"/>
      <c r="FPF9" s="111"/>
      <c r="FPG9" s="111"/>
      <c r="FPH9" s="111"/>
      <c r="FPI9" s="111"/>
      <c r="FPJ9" s="111"/>
      <c r="FPK9" s="111"/>
      <c r="FPL9" s="111"/>
      <c r="FPM9" s="111"/>
      <c r="FPN9" s="111"/>
      <c r="FPO9" s="111"/>
      <c r="FPP9" s="111"/>
      <c r="FPQ9" s="111"/>
      <c r="FPR9" s="111"/>
      <c r="FPS9" s="111"/>
      <c r="FPT9" s="111"/>
      <c r="FPU9" s="111"/>
      <c r="FPV9" s="111"/>
      <c r="FPW9" s="111"/>
      <c r="FPX9" s="111"/>
      <c r="FPY9" s="111"/>
      <c r="FPZ9" s="111"/>
      <c r="FQA9" s="111"/>
      <c r="FQB9" s="111"/>
      <c r="FQC9" s="111"/>
      <c r="FQD9" s="111"/>
      <c r="FQE9" s="111"/>
      <c r="FQF9" s="111"/>
      <c r="FQG9" s="111"/>
      <c r="FQH9" s="111"/>
      <c r="FQI9" s="111"/>
      <c r="FQJ9" s="111"/>
      <c r="FQK9" s="111"/>
      <c r="FQL9" s="111"/>
      <c r="FQM9" s="111"/>
      <c r="FQN9" s="111"/>
      <c r="FQO9" s="111"/>
      <c r="FQP9" s="111"/>
      <c r="FQQ9" s="111"/>
      <c r="FQR9" s="111"/>
      <c r="FQS9" s="111"/>
      <c r="FQT9" s="111"/>
      <c r="FQU9" s="111"/>
      <c r="FQV9" s="111"/>
      <c r="FQW9" s="111"/>
      <c r="FQX9" s="111"/>
      <c r="FQY9" s="111"/>
      <c r="FQZ9" s="111"/>
      <c r="FRA9" s="111"/>
      <c r="FRB9" s="111"/>
      <c r="FRC9" s="111"/>
      <c r="FRD9" s="111"/>
      <c r="FRE9" s="111"/>
      <c r="FRF9" s="111"/>
      <c r="FRG9" s="111"/>
      <c r="FRH9" s="111"/>
      <c r="FRI9" s="111"/>
      <c r="FRJ9" s="111"/>
      <c r="FRK9" s="111"/>
      <c r="FRL9" s="111"/>
      <c r="FRM9" s="111"/>
      <c r="FRN9" s="111"/>
      <c r="FRO9" s="111"/>
      <c r="FRP9" s="111"/>
      <c r="FRQ9" s="111"/>
      <c r="FRR9" s="111"/>
      <c r="FRS9" s="111"/>
      <c r="FRT9" s="111"/>
      <c r="FRU9" s="111"/>
      <c r="FRV9" s="111"/>
      <c r="FRW9" s="111"/>
      <c r="FRX9" s="111"/>
      <c r="FRY9" s="111"/>
      <c r="FRZ9" s="111"/>
      <c r="FSA9" s="111"/>
      <c r="FSB9" s="111"/>
      <c r="FSC9" s="111"/>
      <c r="FSD9" s="111"/>
      <c r="FSE9" s="111"/>
      <c r="FSF9" s="111"/>
      <c r="FSG9" s="111"/>
      <c r="FSH9" s="111"/>
      <c r="FSI9" s="111"/>
      <c r="FSJ9" s="111"/>
      <c r="FSK9" s="111"/>
      <c r="FSL9" s="111"/>
      <c r="FSM9" s="111"/>
      <c r="FSN9" s="111"/>
      <c r="FSO9" s="111"/>
      <c r="FSP9" s="111"/>
      <c r="FSQ9" s="111"/>
      <c r="FSR9" s="111"/>
      <c r="FSS9" s="111"/>
      <c r="FST9" s="111"/>
      <c r="FSU9" s="111"/>
      <c r="FSV9" s="111"/>
      <c r="FSW9" s="111"/>
      <c r="FSX9" s="111"/>
      <c r="FSY9" s="111"/>
      <c r="FSZ9" s="111"/>
      <c r="FTA9" s="111"/>
      <c r="FTB9" s="111"/>
      <c r="FTC9" s="111"/>
      <c r="FTD9" s="111"/>
      <c r="FTE9" s="111"/>
      <c r="FTF9" s="111"/>
      <c r="FTG9" s="111"/>
      <c r="FTH9" s="111"/>
      <c r="FTI9" s="111"/>
      <c r="FTJ9" s="111"/>
      <c r="FTK9" s="111"/>
      <c r="FTL9" s="111"/>
      <c r="FTM9" s="111"/>
      <c r="FTN9" s="111"/>
      <c r="FTO9" s="111"/>
      <c r="FTP9" s="111"/>
      <c r="FTQ9" s="111"/>
      <c r="FTR9" s="111"/>
      <c r="FTS9" s="111"/>
      <c r="FTT9" s="111"/>
      <c r="FTU9" s="111"/>
      <c r="FTV9" s="111"/>
      <c r="FTW9" s="111"/>
      <c r="FTX9" s="111"/>
      <c r="FTY9" s="111"/>
      <c r="FTZ9" s="111"/>
      <c r="FUA9" s="111"/>
      <c r="FUB9" s="111"/>
      <c r="FUC9" s="111"/>
      <c r="FUD9" s="111"/>
      <c r="FUE9" s="111"/>
      <c r="FUF9" s="111"/>
      <c r="FUG9" s="111"/>
      <c r="FUH9" s="111"/>
      <c r="FUI9" s="111"/>
      <c r="FUJ9" s="111"/>
      <c r="FUK9" s="111"/>
      <c r="FUL9" s="111"/>
      <c r="FUM9" s="111"/>
      <c r="FUN9" s="111"/>
      <c r="FUO9" s="111"/>
      <c r="FUP9" s="111"/>
      <c r="FUQ9" s="111"/>
      <c r="FUR9" s="111"/>
      <c r="FUS9" s="111"/>
      <c r="FUT9" s="111"/>
      <c r="FUU9" s="111"/>
      <c r="FUV9" s="111"/>
      <c r="FUW9" s="111"/>
      <c r="FUX9" s="111"/>
      <c r="FUY9" s="111"/>
      <c r="FUZ9" s="111"/>
      <c r="FVA9" s="111"/>
      <c r="FVB9" s="111"/>
      <c r="FVC9" s="111"/>
      <c r="FVD9" s="111"/>
      <c r="FVE9" s="111"/>
      <c r="FVF9" s="111"/>
      <c r="FVG9" s="111"/>
      <c r="FVH9" s="111"/>
      <c r="FVI9" s="111"/>
      <c r="FVJ9" s="111"/>
      <c r="FVK9" s="111"/>
      <c r="FVL9" s="111"/>
      <c r="FVM9" s="111"/>
      <c r="FVN9" s="111"/>
      <c r="FVO9" s="111"/>
      <c r="FVP9" s="111"/>
      <c r="FVQ9" s="111"/>
      <c r="FVR9" s="111"/>
      <c r="FVS9" s="111"/>
      <c r="FVT9" s="111"/>
      <c r="FVU9" s="111"/>
      <c r="FVV9" s="111"/>
      <c r="FVW9" s="111"/>
      <c r="FVX9" s="111"/>
      <c r="FVY9" s="111"/>
      <c r="FVZ9" s="111"/>
      <c r="FWA9" s="111"/>
      <c r="FWB9" s="111"/>
      <c r="FWC9" s="111"/>
      <c r="FWD9" s="111"/>
      <c r="FWE9" s="111"/>
      <c r="FWF9" s="111"/>
      <c r="FWG9" s="111"/>
      <c r="FWH9" s="111"/>
      <c r="FWI9" s="111"/>
      <c r="FWJ9" s="111"/>
      <c r="FWK9" s="111"/>
      <c r="FWL9" s="111"/>
      <c r="FWM9" s="111"/>
      <c r="FWN9" s="111"/>
      <c r="FWO9" s="111"/>
      <c r="FWP9" s="111"/>
      <c r="FWQ9" s="111"/>
      <c r="FWR9" s="111"/>
      <c r="FWS9" s="111"/>
      <c r="FWT9" s="111"/>
      <c r="FWU9" s="111"/>
      <c r="FWV9" s="111"/>
      <c r="FWW9" s="111"/>
      <c r="FWX9" s="111"/>
      <c r="FWY9" s="111"/>
      <c r="FWZ9" s="111"/>
      <c r="FXA9" s="111"/>
      <c r="FXB9" s="111"/>
      <c r="FXC9" s="111"/>
      <c r="FXD9" s="111"/>
      <c r="FXE9" s="111"/>
      <c r="FXF9" s="111"/>
      <c r="FXG9" s="111"/>
      <c r="FXH9" s="111"/>
      <c r="FXI9" s="111"/>
      <c r="FXJ9" s="111"/>
      <c r="FXK9" s="111"/>
      <c r="FXL9" s="111"/>
      <c r="FXM9" s="111"/>
      <c r="FXN9" s="111"/>
      <c r="FXO9" s="111"/>
      <c r="FXP9" s="111"/>
      <c r="FXQ9" s="111"/>
      <c r="FXR9" s="111"/>
      <c r="FXS9" s="111"/>
      <c r="FXT9" s="111"/>
      <c r="FXU9" s="111"/>
      <c r="FXV9" s="111"/>
      <c r="FXW9" s="111"/>
      <c r="FXX9" s="111"/>
      <c r="FXY9" s="111"/>
      <c r="FXZ9" s="111"/>
      <c r="FYA9" s="111"/>
      <c r="FYB9" s="111"/>
      <c r="FYC9" s="111"/>
      <c r="FYD9" s="111"/>
      <c r="FYE9" s="111"/>
      <c r="FYF9" s="111"/>
      <c r="FYG9" s="111"/>
      <c r="FYH9" s="111"/>
      <c r="FYI9" s="111"/>
      <c r="FYJ9" s="111"/>
      <c r="FYK9" s="111"/>
      <c r="FYL9" s="111"/>
      <c r="FYM9" s="111"/>
      <c r="FYN9" s="111"/>
      <c r="FYO9" s="111"/>
      <c r="FYP9" s="111"/>
      <c r="FYQ9" s="111"/>
      <c r="FYR9" s="111"/>
      <c r="FYS9" s="111"/>
      <c r="FYT9" s="111"/>
      <c r="FYU9" s="111"/>
      <c r="FYV9" s="111"/>
      <c r="FYW9" s="111"/>
      <c r="FYX9" s="111"/>
      <c r="FYY9" s="111"/>
      <c r="FYZ9" s="111"/>
      <c r="FZA9" s="111"/>
      <c r="FZB9" s="111"/>
      <c r="FZC9" s="111"/>
      <c r="FZD9" s="111"/>
      <c r="FZE9" s="111"/>
      <c r="FZF9" s="111"/>
      <c r="FZG9" s="111"/>
      <c r="FZH9" s="111"/>
      <c r="FZI9" s="111"/>
      <c r="FZJ9" s="111"/>
      <c r="FZK9" s="111"/>
      <c r="FZL9" s="111"/>
      <c r="FZM9" s="111"/>
      <c r="FZN9" s="111"/>
      <c r="FZO9" s="111"/>
      <c r="FZP9" s="111"/>
      <c r="FZQ9" s="111"/>
      <c r="FZR9" s="111"/>
      <c r="FZS9" s="111"/>
      <c r="FZT9" s="111"/>
      <c r="FZU9" s="111"/>
      <c r="FZV9" s="111"/>
      <c r="FZW9" s="111"/>
      <c r="FZX9" s="111"/>
      <c r="FZY9" s="111"/>
      <c r="FZZ9" s="111"/>
      <c r="GAA9" s="111"/>
      <c r="GAB9" s="111"/>
      <c r="GAC9" s="111"/>
      <c r="GAD9" s="111"/>
      <c r="GAE9" s="111"/>
      <c r="GAF9" s="111"/>
      <c r="GAG9" s="111"/>
      <c r="GAH9" s="111"/>
      <c r="GAI9" s="111"/>
      <c r="GAJ9" s="111"/>
      <c r="GAK9" s="111"/>
      <c r="GAL9" s="111"/>
      <c r="GAM9" s="111"/>
      <c r="GAN9" s="111"/>
      <c r="GAO9" s="111"/>
      <c r="GAP9" s="111"/>
      <c r="GAQ9" s="111"/>
      <c r="GAR9" s="111"/>
      <c r="GAS9" s="111"/>
      <c r="GAT9" s="111"/>
      <c r="GAU9" s="111"/>
      <c r="GAV9" s="111"/>
      <c r="GAW9" s="111"/>
      <c r="GAX9" s="111"/>
      <c r="GAY9" s="111"/>
      <c r="GAZ9" s="111"/>
      <c r="GBA9" s="111"/>
      <c r="GBB9" s="111"/>
      <c r="GBC9" s="111"/>
      <c r="GBD9" s="111"/>
      <c r="GBE9" s="111"/>
      <c r="GBF9" s="111"/>
      <c r="GBG9" s="111"/>
      <c r="GBH9" s="111"/>
      <c r="GBI9" s="111"/>
      <c r="GBJ9" s="111"/>
      <c r="GBK9" s="111"/>
      <c r="GBL9" s="111"/>
      <c r="GBM9" s="111"/>
      <c r="GBN9" s="111"/>
      <c r="GBO9" s="111"/>
      <c r="GBP9" s="111"/>
      <c r="GBQ9" s="111"/>
      <c r="GBR9" s="111"/>
      <c r="GBS9" s="111"/>
      <c r="GBT9" s="111"/>
      <c r="GBU9" s="111"/>
      <c r="GBV9" s="111"/>
      <c r="GBW9" s="111"/>
      <c r="GBX9" s="111"/>
      <c r="GBY9" s="111"/>
      <c r="GBZ9" s="111"/>
      <c r="GCA9" s="111"/>
      <c r="GCB9" s="111"/>
      <c r="GCC9" s="111"/>
      <c r="GCD9" s="111"/>
      <c r="GCE9" s="111"/>
      <c r="GCF9" s="111"/>
      <c r="GCG9" s="111"/>
      <c r="GCH9" s="111"/>
      <c r="GCI9" s="111"/>
      <c r="GCJ9" s="111"/>
      <c r="GCK9" s="111"/>
      <c r="GCL9" s="111"/>
      <c r="GCM9" s="111"/>
      <c r="GCN9" s="111"/>
      <c r="GCO9" s="111"/>
      <c r="GCP9" s="111"/>
      <c r="GCQ9" s="111"/>
      <c r="GCR9" s="111"/>
      <c r="GCS9" s="111"/>
      <c r="GCT9" s="111"/>
      <c r="GCU9" s="111"/>
      <c r="GCV9" s="111"/>
      <c r="GCW9" s="111"/>
      <c r="GCX9" s="111"/>
      <c r="GCY9" s="111"/>
      <c r="GCZ9" s="111"/>
      <c r="GDA9" s="111"/>
      <c r="GDB9" s="111"/>
      <c r="GDC9" s="111"/>
      <c r="GDD9" s="111"/>
      <c r="GDE9" s="111"/>
      <c r="GDF9" s="111"/>
      <c r="GDG9" s="111"/>
      <c r="GDH9" s="111"/>
      <c r="GDI9" s="111"/>
      <c r="GDJ9" s="111"/>
      <c r="GDK9" s="111"/>
      <c r="GDL9" s="111"/>
      <c r="GDM9" s="111"/>
      <c r="GDN9" s="111"/>
      <c r="GDO9" s="111"/>
      <c r="GDP9" s="111"/>
      <c r="GDQ9" s="111"/>
      <c r="GDR9" s="111"/>
      <c r="GDS9" s="111"/>
      <c r="GDT9" s="111"/>
      <c r="GDU9" s="111"/>
      <c r="GDV9" s="111"/>
      <c r="GDW9" s="111"/>
      <c r="GDX9" s="111"/>
      <c r="GDY9" s="111"/>
      <c r="GDZ9" s="111"/>
      <c r="GEA9" s="111"/>
      <c r="GEB9" s="111"/>
      <c r="GEC9" s="111"/>
      <c r="GED9" s="111"/>
      <c r="GEE9" s="111"/>
      <c r="GEF9" s="111"/>
      <c r="GEG9" s="111"/>
      <c r="GEH9" s="111"/>
      <c r="GEI9" s="111"/>
      <c r="GEJ9" s="111"/>
      <c r="GEK9" s="111"/>
      <c r="GEL9" s="111"/>
      <c r="GEM9" s="111"/>
      <c r="GEN9" s="111"/>
      <c r="GEO9" s="111"/>
      <c r="GEP9" s="111"/>
      <c r="GEQ9" s="111"/>
      <c r="GER9" s="111"/>
      <c r="GES9" s="111"/>
      <c r="GET9" s="111"/>
      <c r="GEU9" s="111"/>
      <c r="GEV9" s="111"/>
      <c r="GEW9" s="111"/>
      <c r="GEX9" s="111"/>
      <c r="GEY9" s="111"/>
      <c r="GEZ9" s="111"/>
      <c r="GFA9" s="111"/>
      <c r="GFB9" s="111"/>
      <c r="GFC9" s="111"/>
      <c r="GFD9" s="111"/>
      <c r="GFE9" s="111"/>
      <c r="GFF9" s="111"/>
      <c r="GFG9" s="111"/>
      <c r="GFH9" s="111"/>
      <c r="GFI9" s="111"/>
      <c r="GFJ9" s="111"/>
      <c r="GFK9" s="111"/>
      <c r="GFL9" s="111"/>
      <c r="GFM9" s="111"/>
      <c r="GFN9" s="111"/>
      <c r="GFO9" s="111"/>
      <c r="GFP9" s="111"/>
      <c r="GFQ9" s="111"/>
      <c r="GFR9" s="111"/>
      <c r="GFS9" s="111"/>
      <c r="GFT9" s="111"/>
      <c r="GFU9" s="111"/>
      <c r="GFV9" s="111"/>
      <c r="GFW9" s="111"/>
      <c r="GFX9" s="111"/>
      <c r="GFY9" s="111"/>
      <c r="GFZ9" s="111"/>
      <c r="GGA9" s="111"/>
      <c r="GGB9" s="111"/>
      <c r="GGC9" s="111"/>
      <c r="GGD9" s="111"/>
      <c r="GGE9" s="111"/>
      <c r="GGF9" s="111"/>
      <c r="GGG9" s="111"/>
      <c r="GGH9" s="111"/>
      <c r="GGI9" s="111"/>
      <c r="GGJ9" s="111"/>
      <c r="GGK9" s="111"/>
      <c r="GGL9" s="111"/>
      <c r="GGM9" s="111"/>
      <c r="GGN9" s="111"/>
      <c r="GGO9" s="111"/>
      <c r="GGP9" s="111"/>
      <c r="GGQ9" s="111"/>
      <c r="GGR9" s="111"/>
      <c r="GGS9" s="111"/>
      <c r="GGT9" s="111"/>
      <c r="GGU9" s="111"/>
      <c r="GGV9" s="111"/>
      <c r="GGW9" s="111"/>
      <c r="GGX9" s="111"/>
      <c r="GGY9" s="111"/>
      <c r="GGZ9" s="111"/>
      <c r="GHA9" s="111"/>
      <c r="GHB9" s="111"/>
      <c r="GHC9" s="111"/>
      <c r="GHD9" s="111"/>
      <c r="GHE9" s="111"/>
      <c r="GHF9" s="111"/>
      <c r="GHG9" s="111"/>
      <c r="GHH9" s="111"/>
      <c r="GHI9" s="111"/>
      <c r="GHJ9" s="111"/>
      <c r="GHK9" s="111"/>
      <c r="GHL9" s="111"/>
      <c r="GHM9" s="111"/>
      <c r="GHN9" s="111"/>
      <c r="GHO9" s="111"/>
      <c r="GHP9" s="111"/>
      <c r="GHQ9" s="111"/>
      <c r="GHR9" s="111"/>
      <c r="GHS9" s="111"/>
      <c r="GHT9" s="111"/>
      <c r="GHU9" s="111"/>
      <c r="GHV9" s="111"/>
      <c r="GHW9" s="111"/>
      <c r="GHX9" s="111"/>
      <c r="GHY9" s="111"/>
      <c r="GHZ9" s="111"/>
      <c r="GIA9" s="111"/>
      <c r="GIB9" s="111"/>
      <c r="GIC9" s="111"/>
      <c r="GID9" s="111"/>
      <c r="GIE9" s="111"/>
      <c r="GIF9" s="111"/>
      <c r="GIG9" s="111"/>
      <c r="GIH9" s="111"/>
      <c r="GII9" s="111"/>
      <c r="GIJ9" s="111"/>
      <c r="GIK9" s="111"/>
      <c r="GIL9" s="111"/>
      <c r="GIM9" s="111"/>
      <c r="GIN9" s="111"/>
      <c r="GIO9" s="111"/>
      <c r="GIP9" s="111"/>
      <c r="GIQ9" s="111"/>
      <c r="GIR9" s="111"/>
      <c r="GIS9" s="111"/>
      <c r="GIT9" s="111"/>
      <c r="GIU9" s="111"/>
      <c r="GIV9" s="111"/>
      <c r="GIW9" s="111"/>
      <c r="GIX9" s="111"/>
      <c r="GIY9" s="111"/>
      <c r="GIZ9" s="111"/>
      <c r="GJA9" s="111"/>
      <c r="GJB9" s="111"/>
      <c r="GJC9" s="111"/>
      <c r="GJD9" s="111"/>
      <c r="GJE9" s="111"/>
      <c r="GJF9" s="111"/>
      <c r="GJG9" s="111"/>
      <c r="GJH9" s="111"/>
      <c r="GJI9" s="111"/>
      <c r="GJJ9" s="111"/>
      <c r="GJK9" s="111"/>
      <c r="GJL9" s="111"/>
      <c r="GJM9" s="111"/>
      <c r="GJN9" s="111"/>
      <c r="GJO9" s="111"/>
      <c r="GJP9" s="111"/>
      <c r="GJQ9" s="111"/>
      <c r="GJR9" s="111"/>
      <c r="GJS9" s="111"/>
      <c r="GJT9" s="111"/>
      <c r="GJU9" s="111"/>
      <c r="GJV9" s="111"/>
      <c r="GJW9" s="111"/>
      <c r="GJX9" s="111"/>
      <c r="GJY9" s="111"/>
      <c r="GJZ9" s="111"/>
      <c r="GKA9" s="111"/>
      <c r="GKB9" s="111"/>
      <c r="GKC9" s="111"/>
      <c r="GKD9" s="111"/>
      <c r="GKE9" s="111"/>
      <c r="GKF9" s="111"/>
      <c r="GKG9" s="111"/>
      <c r="GKH9" s="111"/>
      <c r="GKI9" s="111"/>
      <c r="GKJ9" s="111"/>
      <c r="GKK9" s="111"/>
      <c r="GKL9" s="111"/>
      <c r="GKM9" s="111"/>
      <c r="GKN9" s="111"/>
      <c r="GKO9" s="111"/>
      <c r="GKP9" s="111"/>
      <c r="GKQ9" s="111"/>
      <c r="GKR9" s="111"/>
      <c r="GKS9" s="111"/>
      <c r="GKT9" s="111"/>
      <c r="GKU9" s="111"/>
      <c r="GKV9" s="111"/>
      <c r="GKW9" s="111"/>
      <c r="GKX9" s="111"/>
      <c r="GKY9" s="111"/>
      <c r="GKZ9" s="111"/>
      <c r="GLA9" s="111"/>
      <c r="GLB9" s="111"/>
      <c r="GLC9" s="111"/>
      <c r="GLD9" s="111"/>
      <c r="GLE9" s="111"/>
      <c r="GLF9" s="111"/>
      <c r="GLG9" s="111"/>
      <c r="GLH9" s="111"/>
      <c r="GLI9" s="111"/>
      <c r="GLJ9" s="111"/>
      <c r="GLK9" s="111"/>
      <c r="GLL9" s="111"/>
      <c r="GLM9" s="111"/>
      <c r="GLN9" s="111"/>
      <c r="GLO9" s="111"/>
      <c r="GLP9" s="111"/>
      <c r="GLQ9" s="111"/>
      <c r="GLR9" s="111"/>
      <c r="GLS9" s="111"/>
      <c r="GLT9" s="111"/>
      <c r="GLU9" s="111"/>
      <c r="GLV9" s="111"/>
      <c r="GLW9" s="111"/>
      <c r="GLX9" s="111"/>
      <c r="GLY9" s="111"/>
      <c r="GLZ9" s="111"/>
      <c r="GMA9" s="111"/>
      <c r="GMB9" s="111"/>
      <c r="GMC9" s="111"/>
      <c r="GMD9" s="111"/>
      <c r="GME9" s="111"/>
      <c r="GMF9" s="111"/>
      <c r="GMG9" s="111"/>
      <c r="GMH9" s="111"/>
      <c r="GMI9" s="111"/>
      <c r="GMJ9" s="111"/>
      <c r="GMK9" s="111"/>
      <c r="GML9" s="111"/>
      <c r="GMM9" s="111"/>
      <c r="GMN9" s="111"/>
      <c r="GMO9" s="111"/>
      <c r="GMP9" s="111"/>
      <c r="GMQ9" s="111"/>
      <c r="GMR9" s="111"/>
      <c r="GMS9" s="111"/>
      <c r="GMT9" s="111"/>
      <c r="GMU9" s="111"/>
      <c r="GMV9" s="111"/>
      <c r="GMW9" s="111"/>
      <c r="GMX9" s="111"/>
      <c r="GMY9" s="111"/>
      <c r="GMZ9" s="111"/>
      <c r="GNA9" s="111"/>
      <c r="GNB9" s="111"/>
      <c r="GNC9" s="111"/>
      <c r="GND9" s="111"/>
      <c r="GNE9" s="111"/>
      <c r="GNF9" s="111"/>
      <c r="GNG9" s="111"/>
      <c r="GNH9" s="111"/>
      <c r="GNI9" s="111"/>
      <c r="GNJ9" s="111"/>
      <c r="GNK9" s="111"/>
      <c r="GNL9" s="111"/>
      <c r="GNM9" s="111"/>
      <c r="GNN9" s="111"/>
      <c r="GNO9" s="111"/>
      <c r="GNP9" s="111"/>
      <c r="GNQ9" s="111"/>
      <c r="GNR9" s="111"/>
      <c r="GNS9" s="111"/>
      <c r="GNT9" s="111"/>
      <c r="GNU9" s="111"/>
      <c r="GNV9" s="111"/>
      <c r="GNW9" s="111"/>
      <c r="GNX9" s="111"/>
      <c r="GNY9" s="111"/>
      <c r="GNZ9" s="111"/>
      <c r="GOA9" s="111"/>
      <c r="GOB9" s="111"/>
      <c r="GOC9" s="111"/>
      <c r="GOD9" s="111"/>
      <c r="GOE9" s="111"/>
      <c r="GOF9" s="111"/>
      <c r="GOG9" s="111"/>
      <c r="GOH9" s="111"/>
      <c r="GOI9" s="111"/>
      <c r="GOJ9" s="111"/>
      <c r="GOK9" s="111"/>
      <c r="GOL9" s="111"/>
      <c r="GOM9" s="111"/>
      <c r="GON9" s="111"/>
      <c r="GOO9" s="111"/>
      <c r="GOP9" s="111"/>
      <c r="GOQ9" s="111"/>
      <c r="GOR9" s="111"/>
      <c r="GOS9" s="111"/>
      <c r="GOT9" s="111"/>
      <c r="GOU9" s="111"/>
      <c r="GOV9" s="111"/>
      <c r="GOW9" s="111"/>
      <c r="GOX9" s="111"/>
      <c r="GOY9" s="111"/>
      <c r="GOZ9" s="111"/>
      <c r="GPA9" s="111"/>
      <c r="GPB9" s="111"/>
      <c r="GPC9" s="111"/>
      <c r="GPD9" s="111"/>
      <c r="GPE9" s="111"/>
      <c r="GPF9" s="111"/>
      <c r="GPG9" s="111"/>
      <c r="GPH9" s="111"/>
      <c r="GPI9" s="111"/>
      <c r="GPJ9" s="111"/>
      <c r="GPK9" s="111"/>
      <c r="GPL9" s="111"/>
      <c r="GPM9" s="111"/>
      <c r="GPN9" s="111"/>
      <c r="GPO9" s="111"/>
      <c r="GPP9" s="111"/>
      <c r="GPQ9" s="111"/>
      <c r="GPR9" s="111"/>
      <c r="GPS9" s="111"/>
      <c r="GPT9" s="111"/>
      <c r="GPU9" s="111"/>
      <c r="GPV9" s="111"/>
      <c r="GPW9" s="111"/>
      <c r="GPX9" s="111"/>
      <c r="GPY9" s="111"/>
      <c r="GPZ9" s="111"/>
      <c r="GQA9" s="111"/>
      <c r="GQB9" s="111"/>
      <c r="GQC9" s="111"/>
      <c r="GQD9" s="111"/>
      <c r="GQE9" s="111"/>
      <c r="GQF9" s="111"/>
      <c r="GQG9" s="111"/>
      <c r="GQH9" s="111"/>
      <c r="GQI9" s="111"/>
      <c r="GQJ9" s="111"/>
      <c r="GQK9" s="111"/>
      <c r="GQL9" s="111"/>
      <c r="GQM9" s="111"/>
      <c r="GQN9" s="111"/>
      <c r="GQO9" s="111"/>
      <c r="GQP9" s="111"/>
      <c r="GQQ9" s="111"/>
      <c r="GQR9" s="111"/>
      <c r="GQS9" s="111"/>
      <c r="GQT9" s="111"/>
      <c r="GQU9" s="111"/>
      <c r="GQV9" s="111"/>
      <c r="GQW9" s="111"/>
      <c r="GQX9" s="111"/>
      <c r="GQY9" s="111"/>
      <c r="GQZ9" s="111"/>
      <c r="GRA9" s="111"/>
      <c r="GRB9" s="111"/>
      <c r="GRC9" s="111"/>
      <c r="GRD9" s="111"/>
      <c r="GRE9" s="111"/>
      <c r="GRF9" s="111"/>
      <c r="GRG9" s="111"/>
      <c r="GRH9" s="111"/>
      <c r="GRI9" s="111"/>
      <c r="GRJ9" s="111"/>
      <c r="GRK9" s="111"/>
      <c r="GRL9" s="111"/>
      <c r="GRM9" s="111"/>
      <c r="GRN9" s="111"/>
      <c r="GRO9" s="111"/>
      <c r="GRP9" s="111"/>
      <c r="GRQ9" s="111"/>
      <c r="GRR9" s="111"/>
      <c r="GRS9" s="111"/>
      <c r="GRT9" s="111"/>
      <c r="GRU9" s="111"/>
      <c r="GRV9" s="111"/>
      <c r="GRW9" s="111"/>
      <c r="GRX9" s="111"/>
      <c r="GRY9" s="111"/>
      <c r="GRZ9" s="111"/>
      <c r="GSA9" s="111"/>
      <c r="GSB9" s="111"/>
      <c r="GSC9" s="111"/>
      <c r="GSD9" s="111"/>
      <c r="GSE9" s="111"/>
      <c r="GSF9" s="111"/>
      <c r="GSG9" s="111"/>
      <c r="GSH9" s="111"/>
      <c r="GSI9" s="111"/>
      <c r="GSJ9" s="111"/>
      <c r="GSK9" s="111"/>
      <c r="GSL9" s="111"/>
      <c r="GSM9" s="111"/>
      <c r="GSN9" s="111"/>
      <c r="GSO9" s="111"/>
      <c r="GSP9" s="111"/>
      <c r="GSQ9" s="111"/>
      <c r="GSR9" s="111"/>
      <c r="GSS9" s="111"/>
      <c r="GST9" s="111"/>
      <c r="GSU9" s="111"/>
      <c r="GSV9" s="111"/>
      <c r="GSW9" s="111"/>
      <c r="GSX9" s="111"/>
      <c r="GSY9" s="111"/>
      <c r="GSZ9" s="111"/>
      <c r="GTA9" s="111"/>
      <c r="GTB9" s="111"/>
      <c r="GTC9" s="111"/>
      <c r="GTD9" s="111"/>
      <c r="GTE9" s="111"/>
      <c r="GTF9" s="111"/>
      <c r="GTG9" s="111"/>
      <c r="GTH9" s="111"/>
      <c r="GTI9" s="111"/>
      <c r="GTJ9" s="111"/>
      <c r="GTK9" s="111"/>
      <c r="GTL9" s="111"/>
      <c r="GTM9" s="111"/>
      <c r="GTN9" s="111"/>
      <c r="GTO9" s="111"/>
      <c r="GTP9" s="111"/>
      <c r="GTQ9" s="111"/>
      <c r="GTR9" s="111"/>
      <c r="GTS9" s="111"/>
      <c r="GTT9" s="111"/>
      <c r="GTU9" s="111"/>
      <c r="GTV9" s="111"/>
      <c r="GTW9" s="111"/>
      <c r="GTX9" s="111"/>
      <c r="GTY9" s="111"/>
      <c r="GTZ9" s="111"/>
      <c r="GUA9" s="111"/>
      <c r="GUB9" s="111"/>
      <c r="GUC9" s="111"/>
      <c r="GUD9" s="111"/>
      <c r="GUE9" s="111"/>
      <c r="GUF9" s="111"/>
      <c r="GUG9" s="111"/>
      <c r="GUH9" s="111"/>
      <c r="GUI9" s="111"/>
      <c r="GUJ9" s="111"/>
      <c r="GUK9" s="111"/>
      <c r="GUL9" s="111"/>
      <c r="GUM9" s="111"/>
      <c r="GUN9" s="111"/>
      <c r="GUO9" s="111"/>
      <c r="GUP9" s="111"/>
      <c r="GUQ9" s="111"/>
      <c r="GUR9" s="111"/>
      <c r="GUS9" s="111"/>
      <c r="GUT9" s="111"/>
      <c r="GUU9" s="111"/>
      <c r="GUV9" s="111"/>
      <c r="GUW9" s="111"/>
      <c r="GUX9" s="111"/>
      <c r="GUY9" s="111"/>
      <c r="GUZ9" s="111"/>
      <c r="GVA9" s="111"/>
      <c r="GVB9" s="111"/>
      <c r="GVC9" s="111"/>
      <c r="GVD9" s="111"/>
      <c r="GVE9" s="111"/>
      <c r="GVF9" s="111"/>
      <c r="GVG9" s="111"/>
      <c r="GVH9" s="111"/>
      <c r="GVI9" s="111"/>
      <c r="GVJ9" s="111"/>
      <c r="GVK9" s="111"/>
      <c r="GVL9" s="111"/>
      <c r="GVM9" s="111"/>
      <c r="GVN9" s="111"/>
      <c r="GVO9" s="111"/>
      <c r="GVP9" s="111"/>
      <c r="GVQ9" s="111"/>
      <c r="GVR9" s="111"/>
      <c r="GVS9" s="111"/>
      <c r="GVT9" s="111"/>
      <c r="GVU9" s="111"/>
      <c r="GVV9" s="111"/>
      <c r="GVW9" s="111"/>
      <c r="GVX9" s="111"/>
      <c r="GVY9" s="111"/>
      <c r="GVZ9" s="111"/>
      <c r="GWA9" s="111"/>
      <c r="GWB9" s="111"/>
      <c r="GWC9" s="111"/>
      <c r="GWD9" s="111"/>
      <c r="GWE9" s="111"/>
      <c r="GWF9" s="111"/>
      <c r="GWG9" s="111"/>
      <c r="GWH9" s="111"/>
      <c r="GWI9" s="111"/>
      <c r="GWJ9" s="111"/>
      <c r="GWK9" s="111"/>
      <c r="GWL9" s="111"/>
      <c r="GWM9" s="111"/>
      <c r="GWN9" s="111"/>
      <c r="GWO9" s="111"/>
      <c r="GWP9" s="111"/>
      <c r="GWQ9" s="111"/>
      <c r="GWR9" s="111"/>
      <c r="GWS9" s="111"/>
      <c r="GWT9" s="111"/>
      <c r="GWU9" s="111"/>
      <c r="GWV9" s="111"/>
      <c r="GWW9" s="111"/>
      <c r="GWX9" s="111"/>
      <c r="GWY9" s="111"/>
      <c r="GWZ9" s="111"/>
      <c r="GXA9" s="111"/>
      <c r="GXB9" s="111"/>
      <c r="GXC9" s="111"/>
      <c r="GXD9" s="111"/>
      <c r="GXE9" s="111"/>
      <c r="GXF9" s="111"/>
      <c r="GXG9" s="111"/>
      <c r="GXH9" s="111"/>
      <c r="GXI9" s="111"/>
      <c r="GXJ9" s="111"/>
      <c r="GXK9" s="111"/>
      <c r="GXL9" s="111"/>
      <c r="GXM9" s="111"/>
      <c r="GXN9" s="111"/>
      <c r="GXO9" s="111"/>
      <c r="GXP9" s="111"/>
      <c r="GXQ9" s="111"/>
      <c r="GXR9" s="111"/>
      <c r="GXS9" s="111"/>
      <c r="GXT9" s="111"/>
      <c r="GXU9" s="111"/>
      <c r="GXV9" s="111"/>
      <c r="GXW9" s="111"/>
      <c r="GXX9" s="111"/>
      <c r="GXY9" s="111"/>
      <c r="GXZ9" s="111"/>
      <c r="GYA9" s="111"/>
      <c r="GYB9" s="111"/>
      <c r="GYC9" s="111"/>
      <c r="GYD9" s="111"/>
      <c r="GYE9" s="111"/>
      <c r="GYF9" s="111"/>
      <c r="GYG9" s="111"/>
      <c r="GYH9" s="111"/>
      <c r="GYI9" s="111"/>
      <c r="GYJ9" s="111"/>
      <c r="GYK9" s="111"/>
      <c r="GYL9" s="111"/>
      <c r="GYM9" s="111"/>
      <c r="GYN9" s="111"/>
      <c r="GYO9" s="111"/>
      <c r="GYP9" s="111"/>
      <c r="GYQ9" s="111"/>
      <c r="GYR9" s="111"/>
      <c r="GYS9" s="111"/>
      <c r="GYT9" s="111"/>
      <c r="GYU9" s="111"/>
      <c r="GYV9" s="111"/>
      <c r="GYW9" s="111"/>
      <c r="GYX9" s="111"/>
      <c r="GYY9" s="111"/>
      <c r="GYZ9" s="111"/>
      <c r="GZA9" s="111"/>
      <c r="GZB9" s="111"/>
      <c r="GZC9" s="111"/>
      <c r="GZD9" s="111"/>
      <c r="GZE9" s="111"/>
      <c r="GZF9" s="111"/>
      <c r="GZG9" s="111"/>
      <c r="GZH9" s="111"/>
      <c r="GZI9" s="111"/>
      <c r="GZJ9" s="111"/>
      <c r="GZK9" s="111"/>
      <c r="GZL9" s="111"/>
      <c r="GZM9" s="111"/>
      <c r="GZN9" s="111"/>
      <c r="GZO9" s="111"/>
      <c r="GZP9" s="111"/>
      <c r="GZQ9" s="111"/>
      <c r="GZR9" s="111"/>
      <c r="GZS9" s="111"/>
      <c r="GZT9" s="111"/>
      <c r="GZU9" s="111"/>
      <c r="GZV9" s="111"/>
      <c r="GZW9" s="111"/>
      <c r="GZX9" s="111"/>
      <c r="GZY9" s="111"/>
      <c r="GZZ9" s="111"/>
      <c r="HAA9" s="111"/>
      <c r="HAB9" s="111"/>
      <c r="HAC9" s="111"/>
      <c r="HAD9" s="111"/>
      <c r="HAE9" s="111"/>
      <c r="HAF9" s="111"/>
      <c r="HAG9" s="111"/>
      <c r="HAH9" s="111"/>
      <c r="HAI9" s="111"/>
      <c r="HAJ9" s="111"/>
      <c r="HAK9" s="111"/>
      <c r="HAL9" s="111"/>
      <c r="HAM9" s="111"/>
      <c r="HAN9" s="111"/>
      <c r="HAO9" s="111"/>
      <c r="HAP9" s="111"/>
      <c r="HAQ9" s="111"/>
      <c r="HAR9" s="111"/>
      <c r="HAS9" s="111"/>
      <c r="HAT9" s="111"/>
      <c r="HAU9" s="111"/>
      <c r="HAV9" s="111"/>
      <c r="HAW9" s="111"/>
      <c r="HAX9" s="111"/>
      <c r="HAY9" s="111"/>
      <c r="HAZ9" s="111"/>
      <c r="HBA9" s="111"/>
      <c r="HBB9" s="111"/>
      <c r="HBC9" s="111"/>
      <c r="HBD9" s="111"/>
      <c r="HBE9" s="111"/>
      <c r="HBF9" s="111"/>
      <c r="HBG9" s="111"/>
      <c r="HBH9" s="111"/>
      <c r="HBI9" s="111"/>
      <c r="HBJ9" s="111"/>
      <c r="HBK9" s="111"/>
      <c r="HBL9" s="111"/>
      <c r="HBM9" s="111"/>
      <c r="HBN9" s="111"/>
      <c r="HBO9" s="111"/>
      <c r="HBP9" s="111"/>
      <c r="HBQ9" s="111"/>
      <c r="HBR9" s="111"/>
      <c r="HBS9" s="111"/>
      <c r="HBT9" s="111"/>
      <c r="HBU9" s="111"/>
      <c r="HBV9" s="111"/>
      <c r="HBW9" s="111"/>
      <c r="HBX9" s="111"/>
      <c r="HBY9" s="111"/>
      <c r="HBZ9" s="111"/>
      <c r="HCA9" s="111"/>
      <c r="HCB9" s="111"/>
      <c r="HCC9" s="111"/>
      <c r="HCD9" s="111"/>
      <c r="HCE9" s="111"/>
      <c r="HCF9" s="111"/>
      <c r="HCG9" s="111"/>
      <c r="HCH9" s="111"/>
      <c r="HCI9" s="111"/>
      <c r="HCJ9" s="111"/>
      <c r="HCK9" s="111"/>
      <c r="HCL9" s="111"/>
      <c r="HCM9" s="111"/>
      <c r="HCN9" s="111"/>
      <c r="HCO9" s="111"/>
      <c r="HCP9" s="111"/>
      <c r="HCQ9" s="111"/>
      <c r="HCR9" s="111"/>
      <c r="HCS9" s="111"/>
      <c r="HCT9" s="111"/>
      <c r="HCU9" s="111"/>
      <c r="HCV9" s="111"/>
      <c r="HCW9" s="111"/>
      <c r="HCX9" s="111"/>
      <c r="HCY9" s="111"/>
      <c r="HCZ9" s="111"/>
      <c r="HDA9" s="111"/>
      <c r="HDB9" s="111"/>
      <c r="HDC9" s="111"/>
      <c r="HDD9" s="111"/>
      <c r="HDE9" s="111"/>
      <c r="HDF9" s="111"/>
      <c r="HDG9" s="111"/>
      <c r="HDH9" s="111"/>
      <c r="HDI9" s="111"/>
      <c r="HDJ9" s="111"/>
      <c r="HDK9" s="111"/>
      <c r="HDL9" s="111"/>
      <c r="HDM9" s="111"/>
      <c r="HDN9" s="111"/>
      <c r="HDO9" s="111"/>
      <c r="HDP9" s="111"/>
      <c r="HDQ9" s="111"/>
      <c r="HDR9" s="111"/>
      <c r="HDS9" s="111"/>
      <c r="HDT9" s="111"/>
      <c r="HDU9" s="111"/>
      <c r="HDV9" s="111"/>
      <c r="HDW9" s="111"/>
      <c r="HDX9" s="111"/>
      <c r="HDY9" s="111"/>
      <c r="HDZ9" s="111"/>
      <c r="HEA9" s="111"/>
      <c r="HEB9" s="111"/>
      <c r="HEC9" s="111"/>
      <c r="HED9" s="111"/>
      <c r="HEE9" s="111"/>
      <c r="HEF9" s="111"/>
      <c r="HEG9" s="111"/>
      <c r="HEH9" s="111"/>
      <c r="HEI9" s="111"/>
      <c r="HEJ9" s="111"/>
      <c r="HEK9" s="111"/>
      <c r="HEL9" s="111"/>
      <c r="HEM9" s="111"/>
      <c r="HEN9" s="111"/>
      <c r="HEO9" s="111"/>
      <c r="HEP9" s="111"/>
      <c r="HEQ9" s="111"/>
      <c r="HER9" s="111"/>
      <c r="HES9" s="111"/>
      <c r="HET9" s="111"/>
      <c r="HEU9" s="111"/>
      <c r="HEV9" s="111"/>
      <c r="HEW9" s="111"/>
      <c r="HEX9" s="111"/>
      <c r="HEY9" s="111"/>
      <c r="HEZ9" s="111"/>
      <c r="HFA9" s="111"/>
      <c r="HFB9" s="111"/>
      <c r="HFC9" s="111"/>
      <c r="HFD9" s="111"/>
      <c r="HFE9" s="111"/>
      <c r="HFF9" s="111"/>
      <c r="HFG9" s="111"/>
      <c r="HFH9" s="111"/>
      <c r="HFI9" s="111"/>
      <c r="HFJ9" s="111"/>
      <c r="HFK9" s="111"/>
      <c r="HFL9" s="111"/>
      <c r="HFM9" s="111"/>
      <c r="HFN9" s="111"/>
      <c r="HFO9" s="111"/>
      <c r="HFP9" s="111"/>
      <c r="HFQ9" s="111"/>
      <c r="HFR9" s="111"/>
      <c r="HFS9" s="111"/>
      <c r="HFT9" s="111"/>
      <c r="HFU9" s="111"/>
      <c r="HFV9" s="111"/>
      <c r="HFW9" s="111"/>
      <c r="HFX9" s="111"/>
      <c r="HFY9" s="111"/>
      <c r="HFZ9" s="111"/>
      <c r="HGA9" s="111"/>
      <c r="HGB9" s="111"/>
      <c r="HGC9" s="111"/>
      <c r="HGD9" s="111"/>
      <c r="HGE9" s="111"/>
      <c r="HGF9" s="111"/>
      <c r="HGG9" s="111"/>
      <c r="HGH9" s="111"/>
      <c r="HGI9" s="111"/>
      <c r="HGJ9" s="111"/>
      <c r="HGK9" s="111"/>
      <c r="HGL9" s="111"/>
      <c r="HGM9" s="111"/>
      <c r="HGN9" s="111"/>
      <c r="HGO9" s="111"/>
      <c r="HGP9" s="111"/>
      <c r="HGQ9" s="111"/>
      <c r="HGR9" s="111"/>
      <c r="HGS9" s="111"/>
      <c r="HGT9" s="111"/>
      <c r="HGU9" s="111"/>
      <c r="HGV9" s="111"/>
      <c r="HGW9" s="111"/>
      <c r="HGX9" s="111"/>
      <c r="HGY9" s="111"/>
      <c r="HGZ9" s="111"/>
      <c r="HHA9" s="111"/>
      <c r="HHB9" s="111"/>
      <c r="HHC9" s="111"/>
      <c r="HHD9" s="111"/>
      <c r="HHE9" s="111"/>
      <c r="HHF9" s="111"/>
      <c r="HHG9" s="111"/>
      <c r="HHH9" s="111"/>
      <c r="HHI9" s="111"/>
      <c r="HHJ9" s="111"/>
      <c r="HHK9" s="111"/>
      <c r="HHL9" s="111"/>
      <c r="HHM9" s="111"/>
      <c r="HHN9" s="111"/>
      <c r="HHO9" s="111"/>
      <c r="HHP9" s="111"/>
      <c r="HHQ9" s="111"/>
      <c r="HHR9" s="111"/>
      <c r="HHS9" s="111"/>
      <c r="HHT9" s="111"/>
      <c r="HHU9" s="111"/>
      <c r="HHV9" s="111"/>
      <c r="HHW9" s="111"/>
      <c r="HHX9" s="111"/>
      <c r="HHY9" s="111"/>
      <c r="HHZ9" s="111"/>
      <c r="HIA9" s="111"/>
      <c r="HIB9" s="111"/>
      <c r="HIC9" s="111"/>
      <c r="HID9" s="111"/>
      <c r="HIE9" s="111"/>
      <c r="HIF9" s="111"/>
      <c r="HIG9" s="111"/>
      <c r="HIH9" s="111"/>
      <c r="HII9" s="111"/>
      <c r="HIJ9" s="111"/>
      <c r="HIK9" s="111"/>
      <c r="HIL9" s="111"/>
      <c r="HIM9" s="111"/>
      <c r="HIN9" s="111"/>
      <c r="HIO9" s="111"/>
      <c r="HIP9" s="111"/>
      <c r="HIQ9" s="111"/>
      <c r="HIR9" s="111"/>
      <c r="HIS9" s="111"/>
      <c r="HIT9" s="111"/>
      <c r="HIU9" s="111"/>
      <c r="HIV9" s="111"/>
      <c r="HIW9" s="111"/>
      <c r="HIX9" s="111"/>
      <c r="HIY9" s="111"/>
      <c r="HIZ9" s="111"/>
      <c r="HJA9" s="111"/>
      <c r="HJB9" s="111"/>
      <c r="HJC9" s="111"/>
      <c r="HJD9" s="111"/>
      <c r="HJE9" s="111"/>
      <c r="HJF9" s="111"/>
      <c r="HJG9" s="111"/>
      <c r="HJH9" s="111"/>
      <c r="HJI9" s="111"/>
      <c r="HJJ9" s="111"/>
      <c r="HJK9" s="111"/>
      <c r="HJL9" s="111"/>
      <c r="HJM9" s="111"/>
      <c r="HJN9" s="111"/>
      <c r="HJO9" s="111"/>
      <c r="HJP9" s="111"/>
      <c r="HJQ9" s="111"/>
      <c r="HJR9" s="111"/>
      <c r="HJS9" s="111"/>
      <c r="HJT9" s="111"/>
      <c r="HJU9" s="111"/>
      <c r="HJV9" s="111"/>
      <c r="HJW9" s="111"/>
      <c r="HJX9" s="111"/>
      <c r="HJY9" s="111"/>
      <c r="HJZ9" s="111"/>
      <c r="HKA9" s="111"/>
      <c r="HKB9" s="111"/>
      <c r="HKC9" s="111"/>
      <c r="HKD9" s="111"/>
      <c r="HKE9" s="111"/>
      <c r="HKF9" s="111"/>
      <c r="HKG9" s="111"/>
      <c r="HKH9" s="111"/>
      <c r="HKI9" s="111"/>
      <c r="HKJ9" s="111"/>
      <c r="HKK9" s="111"/>
      <c r="HKL9" s="111"/>
      <c r="HKM9" s="111"/>
      <c r="HKN9" s="111"/>
      <c r="HKO9" s="111"/>
      <c r="HKP9" s="111"/>
      <c r="HKQ9" s="111"/>
      <c r="HKR9" s="111"/>
      <c r="HKS9" s="111"/>
      <c r="HKT9" s="111"/>
      <c r="HKU9" s="111"/>
      <c r="HKV9" s="111"/>
      <c r="HKW9" s="111"/>
      <c r="HKX9" s="111"/>
      <c r="HKY9" s="111"/>
      <c r="HKZ9" s="111"/>
      <c r="HLA9" s="111"/>
      <c r="HLB9" s="111"/>
      <c r="HLC9" s="111"/>
      <c r="HLD9" s="111"/>
      <c r="HLE9" s="111"/>
      <c r="HLF9" s="111"/>
      <c r="HLG9" s="111"/>
      <c r="HLH9" s="111"/>
      <c r="HLI9" s="111"/>
      <c r="HLJ9" s="111"/>
      <c r="HLK9" s="111"/>
      <c r="HLL9" s="111"/>
      <c r="HLM9" s="111"/>
      <c r="HLN9" s="111"/>
      <c r="HLO9" s="111"/>
      <c r="HLP9" s="111"/>
      <c r="HLQ9" s="111"/>
      <c r="HLR9" s="111"/>
      <c r="HLS9" s="111"/>
      <c r="HLT9" s="111"/>
      <c r="HLU9" s="111"/>
      <c r="HLV9" s="111"/>
      <c r="HLW9" s="111"/>
      <c r="HLX9" s="111"/>
      <c r="HLY9" s="111"/>
      <c r="HLZ9" s="111"/>
      <c r="HMA9" s="111"/>
      <c r="HMB9" s="111"/>
      <c r="HMC9" s="111"/>
      <c r="HMD9" s="111"/>
      <c r="HME9" s="111"/>
      <c r="HMF9" s="111"/>
      <c r="HMG9" s="111"/>
      <c r="HMH9" s="111"/>
      <c r="HMI9" s="111"/>
      <c r="HMJ9" s="111"/>
      <c r="HMK9" s="111"/>
      <c r="HML9" s="111"/>
      <c r="HMM9" s="111"/>
      <c r="HMN9" s="111"/>
      <c r="HMO9" s="111"/>
      <c r="HMP9" s="111"/>
      <c r="HMQ9" s="111"/>
      <c r="HMR9" s="111"/>
      <c r="HMS9" s="111"/>
      <c r="HMT9" s="111"/>
      <c r="HMU9" s="111"/>
      <c r="HMV9" s="111"/>
      <c r="HMW9" s="111"/>
      <c r="HMX9" s="111"/>
      <c r="HMY9" s="111"/>
      <c r="HMZ9" s="111"/>
      <c r="HNA9" s="111"/>
      <c r="HNB9" s="111"/>
      <c r="HNC9" s="111"/>
      <c r="HND9" s="111"/>
      <c r="HNE9" s="111"/>
      <c r="HNF9" s="111"/>
      <c r="HNG9" s="111"/>
      <c r="HNH9" s="111"/>
      <c r="HNI9" s="111"/>
      <c r="HNJ9" s="111"/>
      <c r="HNK9" s="111"/>
      <c r="HNL9" s="111"/>
      <c r="HNM9" s="111"/>
      <c r="HNN9" s="111"/>
      <c r="HNO9" s="111"/>
      <c r="HNP9" s="111"/>
      <c r="HNQ9" s="111"/>
      <c r="HNR9" s="111"/>
      <c r="HNS9" s="111"/>
      <c r="HNT9" s="111"/>
      <c r="HNU9" s="111"/>
      <c r="HNV9" s="111"/>
      <c r="HNW9" s="111"/>
      <c r="HNX9" s="111"/>
      <c r="HNY9" s="111"/>
      <c r="HNZ9" s="111"/>
      <c r="HOA9" s="111"/>
      <c r="HOB9" s="111"/>
      <c r="HOC9" s="111"/>
      <c r="HOD9" s="111"/>
      <c r="HOE9" s="111"/>
      <c r="HOF9" s="111"/>
      <c r="HOG9" s="111"/>
      <c r="HOH9" s="111"/>
      <c r="HOI9" s="111"/>
      <c r="HOJ9" s="111"/>
      <c r="HOK9" s="111"/>
      <c r="HOL9" s="111"/>
      <c r="HOM9" s="111"/>
      <c r="HON9" s="111"/>
      <c r="HOO9" s="111"/>
      <c r="HOP9" s="111"/>
      <c r="HOQ9" s="111"/>
      <c r="HOR9" s="111"/>
      <c r="HOS9" s="111"/>
      <c r="HOT9" s="111"/>
      <c r="HOU9" s="111"/>
      <c r="HOV9" s="111"/>
      <c r="HOW9" s="111"/>
      <c r="HOX9" s="111"/>
      <c r="HOY9" s="111"/>
      <c r="HOZ9" s="111"/>
      <c r="HPA9" s="111"/>
      <c r="HPB9" s="111"/>
      <c r="HPC9" s="111"/>
      <c r="HPD9" s="111"/>
      <c r="HPE9" s="111"/>
      <c r="HPF9" s="111"/>
      <c r="HPG9" s="111"/>
      <c r="HPH9" s="111"/>
      <c r="HPI9" s="111"/>
      <c r="HPJ9" s="111"/>
      <c r="HPK9" s="111"/>
      <c r="HPL9" s="111"/>
      <c r="HPM9" s="111"/>
      <c r="HPN9" s="111"/>
      <c r="HPO9" s="111"/>
      <c r="HPP9" s="111"/>
      <c r="HPQ9" s="111"/>
      <c r="HPR9" s="111"/>
      <c r="HPS9" s="111"/>
      <c r="HPT9" s="111"/>
      <c r="HPU9" s="111"/>
      <c r="HPV9" s="111"/>
      <c r="HPW9" s="111"/>
      <c r="HPX9" s="111"/>
      <c r="HPY9" s="111"/>
      <c r="HPZ9" s="111"/>
      <c r="HQA9" s="111"/>
      <c r="HQB9" s="111"/>
      <c r="HQC9" s="111"/>
      <c r="HQD9" s="111"/>
      <c r="HQE9" s="111"/>
      <c r="HQF9" s="111"/>
      <c r="HQG9" s="111"/>
      <c r="HQH9" s="111"/>
      <c r="HQI9" s="111"/>
      <c r="HQJ9" s="111"/>
      <c r="HQK9" s="111"/>
      <c r="HQL9" s="111"/>
      <c r="HQM9" s="111"/>
      <c r="HQN9" s="111"/>
      <c r="HQO9" s="111"/>
      <c r="HQP9" s="111"/>
      <c r="HQQ9" s="111"/>
      <c r="HQR9" s="111"/>
      <c r="HQS9" s="111"/>
      <c r="HQT9" s="111"/>
      <c r="HQU9" s="111"/>
      <c r="HQV9" s="111"/>
      <c r="HQW9" s="111"/>
      <c r="HQX9" s="111"/>
      <c r="HQY9" s="111"/>
      <c r="HQZ9" s="111"/>
      <c r="HRA9" s="111"/>
      <c r="HRB9" s="111"/>
      <c r="HRC9" s="111"/>
      <c r="HRD9" s="111"/>
      <c r="HRE9" s="111"/>
      <c r="HRF9" s="111"/>
      <c r="HRG9" s="111"/>
      <c r="HRH9" s="111"/>
      <c r="HRI9" s="111"/>
      <c r="HRJ9" s="111"/>
      <c r="HRK9" s="111"/>
      <c r="HRL9" s="111"/>
      <c r="HRM9" s="111"/>
      <c r="HRN9" s="111"/>
      <c r="HRO9" s="111"/>
      <c r="HRP9" s="111"/>
      <c r="HRQ9" s="111"/>
      <c r="HRR9" s="111"/>
      <c r="HRS9" s="111"/>
      <c r="HRT9" s="111"/>
      <c r="HRU9" s="111"/>
      <c r="HRV9" s="111"/>
      <c r="HRW9" s="111"/>
      <c r="HRX9" s="111"/>
      <c r="HRY9" s="111"/>
      <c r="HRZ9" s="111"/>
      <c r="HSA9" s="111"/>
      <c r="HSB9" s="111"/>
      <c r="HSC9" s="111"/>
      <c r="HSD9" s="111"/>
      <c r="HSE9" s="111"/>
      <c r="HSF9" s="111"/>
      <c r="HSG9" s="111"/>
      <c r="HSH9" s="111"/>
      <c r="HSI9" s="111"/>
      <c r="HSJ9" s="111"/>
      <c r="HSK9" s="111"/>
      <c r="HSL9" s="111"/>
      <c r="HSM9" s="111"/>
      <c r="HSN9" s="111"/>
      <c r="HSO9" s="111"/>
      <c r="HSP9" s="111"/>
      <c r="HSQ9" s="111"/>
      <c r="HSR9" s="111"/>
      <c r="HSS9" s="111"/>
      <c r="HST9" s="111"/>
      <c r="HSU9" s="111"/>
      <c r="HSV9" s="111"/>
      <c r="HSW9" s="111"/>
      <c r="HSX9" s="111"/>
      <c r="HSY9" s="111"/>
      <c r="HSZ9" s="111"/>
      <c r="HTA9" s="111"/>
      <c r="HTB9" s="111"/>
      <c r="HTC9" s="111"/>
      <c r="HTD9" s="111"/>
      <c r="HTE9" s="111"/>
      <c r="HTF9" s="111"/>
      <c r="HTG9" s="111"/>
      <c r="HTH9" s="111"/>
      <c r="HTI9" s="111"/>
      <c r="HTJ9" s="111"/>
      <c r="HTK9" s="111"/>
      <c r="HTL9" s="111"/>
      <c r="HTM9" s="111"/>
      <c r="HTN9" s="111"/>
      <c r="HTO9" s="111"/>
      <c r="HTP9" s="111"/>
      <c r="HTQ9" s="111"/>
      <c r="HTR9" s="111"/>
      <c r="HTS9" s="111"/>
      <c r="HTT9" s="111"/>
      <c r="HTU9" s="111"/>
      <c r="HTV9" s="111"/>
      <c r="HTW9" s="111"/>
      <c r="HTX9" s="111"/>
      <c r="HTY9" s="111"/>
      <c r="HTZ9" s="111"/>
      <c r="HUA9" s="111"/>
      <c r="HUB9" s="111"/>
      <c r="HUC9" s="111"/>
      <c r="HUD9" s="111"/>
      <c r="HUE9" s="111"/>
      <c r="HUF9" s="111"/>
      <c r="HUG9" s="111"/>
      <c r="HUH9" s="111"/>
      <c r="HUI9" s="111"/>
      <c r="HUJ9" s="111"/>
      <c r="HUK9" s="111"/>
      <c r="HUL9" s="111"/>
      <c r="HUM9" s="111"/>
      <c r="HUN9" s="111"/>
      <c r="HUO9" s="111"/>
      <c r="HUP9" s="111"/>
      <c r="HUQ9" s="111"/>
      <c r="HUR9" s="111"/>
      <c r="HUS9" s="111"/>
      <c r="HUT9" s="111"/>
      <c r="HUU9" s="111"/>
      <c r="HUV9" s="111"/>
      <c r="HUW9" s="111"/>
      <c r="HUX9" s="111"/>
      <c r="HUY9" s="111"/>
      <c r="HUZ9" s="111"/>
      <c r="HVA9" s="111"/>
      <c r="HVB9" s="111"/>
      <c r="HVC9" s="111"/>
      <c r="HVD9" s="111"/>
      <c r="HVE9" s="111"/>
      <c r="HVF9" s="111"/>
      <c r="HVG9" s="111"/>
      <c r="HVH9" s="111"/>
      <c r="HVI9" s="111"/>
      <c r="HVJ9" s="111"/>
      <c r="HVK9" s="111"/>
      <c r="HVL9" s="111"/>
      <c r="HVM9" s="111"/>
      <c r="HVN9" s="111"/>
      <c r="HVO9" s="111"/>
      <c r="HVP9" s="111"/>
      <c r="HVQ9" s="111"/>
      <c r="HVR9" s="111"/>
      <c r="HVS9" s="111"/>
      <c r="HVT9" s="111"/>
      <c r="HVU9" s="111"/>
      <c r="HVV9" s="111"/>
      <c r="HVW9" s="111"/>
      <c r="HVX9" s="111"/>
      <c r="HVY9" s="111"/>
      <c r="HVZ9" s="111"/>
      <c r="HWA9" s="111"/>
      <c r="HWB9" s="111"/>
      <c r="HWC9" s="111"/>
      <c r="HWD9" s="111"/>
      <c r="HWE9" s="111"/>
      <c r="HWF9" s="111"/>
      <c r="HWG9" s="111"/>
      <c r="HWH9" s="111"/>
      <c r="HWI9" s="111"/>
      <c r="HWJ9" s="111"/>
      <c r="HWK9" s="111"/>
      <c r="HWL9" s="111"/>
      <c r="HWM9" s="111"/>
      <c r="HWN9" s="111"/>
      <c r="HWO9" s="111"/>
      <c r="HWP9" s="111"/>
      <c r="HWQ9" s="111"/>
      <c r="HWR9" s="111"/>
      <c r="HWS9" s="111"/>
      <c r="HWT9" s="111"/>
      <c r="HWU9" s="111"/>
      <c r="HWV9" s="111"/>
      <c r="HWW9" s="111"/>
      <c r="HWX9" s="111"/>
      <c r="HWY9" s="111"/>
      <c r="HWZ9" s="111"/>
      <c r="HXA9" s="111"/>
      <c r="HXB9" s="111"/>
      <c r="HXC9" s="111"/>
      <c r="HXD9" s="111"/>
      <c r="HXE9" s="111"/>
      <c r="HXF9" s="111"/>
      <c r="HXG9" s="111"/>
      <c r="HXH9" s="111"/>
      <c r="HXI9" s="111"/>
      <c r="HXJ9" s="111"/>
      <c r="HXK9" s="111"/>
      <c r="HXL9" s="111"/>
      <c r="HXM9" s="111"/>
      <c r="HXN9" s="111"/>
      <c r="HXO9" s="111"/>
      <c r="HXP9" s="111"/>
      <c r="HXQ9" s="111"/>
      <c r="HXR9" s="111"/>
      <c r="HXS9" s="111"/>
      <c r="HXT9" s="111"/>
      <c r="HXU9" s="111"/>
      <c r="HXV9" s="111"/>
      <c r="HXW9" s="111"/>
      <c r="HXX9" s="111"/>
      <c r="HXY9" s="111"/>
      <c r="HXZ9" s="111"/>
      <c r="HYA9" s="111"/>
      <c r="HYB9" s="111"/>
      <c r="HYC9" s="111"/>
      <c r="HYD9" s="111"/>
      <c r="HYE9" s="111"/>
      <c r="HYF9" s="111"/>
      <c r="HYG9" s="111"/>
      <c r="HYH9" s="111"/>
      <c r="HYI9" s="111"/>
      <c r="HYJ9" s="111"/>
      <c r="HYK9" s="111"/>
      <c r="HYL9" s="111"/>
      <c r="HYM9" s="111"/>
      <c r="HYN9" s="111"/>
      <c r="HYO9" s="111"/>
      <c r="HYP9" s="111"/>
      <c r="HYQ9" s="111"/>
      <c r="HYR9" s="111"/>
      <c r="HYS9" s="111"/>
      <c r="HYT9" s="111"/>
      <c r="HYU9" s="111"/>
      <c r="HYV9" s="111"/>
      <c r="HYW9" s="111"/>
      <c r="HYX9" s="111"/>
      <c r="HYY9" s="111"/>
      <c r="HYZ9" s="111"/>
      <c r="HZA9" s="111"/>
      <c r="HZB9" s="111"/>
      <c r="HZC9" s="111"/>
      <c r="HZD9" s="111"/>
      <c r="HZE9" s="111"/>
      <c r="HZF9" s="111"/>
      <c r="HZG9" s="111"/>
      <c r="HZH9" s="111"/>
      <c r="HZI9" s="111"/>
      <c r="HZJ9" s="111"/>
      <c r="HZK9" s="111"/>
      <c r="HZL9" s="111"/>
      <c r="HZM9" s="111"/>
      <c r="HZN9" s="111"/>
      <c r="HZO9" s="111"/>
      <c r="HZP9" s="111"/>
      <c r="HZQ9" s="111"/>
      <c r="HZR9" s="111"/>
      <c r="HZS9" s="111"/>
      <c r="HZT9" s="111"/>
      <c r="HZU9" s="111"/>
      <c r="HZV9" s="111"/>
      <c r="HZW9" s="111"/>
      <c r="HZX9" s="111"/>
      <c r="HZY9" s="111"/>
      <c r="HZZ9" s="111"/>
      <c r="IAA9" s="111"/>
      <c r="IAB9" s="111"/>
      <c r="IAC9" s="111"/>
      <c r="IAD9" s="111"/>
      <c r="IAE9" s="111"/>
      <c r="IAF9" s="111"/>
      <c r="IAG9" s="111"/>
      <c r="IAH9" s="111"/>
      <c r="IAI9" s="111"/>
      <c r="IAJ9" s="111"/>
      <c r="IAK9" s="111"/>
      <c r="IAL9" s="111"/>
      <c r="IAM9" s="111"/>
      <c r="IAN9" s="111"/>
      <c r="IAO9" s="111"/>
      <c r="IAP9" s="111"/>
      <c r="IAQ9" s="111"/>
      <c r="IAR9" s="111"/>
      <c r="IAS9" s="111"/>
      <c r="IAT9" s="111"/>
      <c r="IAU9" s="111"/>
      <c r="IAV9" s="111"/>
      <c r="IAW9" s="111"/>
      <c r="IAX9" s="111"/>
      <c r="IAY9" s="111"/>
      <c r="IAZ9" s="111"/>
      <c r="IBA9" s="111"/>
      <c r="IBB9" s="111"/>
      <c r="IBC9" s="111"/>
      <c r="IBD9" s="111"/>
      <c r="IBE9" s="111"/>
      <c r="IBF9" s="111"/>
      <c r="IBG9" s="111"/>
      <c r="IBH9" s="111"/>
      <c r="IBI9" s="111"/>
      <c r="IBJ9" s="111"/>
      <c r="IBK9" s="111"/>
      <c r="IBL9" s="111"/>
      <c r="IBM9" s="111"/>
      <c r="IBN9" s="111"/>
      <c r="IBO9" s="111"/>
      <c r="IBP9" s="111"/>
      <c r="IBQ9" s="111"/>
      <c r="IBR9" s="111"/>
      <c r="IBS9" s="111"/>
      <c r="IBT9" s="111"/>
      <c r="IBU9" s="111"/>
      <c r="IBV9" s="111"/>
      <c r="IBW9" s="111"/>
      <c r="IBX9" s="111"/>
      <c r="IBY9" s="111"/>
      <c r="IBZ9" s="111"/>
      <c r="ICA9" s="111"/>
      <c r="ICB9" s="111"/>
      <c r="ICC9" s="111"/>
      <c r="ICD9" s="111"/>
      <c r="ICE9" s="111"/>
      <c r="ICF9" s="111"/>
      <c r="ICG9" s="111"/>
      <c r="ICH9" s="111"/>
      <c r="ICI9" s="111"/>
      <c r="ICJ9" s="111"/>
      <c r="ICK9" s="111"/>
      <c r="ICL9" s="111"/>
      <c r="ICM9" s="111"/>
      <c r="ICN9" s="111"/>
      <c r="ICO9" s="111"/>
      <c r="ICP9" s="111"/>
      <c r="ICQ9" s="111"/>
      <c r="ICR9" s="111"/>
      <c r="ICS9" s="111"/>
      <c r="ICT9" s="111"/>
      <c r="ICU9" s="111"/>
      <c r="ICV9" s="111"/>
      <c r="ICW9" s="111"/>
      <c r="ICX9" s="111"/>
      <c r="ICY9" s="111"/>
      <c r="ICZ9" s="111"/>
      <c r="IDA9" s="111"/>
      <c r="IDB9" s="111"/>
      <c r="IDC9" s="111"/>
      <c r="IDD9" s="111"/>
      <c r="IDE9" s="111"/>
      <c r="IDF9" s="111"/>
      <c r="IDG9" s="111"/>
      <c r="IDH9" s="111"/>
      <c r="IDI9" s="111"/>
      <c r="IDJ9" s="111"/>
      <c r="IDK9" s="111"/>
      <c r="IDL9" s="111"/>
      <c r="IDM9" s="111"/>
      <c r="IDN9" s="111"/>
      <c r="IDO9" s="111"/>
      <c r="IDP9" s="111"/>
      <c r="IDQ9" s="111"/>
      <c r="IDR9" s="111"/>
      <c r="IDS9" s="111"/>
      <c r="IDT9" s="111"/>
      <c r="IDU9" s="111"/>
      <c r="IDV9" s="111"/>
      <c r="IDW9" s="111"/>
      <c r="IDX9" s="111"/>
      <c r="IDY9" s="111"/>
      <c r="IDZ9" s="111"/>
      <c r="IEA9" s="111"/>
      <c r="IEB9" s="111"/>
      <c r="IEC9" s="111"/>
      <c r="IED9" s="111"/>
      <c r="IEE9" s="111"/>
      <c r="IEF9" s="111"/>
      <c r="IEG9" s="111"/>
      <c r="IEH9" s="111"/>
      <c r="IEI9" s="111"/>
      <c r="IEJ9" s="111"/>
      <c r="IEK9" s="111"/>
      <c r="IEL9" s="111"/>
      <c r="IEM9" s="111"/>
      <c r="IEN9" s="111"/>
      <c r="IEO9" s="111"/>
      <c r="IEP9" s="111"/>
      <c r="IEQ9" s="111"/>
      <c r="IER9" s="111"/>
      <c r="IES9" s="111"/>
      <c r="IET9" s="111"/>
      <c r="IEU9" s="111"/>
      <c r="IEV9" s="111"/>
      <c r="IEW9" s="111"/>
      <c r="IEX9" s="111"/>
      <c r="IEY9" s="111"/>
      <c r="IEZ9" s="111"/>
      <c r="IFA9" s="111"/>
      <c r="IFB9" s="111"/>
      <c r="IFC9" s="111"/>
      <c r="IFD9" s="111"/>
      <c r="IFE9" s="111"/>
      <c r="IFF9" s="111"/>
      <c r="IFG9" s="111"/>
      <c r="IFH9" s="111"/>
      <c r="IFI9" s="111"/>
      <c r="IFJ9" s="111"/>
      <c r="IFK9" s="111"/>
      <c r="IFL9" s="111"/>
      <c r="IFM9" s="111"/>
      <c r="IFN9" s="111"/>
      <c r="IFO9" s="111"/>
      <c r="IFP9" s="111"/>
      <c r="IFQ9" s="111"/>
      <c r="IFR9" s="111"/>
      <c r="IFS9" s="111"/>
      <c r="IFT9" s="111"/>
      <c r="IFU9" s="111"/>
      <c r="IFV9" s="111"/>
      <c r="IFW9" s="111"/>
      <c r="IFX9" s="111"/>
      <c r="IFY9" s="111"/>
      <c r="IFZ9" s="111"/>
      <c r="IGA9" s="111"/>
      <c r="IGB9" s="111"/>
      <c r="IGC9" s="111"/>
      <c r="IGD9" s="111"/>
      <c r="IGE9" s="111"/>
      <c r="IGF9" s="111"/>
      <c r="IGG9" s="111"/>
      <c r="IGH9" s="111"/>
      <c r="IGI9" s="111"/>
      <c r="IGJ9" s="111"/>
      <c r="IGK9" s="111"/>
      <c r="IGL9" s="111"/>
      <c r="IGM9" s="111"/>
      <c r="IGN9" s="111"/>
      <c r="IGO9" s="111"/>
      <c r="IGP9" s="111"/>
      <c r="IGQ9" s="111"/>
      <c r="IGR9" s="111"/>
      <c r="IGS9" s="111"/>
      <c r="IGT9" s="111"/>
      <c r="IGU9" s="111"/>
      <c r="IGV9" s="111"/>
      <c r="IGW9" s="111"/>
      <c r="IGX9" s="111"/>
      <c r="IGY9" s="111"/>
      <c r="IGZ9" s="111"/>
      <c r="IHA9" s="111"/>
      <c r="IHB9" s="111"/>
      <c r="IHC9" s="111"/>
      <c r="IHD9" s="111"/>
      <c r="IHE9" s="111"/>
      <c r="IHF9" s="111"/>
      <c r="IHG9" s="111"/>
      <c r="IHH9" s="111"/>
      <c r="IHI9" s="111"/>
      <c r="IHJ9" s="111"/>
      <c r="IHK9" s="111"/>
      <c r="IHL9" s="111"/>
      <c r="IHM9" s="111"/>
      <c r="IHN9" s="111"/>
      <c r="IHO9" s="111"/>
      <c r="IHP9" s="111"/>
      <c r="IHQ9" s="111"/>
      <c r="IHR9" s="111"/>
      <c r="IHS9" s="111"/>
      <c r="IHT9" s="111"/>
      <c r="IHU9" s="111"/>
      <c r="IHV9" s="111"/>
      <c r="IHW9" s="111"/>
      <c r="IHX9" s="111"/>
      <c r="IHY9" s="111"/>
      <c r="IHZ9" s="111"/>
      <c r="IIA9" s="111"/>
      <c r="IIB9" s="111"/>
      <c r="IIC9" s="111"/>
      <c r="IID9" s="111"/>
      <c r="IIE9" s="111"/>
      <c r="IIF9" s="111"/>
      <c r="IIG9" s="111"/>
      <c r="IIH9" s="111"/>
      <c r="III9" s="111"/>
      <c r="IIJ9" s="111"/>
      <c r="IIK9" s="111"/>
      <c r="IIL9" s="111"/>
      <c r="IIM9" s="111"/>
      <c r="IIN9" s="111"/>
      <c r="IIO9" s="111"/>
      <c r="IIP9" s="111"/>
      <c r="IIQ9" s="111"/>
      <c r="IIR9" s="111"/>
      <c r="IIS9" s="111"/>
      <c r="IIT9" s="111"/>
      <c r="IIU9" s="111"/>
      <c r="IIV9" s="111"/>
      <c r="IIW9" s="111"/>
      <c r="IIX9" s="111"/>
      <c r="IIY9" s="111"/>
      <c r="IIZ9" s="111"/>
      <c r="IJA9" s="111"/>
      <c r="IJB9" s="111"/>
      <c r="IJC9" s="111"/>
      <c r="IJD9" s="111"/>
      <c r="IJE9" s="111"/>
      <c r="IJF9" s="111"/>
      <c r="IJG9" s="111"/>
      <c r="IJH9" s="111"/>
      <c r="IJI9" s="111"/>
      <c r="IJJ9" s="111"/>
      <c r="IJK9" s="111"/>
      <c r="IJL9" s="111"/>
      <c r="IJM9" s="111"/>
      <c r="IJN9" s="111"/>
      <c r="IJO9" s="111"/>
      <c r="IJP9" s="111"/>
      <c r="IJQ9" s="111"/>
      <c r="IJR9" s="111"/>
      <c r="IJS9" s="111"/>
      <c r="IJT9" s="111"/>
      <c r="IJU9" s="111"/>
      <c r="IJV9" s="111"/>
      <c r="IJW9" s="111"/>
      <c r="IJX9" s="111"/>
      <c r="IJY9" s="111"/>
      <c r="IJZ9" s="111"/>
      <c r="IKA9" s="111"/>
      <c r="IKB9" s="111"/>
      <c r="IKC9" s="111"/>
      <c r="IKD9" s="111"/>
      <c r="IKE9" s="111"/>
      <c r="IKF9" s="111"/>
      <c r="IKG9" s="111"/>
      <c r="IKH9" s="111"/>
      <c r="IKI9" s="111"/>
      <c r="IKJ9" s="111"/>
      <c r="IKK9" s="111"/>
      <c r="IKL9" s="111"/>
      <c r="IKM9" s="111"/>
      <c r="IKN9" s="111"/>
      <c r="IKO9" s="111"/>
      <c r="IKP9" s="111"/>
      <c r="IKQ9" s="111"/>
      <c r="IKR9" s="111"/>
      <c r="IKS9" s="111"/>
      <c r="IKT9" s="111"/>
      <c r="IKU9" s="111"/>
      <c r="IKV9" s="111"/>
      <c r="IKW9" s="111"/>
      <c r="IKX9" s="111"/>
      <c r="IKY9" s="111"/>
      <c r="IKZ9" s="111"/>
      <c r="ILA9" s="111"/>
      <c r="ILB9" s="111"/>
      <c r="ILC9" s="111"/>
      <c r="ILD9" s="111"/>
      <c r="ILE9" s="111"/>
      <c r="ILF9" s="111"/>
      <c r="ILG9" s="111"/>
      <c r="ILH9" s="111"/>
      <c r="ILI9" s="111"/>
      <c r="ILJ9" s="111"/>
      <c r="ILK9" s="111"/>
      <c r="ILL9" s="111"/>
      <c r="ILM9" s="111"/>
      <c r="ILN9" s="111"/>
      <c r="ILO9" s="111"/>
      <c r="ILP9" s="111"/>
      <c r="ILQ9" s="111"/>
      <c r="ILR9" s="111"/>
      <c r="ILS9" s="111"/>
      <c r="ILT9" s="111"/>
      <c r="ILU9" s="111"/>
      <c r="ILV9" s="111"/>
      <c r="ILW9" s="111"/>
      <c r="ILX9" s="111"/>
      <c r="ILY9" s="111"/>
      <c r="ILZ9" s="111"/>
      <c r="IMA9" s="111"/>
      <c r="IMB9" s="111"/>
      <c r="IMC9" s="111"/>
      <c r="IMD9" s="111"/>
      <c r="IME9" s="111"/>
      <c r="IMF9" s="111"/>
      <c r="IMG9" s="111"/>
      <c r="IMH9" s="111"/>
      <c r="IMI9" s="111"/>
      <c r="IMJ9" s="111"/>
      <c r="IMK9" s="111"/>
      <c r="IML9" s="111"/>
      <c r="IMM9" s="111"/>
      <c r="IMN9" s="111"/>
      <c r="IMO9" s="111"/>
      <c r="IMP9" s="111"/>
      <c r="IMQ9" s="111"/>
      <c r="IMR9" s="111"/>
      <c r="IMS9" s="111"/>
      <c r="IMT9" s="111"/>
      <c r="IMU9" s="111"/>
      <c r="IMV9" s="111"/>
      <c r="IMW9" s="111"/>
      <c r="IMX9" s="111"/>
      <c r="IMY9" s="111"/>
      <c r="IMZ9" s="111"/>
      <c r="INA9" s="111"/>
      <c r="INB9" s="111"/>
      <c r="INC9" s="111"/>
      <c r="IND9" s="111"/>
      <c r="INE9" s="111"/>
      <c r="INF9" s="111"/>
      <c r="ING9" s="111"/>
      <c r="INH9" s="111"/>
      <c r="INI9" s="111"/>
      <c r="INJ9" s="111"/>
      <c r="INK9" s="111"/>
      <c r="INL9" s="111"/>
      <c r="INM9" s="111"/>
      <c r="INN9" s="111"/>
      <c r="INO9" s="111"/>
      <c r="INP9" s="111"/>
      <c r="INQ9" s="111"/>
      <c r="INR9" s="111"/>
      <c r="INS9" s="111"/>
      <c r="INT9" s="111"/>
      <c r="INU9" s="111"/>
      <c r="INV9" s="111"/>
      <c r="INW9" s="111"/>
      <c r="INX9" s="111"/>
      <c r="INY9" s="111"/>
      <c r="INZ9" s="111"/>
      <c r="IOA9" s="111"/>
      <c r="IOB9" s="111"/>
      <c r="IOC9" s="111"/>
      <c r="IOD9" s="111"/>
      <c r="IOE9" s="111"/>
      <c r="IOF9" s="111"/>
      <c r="IOG9" s="111"/>
      <c r="IOH9" s="111"/>
      <c r="IOI9" s="111"/>
      <c r="IOJ9" s="111"/>
      <c r="IOK9" s="111"/>
      <c r="IOL9" s="111"/>
      <c r="IOM9" s="111"/>
      <c r="ION9" s="111"/>
      <c r="IOO9" s="111"/>
      <c r="IOP9" s="111"/>
      <c r="IOQ9" s="111"/>
      <c r="IOR9" s="111"/>
      <c r="IOS9" s="111"/>
      <c r="IOT9" s="111"/>
      <c r="IOU9" s="111"/>
      <c r="IOV9" s="111"/>
      <c r="IOW9" s="111"/>
      <c r="IOX9" s="111"/>
      <c r="IOY9" s="111"/>
      <c r="IOZ9" s="111"/>
      <c r="IPA9" s="111"/>
      <c r="IPB9" s="111"/>
      <c r="IPC9" s="111"/>
      <c r="IPD9" s="111"/>
      <c r="IPE9" s="111"/>
      <c r="IPF9" s="111"/>
      <c r="IPG9" s="111"/>
      <c r="IPH9" s="111"/>
      <c r="IPI9" s="111"/>
      <c r="IPJ9" s="111"/>
      <c r="IPK9" s="111"/>
      <c r="IPL9" s="111"/>
      <c r="IPM9" s="111"/>
      <c r="IPN9" s="111"/>
      <c r="IPO9" s="111"/>
      <c r="IPP9" s="111"/>
      <c r="IPQ9" s="111"/>
      <c r="IPR9" s="111"/>
      <c r="IPS9" s="111"/>
      <c r="IPT9" s="111"/>
      <c r="IPU9" s="111"/>
      <c r="IPV9" s="111"/>
      <c r="IPW9" s="111"/>
      <c r="IPX9" s="111"/>
      <c r="IPY9" s="111"/>
      <c r="IPZ9" s="111"/>
      <c r="IQA9" s="111"/>
      <c r="IQB9" s="111"/>
      <c r="IQC9" s="111"/>
      <c r="IQD9" s="111"/>
      <c r="IQE9" s="111"/>
      <c r="IQF9" s="111"/>
      <c r="IQG9" s="111"/>
      <c r="IQH9" s="111"/>
      <c r="IQI9" s="111"/>
      <c r="IQJ9" s="111"/>
      <c r="IQK9" s="111"/>
      <c r="IQL9" s="111"/>
      <c r="IQM9" s="111"/>
      <c r="IQN9" s="111"/>
      <c r="IQO9" s="111"/>
      <c r="IQP9" s="111"/>
      <c r="IQQ9" s="111"/>
      <c r="IQR9" s="111"/>
      <c r="IQS9" s="111"/>
      <c r="IQT9" s="111"/>
      <c r="IQU9" s="111"/>
      <c r="IQV9" s="111"/>
      <c r="IQW9" s="111"/>
      <c r="IQX9" s="111"/>
      <c r="IQY9" s="111"/>
      <c r="IQZ9" s="111"/>
      <c r="IRA9" s="111"/>
      <c r="IRB9" s="111"/>
      <c r="IRC9" s="111"/>
      <c r="IRD9" s="111"/>
      <c r="IRE9" s="111"/>
      <c r="IRF9" s="111"/>
      <c r="IRG9" s="111"/>
      <c r="IRH9" s="111"/>
      <c r="IRI9" s="111"/>
      <c r="IRJ9" s="111"/>
      <c r="IRK9" s="111"/>
      <c r="IRL9" s="111"/>
      <c r="IRM9" s="111"/>
      <c r="IRN9" s="111"/>
      <c r="IRO9" s="111"/>
      <c r="IRP9" s="111"/>
      <c r="IRQ9" s="111"/>
      <c r="IRR9" s="111"/>
      <c r="IRS9" s="111"/>
      <c r="IRT9" s="111"/>
      <c r="IRU9" s="111"/>
      <c r="IRV9" s="111"/>
      <c r="IRW9" s="111"/>
      <c r="IRX9" s="111"/>
      <c r="IRY9" s="111"/>
      <c r="IRZ9" s="111"/>
      <c r="ISA9" s="111"/>
      <c r="ISB9" s="111"/>
      <c r="ISC9" s="111"/>
      <c r="ISD9" s="111"/>
      <c r="ISE9" s="111"/>
      <c r="ISF9" s="111"/>
      <c r="ISG9" s="111"/>
      <c r="ISH9" s="111"/>
      <c r="ISI9" s="111"/>
      <c r="ISJ9" s="111"/>
      <c r="ISK9" s="111"/>
      <c r="ISL9" s="111"/>
      <c r="ISM9" s="111"/>
      <c r="ISN9" s="111"/>
      <c r="ISO9" s="111"/>
      <c r="ISP9" s="111"/>
      <c r="ISQ9" s="111"/>
      <c r="ISR9" s="111"/>
      <c r="ISS9" s="111"/>
      <c r="IST9" s="111"/>
      <c r="ISU9" s="111"/>
      <c r="ISV9" s="111"/>
      <c r="ISW9" s="111"/>
      <c r="ISX9" s="111"/>
      <c r="ISY9" s="111"/>
      <c r="ISZ9" s="111"/>
      <c r="ITA9" s="111"/>
      <c r="ITB9" s="111"/>
      <c r="ITC9" s="111"/>
      <c r="ITD9" s="111"/>
      <c r="ITE9" s="111"/>
      <c r="ITF9" s="111"/>
      <c r="ITG9" s="111"/>
      <c r="ITH9" s="111"/>
      <c r="ITI9" s="111"/>
      <c r="ITJ9" s="111"/>
      <c r="ITK9" s="111"/>
      <c r="ITL9" s="111"/>
      <c r="ITM9" s="111"/>
      <c r="ITN9" s="111"/>
      <c r="ITO9" s="111"/>
      <c r="ITP9" s="111"/>
      <c r="ITQ9" s="111"/>
      <c r="ITR9" s="111"/>
      <c r="ITS9" s="111"/>
      <c r="ITT9" s="111"/>
      <c r="ITU9" s="111"/>
      <c r="ITV9" s="111"/>
      <c r="ITW9" s="111"/>
      <c r="ITX9" s="111"/>
      <c r="ITY9" s="111"/>
      <c r="ITZ9" s="111"/>
      <c r="IUA9" s="111"/>
      <c r="IUB9" s="111"/>
      <c r="IUC9" s="111"/>
      <c r="IUD9" s="111"/>
      <c r="IUE9" s="111"/>
      <c r="IUF9" s="111"/>
      <c r="IUG9" s="111"/>
      <c r="IUH9" s="111"/>
      <c r="IUI9" s="111"/>
      <c r="IUJ9" s="111"/>
      <c r="IUK9" s="111"/>
      <c r="IUL9" s="111"/>
      <c r="IUM9" s="111"/>
      <c r="IUN9" s="111"/>
      <c r="IUO9" s="111"/>
      <c r="IUP9" s="111"/>
      <c r="IUQ9" s="111"/>
      <c r="IUR9" s="111"/>
      <c r="IUS9" s="111"/>
      <c r="IUT9" s="111"/>
      <c r="IUU9" s="111"/>
      <c r="IUV9" s="111"/>
      <c r="IUW9" s="111"/>
      <c r="IUX9" s="111"/>
      <c r="IUY9" s="111"/>
      <c r="IUZ9" s="111"/>
      <c r="IVA9" s="111"/>
      <c r="IVB9" s="111"/>
      <c r="IVC9" s="111"/>
      <c r="IVD9" s="111"/>
      <c r="IVE9" s="111"/>
      <c r="IVF9" s="111"/>
      <c r="IVG9" s="111"/>
      <c r="IVH9" s="111"/>
      <c r="IVI9" s="111"/>
      <c r="IVJ9" s="111"/>
      <c r="IVK9" s="111"/>
      <c r="IVL9" s="111"/>
      <c r="IVM9" s="111"/>
      <c r="IVN9" s="111"/>
      <c r="IVO9" s="111"/>
      <c r="IVP9" s="111"/>
      <c r="IVQ9" s="111"/>
      <c r="IVR9" s="111"/>
      <c r="IVS9" s="111"/>
      <c r="IVT9" s="111"/>
      <c r="IVU9" s="111"/>
      <c r="IVV9" s="111"/>
      <c r="IVW9" s="111"/>
      <c r="IVX9" s="111"/>
      <c r="IVY9" s="111"/>
      <c r="IVZ9" s="111"/>
      <c r="IWA9" s="111"/>
      <c r="IWB9" s="111"/>
      <c r="IWC9" s="111"/>
      <c r="IWD9" s="111"/>
      <c r="IWE9" s="111"/>
      <c r="IWF9" s="111"/>
      <c r="IWG9" s="111"/>
      <c r="IWH9" s="111"/>
      <c r="IWI9" s="111"/>
      <c r="IWJ9" s="111"/>
      <c r="IWK9" s="111"/>
      <c r="IWL9" s="111"/>
      <c r="IWM9" s="111"/>
      <c r="IWN9" s="111"/>
      <c r="IWO9" s="111"/>
      <c r="IWP9" s="111"/>
      <c r="IWQ9" s="111"/>
      <c r="IWR9" s="111"/>
      <c r="IWS9" s="111"/>
      <c r="IWT9" s="111"/>
      <c r="IWU9" s="111"/>
      <c r="IWV9" s="111"/>
      <c r="IWW9" s="111"/>
      <c r="IWX9" s="111"/>
      <c r="IWY9" s="111"/>
      <c r="IWZ9" s="111"/>
      <c r="IXA9" s="111"/>
      <c r="IXB9" s="111"/>
      <c r="IXC9" s="111"/>
      <c r="IXD9" s="111"/>
      <c r="IXE9" s="111"/>
      <c r="IXF9" s="111"/>
      <c r="IXG9" s="111"/>
      <c r="IXH9" s="111"/>
      <c r="IXI9" s="111"/>
      <c r="IXJ9" s="111"/>
      <c r="IXK9" s="111"/>
      <c r="IXL9" s="111"/>
      <c r="IXM9" s="111"/>
      <c r="IXN9" s="111"/>
      <c r="IXO9" s="111"/>
      <c r="IXP9" s="111"/>
      <c r="IXQ9" s="111"/>
      <c r="IXR9" s="111"/>
      <c r="IXS9" s="111"/>
      <c r="IXT9" s="111"/>
      <c r="IXU9" s="111"/>
      <c r="IXV9" s="111"/>
      <c r="IXW9" s="111"/>
      <c r="IXX9" s="111"/>
      <c r="IXY9" s="111"/>
      <c r="IXZ9" s="111"/>
      <c r="IYA9" s="111"/>
      <c r="IYB9" s="111"/>
      <c r="IYC9" s="111"/>
      <c r="IYD9" s="111"/>
      <c r="IYE9" s="111"/>
      <c r="IYF9" s="111"/>
      <c r="IYG9" s="111"/>
      <c r="IYH9" s="111"/>
      <c r="IYI9" s="111"/>
      <c r="IYJ9" s="111"/>
      <c r="IYK9" s="111"/>
      <c r="IYL9" s="111"/>
      <c r="IYM9" s="111"/>
      <c r="IYN9" s="111"/>
      <c r="IYO9" s="111"/>
      <c r="IYP9" s="111"/>
      <c r="IYQ9" s="111"/>
      <c r="IYR9" s="111"/>
      <c r="IYS9" s="111"/>
      <c r="IYT9" s="111"/>
      <c r="IYU9" s="111"/>
      <c r="IYV9" s="111"/>
      <c r="IYW9" s="111"/>
      <c r="IYX9" s="111"/>
      <c r="IYY9" s="111"/>
      <c r="IYZ9" s="111"/>
      <c r="IZA9" s="111"/>
      <c r="IZB9" s="111"/>
      <c r="IZC9" s="111"/>
      <c r="IZD9" s="111"/>
      <c r="IZE9" s="111"/>
      <c r="IZF9" s="111"/>
      <c r="IZG9" s="111"/>
      <c r="IZH9" s="111"/>
      <c r="IZI9" s="111"/>
      <c r="IZJ9" s="111"/>
      <c r="IZK9" s="111"/>
      <c r="IZL9" s="111"/>
      <c r="IZM9" s="111"/>
      <c r="IZN9" s="111"/>
      <c r="IZO9" s="111"/>
      <c r="IZP9" s="111"/>
      <c r="IZQ9" s="111"/>
      <c r="IZR9" s="111"/>
      <c r="IZS9" s="111"/>
      <c r="IZT9" s="111"/>
      <c r="IZU9" s="111"/>
      <c r="IZV9" s="111"/>
      <c r="IZW9" s="111"/>
      <c r="IZX9" s="111"/>
      <c r="IZY9" s="111"/>
      <c r="IZZ9" s="111"/>
      <c r="JAA9" s="111"/>
      <c r="JAB9" s="111"/>
      <c r="JAC9" s="111"/>
      <c r="JAD9" s="111"/>
      <c r="JAE9" s="111"/>
      <c r="JAF9" s="111"/>
      <c r="JAG9" s="111"/>
      <c r="JAH9" s="111"/>
      <c r="JAI9" s="111"/>
      <c r="JAJ9" s="111"/>
      <c r="JAK9" s="111"/>
      <c r="JAL9" s="111"/>
      <c r="JAM9" s="111"/>
      <c r="JAN9" s="111"/>
      <c r="JAO9" s="111"/>
      <c r="JAP9" s="111"/>
      <c r="JAQ9" s="111"/>
      <c r="JAR9" s="111"/>
      <c r="JAS9" s="111"/>
      <c r="JAT9" s="111"/>
      <c r="JAU9" s="111"/>
      <c r="JAV9" s="111"/>
      <c r="JAW9" s="111"/>
      <c r="JAX9" s="111"/>
      <c r="JAY9" s="111"/>
      <c r="JAZ9" s="111"/>
      <c r="JBA9" s="111"/>
      <c r="JBB9" s="111"/>
      <c r="JBC9" s="111"/>
      <c r="JBD9" s="111"/>
      <c r="JBE9" s="111"/>
      <c r="JBF9" s="111"/>
      <c r="JBG9" s="111"/>
      <c r="JBH9" s="111"/>
      <c r="JBI9" s="111"/>
      <c r="JBJ9" s="111"/>
      <c r="JBK9" s="111"/>
      <c r="JBL9" s="111"/>
      <c r="JBM9" s="111"/>
      <c r="JBN9" s="111"/>
      <c r="JBO9" s="111"/>
      <c r="JBP9" s="111"/>
      <c r="JBQ9" s="111"/>
      <c r="JBR9" s="111"/>
      <c r="JBS9" s="111"/>
      <c r="JBT9" s="111"/>
      <c r="JBU9" s="111"/>
      <c r="JBV9" s="111"/>
      <c r="JBW9" s="111"/>
      <c r="JBX9" s="111"/>
      <c r="JBY9" s="111"/>
      <c r="JBZ9" s="111"/>
      <c r="JCA9" s="111"/>
      <c r="JCB9" s="111"/>
      <c r="JCC9" s="111"/>
      <c r="JCD9" s="111"/>
      <c r="JCE9" s="111"/>
      <c r="JCF9" s="111"/>
      <c r="JCG9" s="111"/>
      <c r="JCH9" s="111"/>
      <c r="JCI9" s="111"/>
      <c r="JCJ9" s="111"/>
      <c r="JCK9" s="111"/>
      <c r="JCL9" s="111"/>
      <c r="JCM9" s="111"/>
      <c r="JCN9" s="111"/>
      <c r="JCO9" s="111"/>
      <c r="JCP9" s="111"/>
      <c r="JCQ9" s="111"/>
      <c r="JCR9" s="111"/>
      <c r="JCS9" s="111"/>
      <c r="JCT9" s="111"/>
      <c r="JCU9" s="111"/>
      <c r="JCV9" s="111"/>
      <c r="JCW9" s="111"/>
      <c r="JCX9" s="111"/>
      <c r="JCY9" s="111"/>
      <c r="JCZ9" s="111"/>
      <c r="JDA9" s="111"/>
      <c r="JDB9" s="111"/>
      <c r="JDC9" s="111"/>
      <c r="JDD9" s="111"/>
      <c r="JDE9" s="111"/>
      <c r="JDF9" s="111"/>
      <c r="JDG9" s="111"/>
      <c r="JDH9" s="111"/>
      <c r="JDI9" s="111"/>
      <c r="JDJ9" s="111"/>
      <c r="JDK9" s="111"/>
      <c r="JDL9" s="111"/>
      <c r="JDM9" s="111"/>
      <c r="JDN9" s="111"/>
      <c r="JDO9" s="111"/>
      <c r="JDP9" s="111"/>
      <c r="JDQ9" s="111"/>
      <c r="JDR9" s="111"/>
      <c r="JDS9" s="111"/>
      <c r="JDT9" s="111"/>
      <c r="JDU9" s="111"/>
      <c r="JDV9" s="111"/>
      <c r="JDW9" s="111"/>
      <c r="JDX9" s="111"/>
      <c r="JDY9" s="111"/>
      <c r="JDZ9" s="111"/>
      <c r="JEA9" s="111"/>
      <c r="JEB9" s="111"/>
      <c r="JEC9" s="111"/>
      <c r="JED9" s="111"/>
      <c r="JEE9" s="111"/>
      <c r="JEF9" s="111"/>
      <c r="JEG9" s="111"/>
      <c r="JEH9" s="111"/>
      <c r="JEI9" s="111"/>
      <c r="JEJ9" s="111"/>
      <c r="JEK9" s="111"/>
      <c r="JEL9" s="111"/>
      <c r="JEM9" s="111"/>
      <c r="JEN9" s="111"/>
      <c r="JEO9" s="111"/>
      <c r="JEP9" s="111"/>
      <c r="JEQ9" s="111"/>
      <c r="JER9" s="111"/>
      <c r="JES9" s="111"/>
      <c r="JET9" s="111"/>
      <c r="JEU9" s="111"/>
      <c r="JEV9" s="111"/>
      <c r="JEW9" s="111"/>
      <c r="JEX9" s="111"/>
      <c r="JEY9" s="111"/>
      <c r="JEZ9" s="111"/>
      <c r="JFA9" s="111"/>
      <c r="JFB9" s="111"/>
      <c r="JFC9" s="111"/>
      <c r="JFD9" s="111"/>
      <c r="JFE9" s="111"/>
      <c r="JFF9" s="111"/>
      <c r="JFG9" s="111"/>
      <c r="JFH9" s="111"/>
      <c r="JFI9" s="111"/>
      <c r="JFJ9" s="111"/>
      <c r="JFK9" s="111"/>
      <c r="JFL9" s="111"/>
      <c r="JFM9" s="111"/>
      <c r="JFN9" s="111"/>
      <c r="JFO9" s="111"/>
      <c r="JFP9" s="111"/>
      <c r="JFQ9" s="111"/>
      <c r="JFR9" s="111"/>
      <c r="JFS9" s="111"/>
      <c r="JFT9" s="111"/>
      <c r="JFU9" s="111"/>
      <c r="JFV9" s="111"/>
      <c r="JFW9" s="111"/>
      <c r="JFX9" s="111"/>
      <c r="JFY9" s="111"/>
      <c r="JFZ9" s="111"/>
      <c r="JGA9" s="111"/>
      <c r="JGB9" s="111"/>
      <c r="JGC9" s="111"/>
      <c r="JGD9" s="111"/>
      <c r="JGE9" s="111"/>
      <c r="JGF9" s="111"/>
      <c r="JGG9" s="111"/>
      <c r="JGH9" s="111"/>
      <c r="JGI9" s="111"/>
      <c r="JGJ9" s="111"/>
      <c r="JGK9" s="111"/>
      <c r="JGL9" s="111"/>
      <c r="JGM9" s="111"/>
      <c r="JGN9" s="111"/>
      <c r="JGO9" s="111"/>
      <c r="JGP9" s="111"/>
      <c r="JGQ9" s="111"/>
      <c r="JGR9" s="111"/>
      <c r="JGS9" s="111"/>
      <c r="JGT9" s="111"/>
      <c r="JGU9" s="111"/>
      <c r="JGV9" s="111"/>
      <c r="JGW9" s="111"/>
      <c r="JGX9" s="111"/>
      <c r="JGY9" s="111"/>
      <c r="JGZ9" s="111"/>
      <c r="JHA9" s="111"/>
      <c r="JHB9" s="111"/>
      <c r="JHC9" s="111"/>
      <c r="JHD9" s="111"/>
      <c r="JHE9" s="111"/>
      <c r="JHF9" s="111"/>
      <c r="JHG9" s="111"/>
      <c r="JHH9" s="111"/>
      <c r="JHI9" s="111"/>
      <c r="JHJ9" s="111"/>
      <c r="JHK9" s="111"/>
      <c r="JHL9" s="111"/>
      <c r="JHM9" s="111"/>
      <c r="JHN9" s="111"/>
      <c r="JHO9" s="111"/>
      <c r="JHP9" s="111"/>
      <c r="JHQ9" s="111"/>
      <c r="JHR9" s="111"/>
      <c r="JHS9" s="111"/>
      <c r="JHT9" s="111"/>
      <c r="JHU9" s="111"/>
      <c r="JHV9" s="111"/>
      <c r="JHW9" s="111"/>
      <c r="JHX9" s="111"/>
      <c r="JHY9" s="111"/>
      <c r="JHZ9" s="111"/>
      <c r="JIA9" s="111"/>
      <c r="JIB9" s="111"/>
      <c r="JIC9" s="111"/>
      <c r="JID9" s="111"/>
      <c r="JIE9" s="111"/>
      <c r="JIF9" s="111"/>
      <c r="JIG9" s="111"/>
      <c r="JIH9" s="111"/>
      <c r="JII9" s="111"/>
      <c r="JIJ9" s="111"/>
      <c r="JIK9" s="111"/>
      <c r="JIL9" s="111"/>
      <c r="JIM9" s="111"/>
      <c r="JIN9" s="111"/>
      <c r="JIO9" s="111"/>
      <c r="JIP9" s="111"/>
      <c r="JIQ9" s="111"/>
      <c r="JIR9" s="111"/>
      <c r="JIS9" s="111"/>
      <c r="JIT9" s="111"/>
      <c r="JIU9" s="111"/>
      <c r="JIV9" s="111"/>
      <c r="JIW9" s="111"/>
      <c r="JIX9" s="111"/>
      <c r="JIY9" s="111"/>
      <c r="JIZ9" s="111"/>
      <c r="JJA9" s="111"/>
      <c r="JJB9" s="111"/>
      <c r="JJC9" s="111"/>
      <c r="JJD9" s="111"/>
      <c r="JJE9" s="111"/>
      <c r="JJF9" s="111"/>
      <c r="JJG9" s="111"/>
      <c r="JJH9" s="111"/>
      <c r="JJI9" s="111"/>
      <c r="JJJ9" s="111"/>
      <c r="JJK9" s="111"/>
      <c r="JJL9" s="111"/>
      <c r="JJM9" s="111"/>
      <c r="JJN9" s="111"/>
      <c r="JJO9" s="111"/>
      <c r="JJP9" s="111"/>
      <c r="JJQ9" s="111"/>
      <c r="JJR9" s="111"/>
      <c r="JJS9" s="111"/>
      <c r="JJT9" s="111"/>
      <c r="JJU9" s="111"/>
      <c r="JJV9" s="111"/>
      <c r="JJW9" s="111"/>
      <c r="JJX9" s="111"/>
      <c r="JJY9" s="111"/>
      <c r="JJZ9" s="111"/>
      <c r="JKA9" s="111"/>
      <c r="JKB9" s="111"/>
      <c r="JKC9" s="111"/>
      <c r="JKD9" s="111"/>
      <c r="JKE9" s="111"/>
      <c r="JKF9" s="111"/>
      <c r="JKG9" s="111"/>
      <c r="JKH9" s="111"/>
      <c r="JKI9" s="111"/>
      <c r="JKJ9" s="111"/>
      <c r="JKK9" s="111"/>
      <c r="JKL9" s="111"/>
      <c r="JKM9" s="111"/>
      <c r="JKN9" s="111"/>
      <c r="JKO9" s="111"/>
      <c r="JKP9" s="111"/>
      <c r="JKQ9" s="111"/>
      <c r="JKR9" s="111"/>
      <c r="JKS9" s="111"/>
      <c r="JKT9" s="111"/>
      <c r="JKU9" s="111"/>
      <c r="JKV9" s="111"/>
      <c r="JKW9" s="111"/>
      <c r="JKX9" s="111"/>
      <c r="JKY9" s="111"/>
      <c r="JKZ9" s="111"/>
      <c r="JLA9" s="111"/>
      <c r="JLB9" s="111"/>
      <c r="JLC9" s="111"/>
      <c r="JLD9" s="111"/>
      <c r="JLE9" s="111"/>
      <c r="JLF9" s="111"/>
      <c r="JLG9" s="111"/>
      <c r="JLH9" s="111"/>
      <c r="JLI9" s="111"/>
      <c r="JLJ9" s="111"/>
      <c r="JLK9" s="111"/>
      <c r="JLL9" s="111"/>
      <c r="JLM9" s="111"/>
      <c r="JLN9" s="111"/>
      <c r="JLO9" s="111"/>
      <c r="JLP9" s="111"/>
      <c r="JLQ9" s="111"/>
      <c r="JLR9" s="111"/>
      <c r="JLS9" s="111"/>
      <c r="JLT9" s="111"/>
      <c r="JLU9" s="111"/>
      <c r="JLV9" s="111"/>
      <c r="JLW9" s="111"/>
      <c r="JLX9" s="111"/>
      <c r="JLY9" s="111"/>
      <c r="JLZ9" s="111"/>
      <c r="JMA9" s="111"/>
      <c r="JMB9" s="111"/>
      <c r="JMC9" s="111"/>
      <c r="JMD9" s="111"/>
      <c r="JME9" s="111"/>
      <c r="JMF9" s="111"/>
      <c r="JMG9" s="111"/>
      <c r="JMH9" s="111"/>
      <c r="JMI9" s="111"/>
      <c r="JMJ9" s="111"/>
      <c r="JMK9" s="111"/>
      <c r="JML9" s="111"/>
      <c r="JMM9" s="111"/>
      <c r="JMN9" s="111"/>
      <c r="JMO9" s="111"/>
      <c r="JMP9" s="111"/>
      <c r="JMQ9" s="111"/>
      <c r="JMR9" s="111"/>
      <c r="JMS9" s="111"/>
      <c r="JMT9" s="111"/>
      <c r="JMU9" s="111"/>
      <c r="JMV9" s="111"/>
      <c r="JMW9" s="111"/>
      <c r="JMX9" s="111"/>
      <c r="JMY9" s="111"/>
      <c r="JMZ9" s="111"/>
      <c r="JNA9" s="111"/>
      <c r="JNB9" s="111"/>
      <c r="JNC9" s="111"/>
      <c r="JND9" s="111"/>
      <c r="JNE9" s="111"/>
      <c r="JNF9" s="111"/>
      <c r="JNG9" s="111"/>
      <c r="JNH9" s="111"/>
      <c r="JNI9" s="111"/>
      <c r="JNJ9" s="111"/>
      <c r="JNK9" s="111"/>
      <c r="JNL9" s="111"/>
      <c r="JNM9" s="111"/>
      <c r="JNN9" s="111"/>
      <c r="JNO9" s="111"/>
      <c r="JNP9" s="111"/>
      <c r="JNQ9" s="111"/>
      <c r="JNR9" s="111"/>
      <c r="JNS9" s="111"/>
      <c r="JNT9" s="111"/>
      <c r="JNU9" s="111"/>
      <c r="JNV9" s="111"/>
      <c r="JNW9" s="111"/>
      <c r="JNX9" s="111"/>
      <c r="JNY9" s="111"/>
      <c r="JNZ9" s="111"/>
      <c r="JOA9" s="111"/>
      <c r="JOB9" s="111"/>
      <c r="JOC9" s="111"/>
      <c r="JOD9" s="111"/>
      <c r="JOE9" s="111"/>
      <c r="JOF9" s="111"/>
      <c r="JOG9" s="111"/>
      <c r="JOH9" s="111"/>
      <c r="JOI9" s="111"/>
      <c r="JOJ9" s="111"/>
      <c r="JOK9" s="111"/>
      <c r="JOL9" s="111"/>
      <c r="JOM9" s="111"/>
      <c r="JON9" s="111"/>
      <c r="JOO9" s="111"/>
      <c r="JOP9" s="111"/>
      <c r="JOQ9" s="111"/>
      <c r="JOR9" s="111"/>
      <c r="JOS9" s="111"/>
      <c r="JOT9" s="111"/>
      <c r="JOU9" s="111"/>
      <c r="JOV9" s="111"/>
      <c r="JOW9" s="111"/>
      <c r="JOX9" s="111"/>
      <c r="JOY9" s="111"/>
      <c r="JOZ9" s="111"/>
      <c r="JPA9" s="111"/>
      <c r="JPB9" s="111"/>
      <c r="JPC9" s="111"/>
      <c r="JPD9" s="111"/>
      <c r="JPE9" s="111"/>
      <c r="JPF9" s="111"/>
      <c r="JPG9" s="111"/>
      <c r="JPH9" s="111"/>
      <c r="JPI9" s="111"/>
      <c r="JPJ9" s="111"/>
      <c r="JPK9" s="111"/>
      <c r="JPL9" s="111"/>
      <c r="JPM9" s="111"/>
      <c r="JPN9" s="111"/>
      <c r="JPO9" s="111"/>
      <c r="JPP9" s="111"/>
      <c r="JPQ9" s="111"/>
      <c r="JPR9" s="111"/>
      <c r="JPS9" s="111"/>
      <c r="JPT9" s="111"/>
      <c r="JPU9" s="111"/>
      <c r="JPV9" s="111"/>
      <c r="JPW9" s="111"/>
      <c r="JPX9" s="111"/>
      <c r="JPY9" s="111"/>
      <c r="JPZ9" s="111"/>
      <c r="JQA9" s="111"/>
      <c r="JQB9" s="111"/>
      <c r="JQC9" s="111"/>
      <c r="JQD9" s="111"/>
      <c r="JQE9" s="111"/>
      <c r="JQF9" s="111"/>
      <c r="JQG9" s="111"/>
      <c r="JQH9" s="111"/>
      <c r="JQI9" s="111"/>
      <c r="JQJ9" s="111"/>
      <c r="JQK9" s="111"/>
      <c r="JQL9" s="111"/>
      <c r="JQM9" s="111"/>
      <c r="JQN9" s="111"/>
      <c r="JQO9" s="111"/>
      <c r="JQP9" s="111"/>
      <c r="JQQ9" s="111"/>
      <c r="JQR9" s="111"/>
      <c r="JQS9" s="111"/>
      <c r="JQT9" s="111"/>
      <c r="JQU9" s="111"/>
      <c r="JQV9" s="111"/>
      <c r="JQW9" s="111"/>
      <c r="JQX9" s="111"/>
      <c r="JQY9" s="111"/>
      <c r="JQZ9" s="111"/>
      <c r="JRA9" s="111"/>
      <c r="JRB9" s="111"/>
      <c r="JRC9" s="111"/>
      <c r="JRD9" s="111"/>
      <c r="JRE9" s="111"/>
      <c r="JRF9" s="111"/>
      <c r="JRG9" s="111"/>
      <c r="JRH9" s="111"/>
      <c r="JRI9" s="111"/>
      <c r="JRJ9" s="111"/>
      <c r="JRK9" s="111"/>
      <c r="JRL9" s="111"/>
      <c r="JRM9" s="111"/>
      <c r="JRN9" s="111"/>
      <c r="JRO9" s="111"/>
      <c r="JRP9" s="111"/>
      <c r="JRQ9" s="111"/>
      <c r="JRR9" s="111"/>
      <c r="JRS9" s="111"/>
      <c r="JRT9" s="111"/>
      <c r="JRU9" s="111"/>
      <c r="JRV9" s="111"/>
      <c r="JRW9" s="111"/>
      <c r="JRX9" s="111"/>
      <c r="JRY9" s="111"/>
      <c r="JRZ9" s="111"/>
      <c r="JSA9" s="111"/>
      <c r="JSB9" s="111"/>
      <c r="JSC9" s="111"/>
      <c r="JSD9" s="111"/>
      <c r="JSE9" s="111"/>
      <c r="JSF9" s="111"/>
      <c r="JSG9" s="111"/>
      <c r="JSH9" s="111"/>
      <c r="JSI9" s="111"/>
      <c r="JSJ9" s="111"/>
      <c r="JSK9" s="111"/>
      <c r="JSL9" s="111"/>
      <c r="JSM9" s="111"/>
      <c r="JSN9" s="111"/>
      <c r="JSO9" s="111"/>
      <c r="JSP9" s="111"/>
      <c r="JSQ9" s="111"/>
      <c r="JSR9" s="111"/>
      <c r="JSS9" s="111"/>
      <c r="JST9" s="111"/>
      <c r="JSU9" s="111"/>
      <c r="JSV9" s="111"/>
      <c r="JSW9" s="111"/>
      <c r="JSX9" s="111"/>
      <c r="JSY9" s="111"/>
      <c r="JSZ9" s="111"/>
      <c r="JTA9" s="111"/>
      <c r="JTB9" s="111"/>
      <c r="JTC9" s="111"/>
      <c r="JTD9" s="111"/>
      <c r="JTE9" s="111"/>
      <c r="JTF9" s="111"/>
      <c r="JTG9" s="111"/>
      <c r="JTH9" s="111"/>
      <c r="JTI9" s="111"/>
      <c r="JTJ9" s="111"/>
      <c r="JTK9" s="111"/>
      <c r="JTL9" s="111"/>
      <c r="JTM9" s="111"/>
      <c r="JTN9" s="111"/>
      <c r="JTO9" s="111"/>
      <c r="JTP9" s="111"/>
      <c r="JTQ9" s="111"/>
      <c r="JTR9" s="111"/>
      <c r="JTS9" s="111"/>
      <c r="JTT9" s="111"/>
      <c r="JTU9" s="111"/>
      <c r="JTV9" s="111"/>
      <c r="JTW9" s="111"/>
      <c r="JTX9" s="111"/>
      <c r="JTY9" s="111"/>
      <c r="JTZ9" s="111"/>
      <c r="JUA9" s="111"/>
      <c r="JUB9" s="111"/>
      <c r="JUC9" s="111"/>
      <c r="JUD9" s="111"/>
      <c r="JUE9" s="111"/>
      <c r="JUF9" s="111"/>
      <c r="JUG9" s="111"/>
      <c r="JUH9" s="111"/>
      <c r="JUI9" s="111"/>
      <c r="JUJ9" s="111"/>
      <c r="JUK9" s="111"/>
      <c r="JUL9" s="111"/>
      <c r="JUM9" s="111"/>
      <c r="JUN9" s="111"/>
      <c r="JUO9" s="111"/>
      <c r="JUP9" s="111"/>
      <c r="JUQ9" s="111"/>
      <c r="JUR9" s="111"/>
      <c r="JUS9" s="111"/>
      <c r="JUT9" s="111"/>
      <c r="JUU9" s="111"/>
      <c r="JUV9" s="111"/>
      <c r="JUW9" s="111"/>
      <c r="JUX9" s="111"/>
      <c r="JUY9" s="111"/>
      <c r="JUZ9" s="111"/>
      <c r="JVA9" s="111"/>
      <c r="JVB9" s="111"/>
      <c r="JVC9" s="111"/>
      <c r="JVD9" s="111"/>
      <c r="JVE9" s="111"/>
      <c r="JVF9" s="111"/>
      <c r="JVG9" s="111"/>
      <c r="JVH9" s="111"/>
      <c r="JVI9" s="111"/>
      <c r="JVJ9" s="111"/>
      <c r="JVK9" s="111"/>
      <c r="JVL9" s="111"/>
      <c r="JVM9" s="111"/>
      <c r="JVN9" s="111"/>
      <c r="JVO9" s="111"/>
      <c r="JVP9" s="111"/>
      <c r="JVQ9" s="111"/>
      <c r="JVR9" s="111"/>
      <c r="JVS9" s="111"/>
      <c r="JVT9" s="111"/>
      <c r="JVU9" s="111"/>
      <c r="JVV9" s="111"/>
      <c r="JVW9" s="111"/>
      <c r="JVX9" s="111"/>
      <c r="JVY9" s="111"/>
      <c r="JVZ9" s="111"/>
      <c r="JWA9" s="111"/>
      <c r="JWB9" s="111"/>
      <c r="JWC9" s="111"/>
      <c r="JWD9" s="111"/>
      <c r="JWE9" s="111"/>
      <c r="JWF9" s="111"/>
      <c r="JWG9" s="111"/>
      <c r="JWH9" s="111"/>
      <c r="JWI9" s="111"/>
      <c r="JWJ9" s="111"/>
      <c r="JWK9" s="111"/>
      <c r="JWL9" s="111"/>
      <c r="JWM9" s="111"/>
      <c r="JWN9" s="111"/>
      <c r="JWO9" s="111"/>
      <c r="JWP9" s="111"/>
      <c r="JWQ9" s="111"/>
      <c r="JWR9" s="111"/>
      <c r="JWS9" s="111"/>
      <c r="JWT9" s="111"/>
      <c r="JWU9" s="111"/>
      <c r="JWV9" s="111"/>
      <c r="JWW9" s="111"/>
      <c r="JWX9" s="111"/>
      <c r="JWY9" s="111"/>
      <c r="JWZ9" s="111"/>
      <c r="JXA9" s="111"/>
      <c r="JXB9" s="111"/>
      <c r="JXC9" s="111"/>
      <c r="JXD9" s="111"/>
      <c r="JXE9" s="111"/>
      <c r="JXF9" s="111"/>
      <c r="JXG9" s="111"/>
      <c r="JXH9" s="111"/>
      <c r="JXI9" s="111"/>
      <c r="JXJ9" s="111"/>
      <c r="JXK9" s="111"/>
      <c r="JXL9" s="111"/>
      <c r="JXM9" s="111"/>
      <c r="JXN9" s="111"/>
      <c r="JXO9" s="111"/>
      <c r="JXP9" s="111"/>
      <c r="JXQ9" s="111"/>
      <c r="JXR9" s="111"/>
      <c r="JXS9" s="111"/>
      <c r="JXT9" s="111"/>
      <c r="JXU9" s="111"/>
      <c r="JXV9" s="111"/>
      <c r="JXW9" s="111"/>
      <c r="JXX9" s="111"/>
      <c r="JXY9" s="111"/>
      <c r="JXZ9" s="111"/>
      <c r="JYA9" s="111"/>
      <c r="JYB9" s="111"/>
      <c r="JYC9" s="111"/>
      <c r="JYD9" s="111"/>
      <c r="JYE9" s="111"/>
      <c r="JYF9" s="111"/>
      <c r="JYG9" s="111"/>
      <c r="JYH9" s="111"/>
      <c r="JYI9" s="111"/>
      <c r="JYJ9" s="111"/>
      <c r="JYK9" s="111"/>
      <c r="JYL9" s="111"/>
      <c r="JYM9" s="111"/>
      <c r="JYN9" s="111"/>
      <c r="JYO9" s="111"/>
      <c r="JYP9" s="111"/>
      <c r="JYQ9" s="111"/>
      <c r="JYR9" s="111"/>
      <c r="JYS9" s="111"/>
      <c r="JYT9" s="111"/>
      <c r="JYU9" s="111"/>
      <c r="JYV9" s="111"/>
      <c r="JYW9" s="111"/>
      <c r="JYX9" s="111"/>
      <c r="JYY9" s="111"/>
      <c r="JYZ9" s="111"/>
      <c r="JZA9" s="111"/>
      <c r="JZB9" s="111"/>
      <c r="JZC9" s="111"/>
      <c r="JZD9" s="111"/>
      <c r="JZE9" s="111"/>
      <c r="JZF9" s="111"/>
      <c r="JZG9" s="111"/>
      <c r="JZH9" s="111"/>
      <c r="JZI9" s="111"/>
      <c r="JZJ9" s="111"/>
      <c r="JZK9" s="111"/>
      <c r="JZL9" s="111"/>
      <c r="JZM9" s="111"/>
      <c r="JZN9" s="111"/>
      <c r="JZO9" s="111"/>
      <c r="JZP9" s="111"/>
      <c r="JZQ9" s="111"/>
      <c r="JZR9" s="111"/>
      <c r="JZS9" s="111"/>
      <c r="JZT9" s="111"/>
      <c r="JZU9" s="111"/>
      <c r="JZV9" s="111"/>
      <c r="JZW9" s="111"/>
      <c r="JZX9" s="111"/>
      <c r="JZY9" s="111"/>
      <c r="JZZ9" s="111"/>
      <c r="KAA9" s="111"/>
      <c r="KAB9" s="111"/>
      <c r="KAC9" s="111"/>
      <c r="KAD9" s="111"/>
      <c r="KAE9" s="111"/>
      <c r="KAF9" s="111"/>
      <c r="KAG9" s="111"/>
      <c r="KAH9" s="111"/>
      <c r="KAI9" s="111"/>
      <c r="KAJ9" s="111"/>
      <c r="KAK9" s="111"/>
      <c r="KAL9" s="111"/>
      <c r="KAM9" s="111"/>
      <c r="KAN9" s="111"/>
      <c r="KAO9" s="111"/>
      <c r="KAP9" s="111"/>
      <c r="KAQ9" s="111"/>
      <c r="KAR9" s="111"/>
      <c r="KAS9" s="111"/>
      <c r="KAT9" s="111"/>
      <c r="KAU9" s="111"/>
      <c r="KAV9" s="111"/>
      <c r="KAW9" s="111"/>
      <c r="KAX9" s="111"/>
      <c r="KAY9" s="111"/>
      <c r="KAZ9" s="111"/>
      <c r="KBA9" s="111"/>
      <c r="KBB9" s="111"/>
      <c r="KBC9" s="111"/>
      <c r="KBD9" s="111"/>
      <c r="KBE9" s="111"/>
      <c r="KBF9" s="111"/>
      <c r="KBG9" s="111"/>
      <c r="KBH9" s="111"/>
      <c r="KBI9" s="111"/>
      <c r="KBJ9" s="111"/>
      <c r="KBK9" s="111"/>
      <c r="KBL9" s="111"/>
      <c r="KBM9" s="111"/>
      <c r="KBN9" s="111"/>
      <c r="KBO9" s="111"/>
      <c r="KBP9" s="111"/>
      <c r="KBQ9" s="111"/>
      <c r="KBR9" s="111"/>
      <c r="KBS9" s="111"/>
      <c r="KBT9" s="111"/>
      <c r="KBU9" s="111"/>
      <c r="KBV9" s="111"/>
      <c r="KBW9" s="111"/>
      <c r="KBX9" s="111"/>
      <c r="KBY9" s="111"/>
      <c r="KBZ9" s="111"/>
      <c r="KCA9" s="111"/>
      <c r="KCB9" s="111"/>
      <c r="KCC9" s="111"/>
      <c r="KCD9" s="111"/>
      <c r="KCE9" s="111"/>
      <c r="KCF9" s="111"/>
      <c r="KCG9" s="111"/>
      <c r="KCH9" s="111"/>
      <c r="KCI9" s="111"/>
      <c r="KCJ9" s="111"/>
      <c r="KCK9" s="111"/>
      <c r="KCL9" s="111"/>
      <c r="KCM9" s="111"/>
      <c r="KCN9" s="111"/>
      <c r="KCO9" s="111"/>
      <c r="KCP9" s="111"/>
      <c r="KCQ9" s="111"/>
      <c r="KCR9" s="111"/>
      <c r="KCS9" s="111"/>
      <c r="KCT9" s="111"/>
      <c r="KCU9" s="111"/>
      <c r="KCV9" s="111"/>
      <c r="KCW9" s="111"/>
      <c r="KCX9" s="111"/>
      <c r="KCY9" s="111"/>
      <c r="KCZ9" s="111"/>
      <c r="KDA9" s="111"/>
      <c r="KDB9" s="111"/>
      <c r="KDC9" s="111"/>
      <c r="KDD9" s="111"/>
      <c r="KDE9" s="111"/>
      <c r="KDF9" s="111"/>
      <c r="KDG9" s="111"/>
      <c r="KDH9" s="111"/>
      <c r="KDI9" s="111"/>
      <c r="KDJ9" s="111"/>
      <c r="KDK9" s="111"/>
      <c r="KDL9" s="111"/>
      <c r="KDM9" s="111"/>
      <c r="KDN9" s="111"/>
      <c r="KDO9" s="111"/>
      <c r="KDP9" s="111"/>
      <c r="KDQ9" s="111"/>
      <c r="KDR9" s="111"/>
      <c r="KDS9" s="111"/>
      <c r="KDT9" s="111"/>
      <c r="KDU9" s="111"/>
      <c r="KDV9" s="111"/>
      <c r="KDW9" s="111"/>
      <c r="KDX9" s="111"/>
      <c r="KDY9" s="111"/>
      <c r="KDZ9" s="111"/>
      <c r="KEA9" s="111"/>
      <c r="KEB9" s="111"/>
      <c r="KEC9" s="111"/>
      <c r="KED9" s="111"/>
      <c r="KEE9" s="111"/>
      <c r="KEF9" s="111"/>
      <c r="KEG9" s="111"/>
      <c r="KEH9" s="111"/>
      <c r="KEI9" s="111"/>
      <c r="KEJ9" s="111"/>
      <c r="KEK9" s="111"/>
      <c r="KEL9" s="111"/>
      <c r="KEM9" s="111"/>
      <c r="KEN9" s="111"/>
      <c r="KEO9" s="111"/>
      <c r="KEP9" s="111"/>
      <c r="KEQ9" s="111"/>
      <c r="KER9" s="111"/>
      <c r="KES9" s="111"/>
      <c r="KET9" s="111"/>
      <c r="KEU9" s="111"/>
      <c r="KEV9" s="111"/>
      <c r="KEW9" s="111"/>
      <c r="KEX9" s="111"/>
      <c r="KEY9" s="111"/>
      <c r="KEZ9" s="111"/>
      <c r="KFA9" s="111"/>
      <c r="KFB9" s="111"/>
      <c r="KFC9" s="111"/>
      <c r="KFD9" s="111"/>
      <c r="KFE9" s="111"/>
      <c r="KFF9" s="111"/>
      <c r="KFG9" s="111"/>
      <c r="KFH9" s="111"/>
      <c r="KFI9" s="111"/>
      <c r="KFJ9" s="111"/>
      <c r="KFK9" s="111"/>
      <c r="KFL9" s="111"/>
      <c r="KFM9" s="111"/>
      <c r="KFN9" s="111"/>
      <c r="KFO9" s="111"/>
      <c r="KFP9" s="111"/>
      <c r="KFQ9" s="111"/>
      <c r="KFR9" s="111"/>
      <c r="KFS9" s="111"/>
      <c r="KFT9" s="111"/>
      <c r="KFU9" s="111"/>
      <c r="KFV9" s="111"/>
      <c r="KFW9" s="111"/>
      <c r="KFX9" s="111"/>
      <c r="KFY9" s="111"/>
      <c r="KFZ9" s="111"/>
      <c r="KGA9" s="111"/>
      <c r="KGB9" s="111"/>
      <c r="KGC9" s="111"/>
      <c r="KGD9" s="111"/>
      <c r="KGE9" s="111"/>
      <c r="KGF9" s="111"/>
      <c r="KGG9" s="111"/>
      <c r="KGH9" s="111"/>
      <c r="KGI9" s="111"/>
      <c r="KGJ9" s="111"/>
      <c r="KGK9" s="111"/>
      <c r="KGL9" s="111"/>
      <c r="KGM9" s="111"/>
      <c r="KGN9" s="111"/>
      <c r="KGO9" s="111"/>
      <c r="KGP9" s="111"/>
      <c r="KGQ9" s="111"/>
      <c r="KGR9" s="111"/>
      <c r="KGS9" s="111"/>
      <c r="KGT9" s="111"/>
      <c r="KGU9" s="111"/>
      <c r="KGV9" s="111"/>
      <c r="KGW9" s="111"/>
      <c r="KGX9" s="111"/>
      <c r="KGY9" s="111"/>
      <c r="KGZ9" s="111"/>
      <c r="KHA9" s="111"/>
      <c r="KHB9" s="111"/>
      <c r="KHC9" s="111"/>
      <c r="KHD9" s="111"/>
      <c r="KHE9" s="111"/>
      <c r="KHF9" s="111"/>
      <c r="KHG9" s="111"/>
      <c r="KHH9" s="111"/>
      <c r="KHI9" s="111"/>
      <c r="KHJ9" s="111"/>
      <c r="KHK9" s="111"/>
      <c r="KHL9" s="111"/>
      <c r="KHM9" s="111"/>
      <c r="KHN9" s="111"/>
      <c r="KHO9" s="111"/>
      <c r="KHP9" s="111"/>
      <c r="KHQ9" s="111"/>
      <c r="KHR9" s="111"/>
      <c r="KHS9" s="111"/>
      <c r="KHT9" s="111"/>
      <c r="KHU9" s="111"/>
      <c r="KHV9" s="111"/>
      <c r="KHW9" s="111"/>
      <c r="KHX9" s="111"/>
      <c r="KHY9" s="111"/>
      <c r="KHZ9" s="111"/>
      <c r="KIA9" s="111"/>
      <c r="KIB9" s="111"/>
      <c r="KIC9" s="111"/>
      <c r="KID9" s="111"/>
      <c r="KIE9" s="111"/>
      <c r="KIF9" s="111"/>
      <c r="KIG9" s="111"/>
      <c r="KIH9" s="111"/>
      <c r="KII9" s="111"/>
      <c r="KIJ9" s="111"/>
      <c r="KIK9" s="111"/>
      <c r="KIL9" s="111"/>
      <c r="KIM9" s="111"/>
      <c r="KIN9" s="111"/>
      <c r="KIO9" s="111"/>
      <c r="KIP9" s="111"/>
      <c r="KIQ9" s="111"/>
      <c r="KIR9" s="111"/>
      <c r="KIS9" s="111"/>
      <c r="KIT9" s="111"/>
      <c r="KIU9" s="111"/>
      <c r="KIV9" s="111"/>
      <c r="KIW9" s="111"/>
      <c r="KIX9" s="111"/>
      <c r="KIY9" s="111"/>
      <c r="KIZ9" s="111"/>
      <c r="KJA9" s="111"/>
      <c r="KJB9" s="111"/>
      <c r="KJC9" s="111"/>
      <c r="KJD9" s="111"/>
      <c r="KJE9" s="111"/>
      <c r="KJF9" s="111"/>
      <c r="KJG9" s="111"/>
      <c r="KJH9" s="111"/>
      <c r="KJI9" s="111"/>
      <c r="KJJ9" s="111"/>
      <c r="KJK9" s="111"/>
      <c r="KJL9" s="111"/>
      <c r="KJM9" s="111"/>
      <c r="KJN9" s="111"/>
      <c r="KJO9" s="111"/>
      <c r="KJP9" s="111"/>
      <c r="KJQ9" s="111"/>
      <c r="KJR9" s="111"/>
      <c r="KJS9" s="111"/>
      <c r="KJT9" s="111"/>
      <c r="KJU9" s="111"/>
      <c r="KJV9" s="111"/>
      <c r="KJW9" s="111"/>
      <c r="KJX9" s="111"/>
      <c r="KJY9" s="111"/>
      <c r="KJZ9" s="111"/>
      <c r="KKA9" s="111"/>
      <c r="KKB9" s="111"/>
      <c r="KKC9" s="111"/>
      <c r="KKD9" s="111"/>
      <c r="KKE9" s="111"/>
      <c r="KKF9" s="111"/>
      <c r="KKG9" s="111"/>
      <c r="KKH9" s="111"/>
      <c r="KKI9" s="111"/>
      <c r="KKJ9" s="111"/>
      <c r="KKK9" s="111"/>
      <c r="KKL9" s="111"/>
      <c r="KKM9" s="111"/>
      <c r="KKN9" s="111"/>
      <c r="KKO9" s="111"/>
      <c r="KKP9" s="111"/>
      <c r="KKQ9" s="111"/>
      <c r="KKR9" s="111"/>
      <c r="KKS9" s="111"/>
      <c r="KKT9" s="111"/>
      <c r="KKU9" s="111"/>
      <c r="KKV9" s="111"/>
      <c r="KKW9" s="111"/>
      <c r="KKX9" s="111"/>
      <c r="KKY9" s="111"/>
      <c r="KKZ9" s="111"/>
      <c r="KLA9" s="111"/>
      <c r="KLB9" s="111"/>
      <c r="KLC9" s="111"/>
      <c r="KLD9" s="111"/>
      <c r="KLE9" s="111"/>
      <c r="KLF9" s="111"/>
      <c r="KLG9" s="111"/>
      <c r="KLH9" s="111"/>
      <c r="KLI9" s="111"/>
      <c r="KLJ9" s="111"/>
      <c r="KLK9" s="111"/>
      <c r="KLL9" s="111"/>
      <c r="KLM9" s="111"/>
      <c r="KLN9" s="111"/>
      <c r="KLO9" s="111"/>
      <c r="KLP9" s="111"/>
      <c r="KLQ9" s="111"/>
      <c r="KLR9" s="111"/>
      <c r="KLS9" s="111"/>
      <c r="KLT9" s="111"/>
      <c r="KLU9" s="111"/>
      <c r="KLV9" s="111"/>
      <c r="KLW9" s="111"/>
      <c r="KLX9" s="111"/>
      <c r="KLY9" s="111"/>
      <c r="KLZ9" s="111"/>
      <c r="KMA9" s="111"/>
      <c r="KMB9" s="111"/>
      <c r="KMC9" s="111"/>
      <c r="KMD9" s="111"/>
      <c r="KME9" s="111"/>
      <c r="KMF9" s="111"/>
      <c r="KMG9" s="111"/>
      <c r="KMH9" s="111"/>
      <c r="KMI9" s="111"/>
      <c r="KMJ9" s="111"/>
      <c r="KMK9" s="111"/>
      <c r="KML9" s="111"/>
      <c r="KMM9" s="111"/>
      <c r="KMN9" s="111"/>
      <c r="KMO9" s="111"/>
      <c r="KMP9" s="111"/>
      <c r="KMQ9" s="111"/>
      <c r="KMR9" s="111"/>
      <c r="KMS9" s="111"/>
      <c r="KMT9" s="111"/>
      <c r="KMU9" s="111"/>
      <c r="KMV9" s="111"/>
      <c r="KMW9" s="111"/>
      <c r="KMX9" s="111"/>
      <c r="KMY9" s="111"/>
      <c r="KMZ9" s="111"/>
      <c r="KNA9" s="111"/>
      <c r="KNB9" s="111"/>
      <c r="KNC9" s="111"/>
      <c r="KND9" s="111"/>
      <c r="KNE9" s="111"/>
      <c r="KNF9" s="111"/>
      <c r="KNG9" s="111"/>
      <c r="KNH9" s="111"/>
      <c r="KNI9" s="111"/>
      <c r="KNJ9" s="111"/>
      <c r="KNK9" s="111"/>
      <c r="KNL9" s="111"/>
      <c r="KNM9" s="111"/>
      <c r="KNN9" s="111"/>
      <c r="KNO9" s="111"/>
      <c r="KNP9" s="111"/>
      <c r="KNQ9" s="111"/>
      <c r="KNR9" s="111"/>
      <c r="KNS9" s="111"/>
      <c r="KNT9" s="111"/>
      <c r="KNU9" s="111"/>
      <c r="KNV9" s="111"/>
      <c r="KNW9" s="111"/>
      <c r="KNX9" s="111"/>
      <c r="KNY9" s="111"/>
      <c r="KNZ9" s="111"/>
      <c r="KOA9" s="111"/>
      <c r="KOB9" s="111"/>
      <c r="KOC9" s="111"/>
      <c r="KOD9" s="111"/>
      <c r="KOE9" s="111"/>
      <c r="KOF9" s="111"/>
      <c r="KOG9" s="111"/>
      <c r="KOH9" s="111"/>
      <c r="KOI9" s="111"/>
      <c r="KOJ9" s="111"/>
      <c r="KOK9" s="111"/>
      <c r="KOL9" s="111"/>
      <c r="KOM9" s="111"/>
      <c r="KON9" s="111"/>
      <c r="KOO9" s="111"/>
      <c r="KOP9" s="111"/>
      <c r="KOQ9" s="111"/>
      <c r="KOR9" s="111"/>
      <c r="KOS9" s="111"/>
      <c r="KOT9" s="111"/>
      <c r="KOU9" s="111"/>
      <c r="KOV9" s="111"/>
      <c r="KOW9" s="111"/>
      <c r="KOX9" s="111"/>
      <c r="KOY9" s="111"/>
      <c r="KOZ9" s="111"/>
      <c r="KPA9" s="111"/>
      <c r="KPB9" s="111"/>
      <c r="KPC9" s="111"/>
      <c r="KPD9" s="111"/>
      <c r="KPE9" s="111"/>
      <c r="KPF9" s="111"/>
      <c r="KPG9" s="111"/>
      <c r="KPH9" s="111"/>
      <c r="KPI9" s="111"/>
      <c r="KPJ9" s="111"/>
      <c r="KPK9" s="111"/>
      <c r="KPL9" s="111"/>
      <c r="KPM9" s="111"/>
      <c r="KPN9" s="111"/>
      <c r="KPO9" s="111"/>
      <c r="KPP9" s="111"/>
      <c r="KPQ9" s="111"/>
      <c r="KPR9" s="111"/>
      <c r="KPS9" s="111"/>
      <c r="KPT9" s="111"/>
      <c r="KPU9" s="111"/>
      <c r="KPV9" s="111"/>
      <c r="KPW9" s="111"/>
      <c r="KPX9" s="111"/>
      <c r="KPY9" s="111"/>
      <c r="KPZ9" s="111"/>
      <c r="KQA9" s="111"/>
      <c r="KQB9" s="111"/>
      <c r="KQC9" s="111"/>
      <c r="KQD9" s="111"/>
      <c r="KQE9" s="111"/>
      <c r="KQF9" s="111"/>
      <c r="KQG9" s="111"/>
      <c r="KQH9" s="111"/>
      <c r="KQI9" s="111"/>
      <c r="KQJ9" s="111"/>
      <c r="KQK9" s="111"/>
      <c r="KQL9" s="111"/>
      <c r="KQM9" s="111"/>
      <c r="KQN9" s="111"/>
      <c r="KQO9" s="111"/>
      <c r="KQP9" s="111"/>
      <c r="KQQ9" s="111"/>
      <c r="KQR9" s="111"/>
      <c r="KQS9" s="111"/>
      <c r="KQT9" s="111"/>
      <c r="KQU9" s="111"/>
      <c r="KQV9" s="111"/>
      <c r="KQW9" s="111"/>
      <c r="KQX9" s="111"/>
      <c r="KQY9" s="111"/>
      <c r="KQZ9" s="111"/>
      <c r="KRA9" s="111"/>
      <c r="KRB9" s="111"/>
      <c r="KRC9" s="111"/>
      <c r="KRD9" s="111"/>
      <c r="KRE9" s="111"/>
      <c r="KRF9" s="111"/>
      <c r="KRG9" s="111"/>
      <c r="KRH9" s="111"/>
      <c r="KRI9" s="111"/>
      <c r="KRJ9" s="111"/>
      <c r="KRK9" s="111"/>
      <c r="KRL9" s="111"/>
      <c r="KRM9" s="111"/>
      <c r="KRN9" s="111"/>
      <c r="KRO9" s="111"/>
      <c r="KRP9" s="111"/>
      <c r="KRQ9" s="111"/>
      <c r="KRR9" s="111"/>
      <c r="KRS9" s="111"/>
      <c r="KRT9" s="111"/>
      <c r="KRU9" s="111"/>
      <c r="KRV9" s="111"/>
      <c r="KRW9" s="111"/>
      <c r="KRX9" s="111"/>
      <c r="KRY9" s="111"/>
      <c r="KRZ9" s="111"/>
      <c r="KSA9" s="111"/>
      <c r="KSB9" s="111"/>
      <c r="KSC9" s="111"/>
      <c r="KSD9" s="111"/>
      <c r="KSE9" s="111"/>
      <c r="KSF9" s="111"/>
      <c r="KSG9" s="111"/>
      <c r="KSH9" s="111"/>
      <c r="KSI9" s="111"/>
      <c r="KSJ9" s="111"/>
      <c r="KSK9" s="111"/>
      <c r="KSL9" s="111"/>
      <c r="KSM9" s="111"/>
      <c r="KSN9" s="111"/>
      <c r="KSO9" s="111"/>
      <c r="KSP9" s="111"/>
      <c r="KSQ9" s="111"/>
      <c r="KSR9" s="111"/>
      <c r="KSS9" s="111"/>
      <c r="KST9" s="111"/>
      <c r="KSU9" s="111"/>
      <c r="KSV9" s="111"/>
      <c r="KSW9" s="111"/>
      <c r="KSX9" s="111"/>
      <c r="KSY9" s="111"/>
      <c r="KSZ9" s="111"/>
      <c r="KTA9" s="111"/>
      <c r="KTB9" s="111"/>
      <c r="KTC9" s="111"/>
      <c r="KTD9" s="111"/>
      <c r="KTE9" s="111"/>
      <c r="KTF9" s="111"/>
      <c r="KTG9" s="111"/>
      <c r="KTH9" s="111"/>
      <c r="KTI9" s="111"/>
      <c r="KTJ9" s="111"/>
      <c r="KTK9" s="111"/>
      <c r="KTL9" s="111"/>
      <c r="KTM9" s="111"/>
      <c r="KTN9" s="111"/>
      <c r="KTO9" s="111"/>
      <c r="KTP9" s="111"/>
      <c r="KTQ9" s="111"/>
      <c r="KTR9" s="111"/>
      <c r="KTS9" s="111"/>
      <c r="KTT9" s="111"/>
      <c r="KTU9" s="111"/>
      <c r="KTV9" s="111"/>
      <c r="KTW9" s="111"/>
      <c r="KTX9" s="111"/>
      <c r="KTY9" s="111"/>
      <c r="KTZ9" s="111"/>
      <c r="KUA9" s="111"/>
      <c r="KUB9" s="111"/>
      <c r="KUC9" s="111"/>
      <c r="KUD9" s="111"/>
      <c r="KUE9" s="111"/>
      <c r="KUF9" s="111"/>
      <c r="KUG9" s="111"/>
      <c r="KUH9" s="111"/>
      <c r="KUI9" s="111"/>
      <c r="KUJ9" s="111"/>
      <c r="KUK9" s="111"/>
      <c r="KUL9" s="111"/>
      <c r="KUM9" s="111"/>
      <c r="KUN9" s="111"/>
      <c r="KUO9" s="111"/>
      <c r="KUP9" s="111"/>
      <c r="KUQ9" s="111"/>
      <c r="KUR9" s="111"/>
      <c r="KUS9" s="111"/>
      <c r="KUT9" s="111"/>
      <c r="KUU9" s="111"/>
      <c r="KUV9" s="111"/>
      <c r="KUW9" s="111"/>
      <c r="KUX9" s="111"/>
      <c r="KUY9" s="111"/>
      <c r="KUZ9" s="111"/>
      <c r="KVA9" s="111"/>
      <c r="KVB9" s="111"/>
      <c r="KVC9" s="111"/>
      <c r="KVD9" s="111"/>
      <c r="KVE9" s="111"/>
      <c r="KVF9" s="111"/>
      <c r="KVG9" s="111"/>
      <c r="KVH9" s="111"/>
      <c r="KVI9" s="111"/>
      <c r="KVJ9" s="111"/>
      <c r="KVK9" s="111"/>
      <c r="KVL9" s="111"/>
      <c r="KVM9" s="111"/>
      <c r="KVN9" s="111"/>
      <c r="KVO9" s="111"/>
      <c r="KVP9" s="111"/>
      <c r="KVQ9" s="111"/>
      <c r="KVR9" s="111"/>
      <c r="KVS9" s="111"/>
      <c r="KVT9" s="111"/>
      <c r="KVU9" s="111"/>
      <c r="KVV9" s="111"/>
      <c r="KVW9" s="111"/>
      <c r="KVX9" s="111"/>
      <c r="KVY9" s="111"/>
      <c r="KVZ9" s="111"/>
      <c r="KWA9" s="111"/>
      <c r="KWB9" s="111"/>
      <c r="KWC9" s="111"/>
      <c r="KWD9" s="111"/>
      <c r="KWE9" s="111"/>
      <c r="KWF9" s="111"/>
      <c r="KWG9" s="111"/>
      <c r="KWH9" s="111"/>
      <c r="KWI9" s="111"/>
      <c r="KWJ9" s="111"/>
      <c r="KWK9" s="111"/>
      <c r="KWL9" s="111"/>
      <c r="KWM9" s="111"/>
      <c r="KWN9" s="111"/>
      <c r="KWO9" s="111"/>
      <c r="KWP9" s="111"/>
      <c r="KWQ9" s="111"/>
      <c r="KWR9" s="111"/>
      <c r="KWS9" s="111"/>
      <c r="KWT9" s="111"/>
      <c r="KWU9" s="111"/>
      <c r="KWV9" s="111"/>
      <c r="KWW9" s="111"/>
      <c r="KWX9" s="111"/>
      <c r="KWY9" s="111"/>
      <c r="KWZ9" s="111"/>
      <c r="KXA9" s="111"/>
      <c r="KXB9" s="111"/>
      <c r="KXC9" s="111"/>
      <c r="KXD9" s="111"/>
      <c r="KXE9" s="111"/>
      <c r="KXF9" s="111"/>
      <c r="KXG9" s="111"/>
      <c r="KXH9" s="111"/>
      <c r="KXI9" s="111"/>
      <c r="KXJ9" s="111"/>
      <c r="KXK9" s="111"/>
      <c r="KXL9" s="111"/>
      <c r="KXM9" s="111"/>
      <c r="KXN9" s="111"/>
      <c r="KXO9" s="111"/>
      <c r="KXP9" s="111"/>
      <c r="KXQ9" s="111"/>
      <c r="KXR9" s="111"/>
      <c r="KXS9" s="111"/>
      <c r="KXT9" s="111"/>
      <c r="KXU9" s="111"/>
      <c r="KXV9" s="111"/>
      <c r="KXW9" s="111"/>
      <c r="KXX9" s="111"/>
      <c r="KXY9" s="111"/>
      <c r="KXZ9" s="111"/>
      <c r="KYA9" s="111"/>
      <c r="KYB9" s="111"/>
      <c r="KYC9" s="111"/>
      <c r="KYD9" s="111"/>
      <c r="KYE9" s="111"/>
      <c r="KYF9" s="111"/>
      <c r="KYG9" s="111"/>
      <c r="KYH9" s="111"/>
      <c r="KYI9" s="111"/>
      <c r="KYJ9" s="111"/>
      <c r="KYK9" s="111"/>
      <c r="KYL9" s="111"/>
      <c r="KYM9" s="111"/>
      <c r="KYN9" s="111"/>
      <c r="KYO9" s="111"/>
      <c r="KYP9" s="111"/>
      <c r="KYQ9" s="111"/>
      <c r="KYR9" s="111"/>
      <c r="KYS9" s="111"/>
      <c r="KYT9" s="111"/>
      <c r="KYU9" s="111"/>
      <c r="KYV9" s="111"/>
      <c r="KYW9" s="111"/>
      <c r="KYX9" s="111"/>
      <c r="KYY9" s="111"/>
      <c r="KYZ9" s="111"/>
      <c r="KZA9" s="111"/>
      <c r="KZB9" s="111"/>
      <c r="KZC9" s="111"/>
      <c r="KZD9" s="111"/>
      <c r="KZE9" s="111"/>
      <c r="KZF9" s="111"/>
      <c r="KZG9" s="111"/>
      <c r="KZH9" s="111"/>
      <c r="KZI9" s="111"/>
      <c r="KZJ9" s="111"/>
      <c r="KZK9" s="111"/>
      <c r="KZL9" s="111"/>
      <c r="KZM9" s="111"/>
      <c r="KZN9" s="111"/>
      <c r="KZO9" s="111"/>
      <c r="KZP9" s="111"/>
      <c r="KZQ9" s="111"/>
      <c r="KZR9" s="111"/>
      <c r="KZS9" s="111"/>
      <c r="KZT9" s="111"/>
      <c r="KZU9" s="111"/>
      <c r="KZV9" s="111"/>
      <c r="KZW9" s="111"/>
      <c r="KZX9" s="111"/>
      <c r="KZY9" s="111"/>
      <c r="KZZ9" s="111"/>
      <c r="LAA9" s="111"/>
      <c r="LAB9" s="111"/>
      <c r="LAC9" s="111"/>
      <c r="LAD9" s="111"/>
      <c r="LAE9" s="111"/>
      <c r="LAF9" s="111"/>
      <c r="LAG9" s="111"/>
      <c r="LAH9" s="111"/>
      <c r="LAI9" s="111"/>
      <c r="LAJ9" s="111"/>
      <c r="LAK9" s="111"/>
      <c r="LAL9" s="111"/>
      <c r="LAM9" s="111"/>
      <c r="LAN9" s="111"/>
      <c r="LAO9" s="111"/>
      <c r="LAP9" s="111"/>
      <c r="LAQ9" s="111"/>
      <c r="LAR9" s="111"/>
      <c r="LAS9" s="111"/>
      <c r="LAT9" s="111"/>
      <c r="LAU9" s="111"/>
      <c r="LAV9" s="111"/>
      <c r="LAW9" s="111"/>
      <c r="LAX9" s="111"/>
      <c r="LAY9" s="111"/>
      <c r="LAZ9" s="111"/>
      <c r="LBA9" s="111"/>
      <c r="LBB9" s="111"/>
      <c r="LBC9" s="111"/>
      <c r="LBD9" s="111"/>
      <c r="LBE9" s="111"/>
      <c r="LBF9" s="111"/>
      <c r="LBG9" s="111"/>
      <c r="LBH9" s="111"/>
      <c r="LBI9" s="111"/>
      <c r="LBJ9" s="111"/>
      <c r="LBK9" s="111"/>
      <c r="LBL9" s="111"/>
      <c r="LBM9" s="111"/>
      <c r="LBN9" s="111"/>
      <c r="LBO9" s="111"/>
      <c r="LBP9" s="111"/>
      <c r="LBQ9" s="111"/>
      <c r="LBR9" s="111"/>
      <c r="LBS9" s="111"/>
      <c r="LBT9" s="111"/>
      <c r="LBU9" s="111"/>
      <c r="LBV9" s="111"/>
      <c r="LBW9" s="111"/>
      <c r="LBX9" s="111"/>
      <c r="LBY9" s="111"/>
      <c r="LBZ9" s="111"/>
      <c r="LCA9" s="111"/>
      <c r="LCB9" s="111"/>
      <c r="LCC9" s="111"/>
      <c r="LCD9" s="111"/>
      <c r="LCE9" s="111"/>
      <c r="LCF9" s="111"/>
      <c r="LCG9" s="111"/>
      <c r="LCH9" s="111"/>
      <c r="LCI9" s="111"/>
      <c r="LCJ9" s="111"/>
      <c r="LCK9" s="111"/>
      <c r="LCL9" s="111"/>
      <c r="LCM9" s="111"/>
      <c r="LCN9" s="111"/>
      <c r="LCO9" s="111"/>
      <c r="LCP9" s="111"/>
      <c r="LCQ9" s="111"/>
      <c r="LCR9" s="111"/>
      <c r="LCS9" s="111"/>
      <c r="LCT9" s="111"/>
      <c r="LCU9" s="111"/>
      <c r="LCV9" s="111"/>
      <c r="LCW9" s="111"/>
      <c r="LCX9" s="111"/>
      <c r="LCY9" s="111"/>
      <c r="LCZ9" s="111"/>
      <c r="LDA9" s="111"/>
      <c r="LDB9" s="111"/>
      <c r="LDC9" s="111"/>
      <c r="LDD9" s="111"/>
      <c r="LDE9" s="111"/>
      <c r="LDF9" s="111"/>
      <c r="LDG9" s="111"/>
      <c r="LDH9" s="111"/>
      <c r="LDI9" s="111"/>
      <c r="LDJ9" s="111"/>
      <c r="LDK9" s="111"/>
      <c r="LDL9" s="111"/>
      <c r="LDM9" s="111"/>
      <c r="LDN9" s="111"/>
      <c r="LDO9" s="111"/>
      <c r="LDP9" s="111"/>
      <c r="LDQ9" s="111"/>
      <c r="LDR9" s="111"/>
      <c r="LDS9" s="111"/>
      <c r="LDT9" s="111"/>
      <c r="LDU9" s="111"/>
      <c r="LDV9" s="111"/>
      <c r="LDW9" s="111"/>
      <c r="LDX9" s="111"/>
      <c r="LDY9" s="111"/>
      <c r="LDZ9" s="111"/>
      <c r="LEA9" s="111"/>
      <c r="LEB9" s="111"/>
      <c r="LEC9" s="111"/>
      <c r="LED9" s="111"/>
      <c r="LEE9" s="111"/>
      <c r="LEF9" s="111"/>
      <c r="LEG9" s="111"/>
      <c r="LEH9" s="111"/>
      <c r="LEI9" s="111"/>
      <c r="LEJ9" s="111"/>
      <c r="LEK9" s="111"/>
      <c r="LEL9" s="111"/>
      <c r="LEM9" s="111"/>
      <c r="LEN9" s="111"/>
      <c r="LEO9" s="111"/>
      <c r="LEP9" s="111"/>
      <c r="LEQ9" s="111"/>
      <c r="LER9" s="111"/>
      <c r="LES9" s="111"/>
      <c r="LET9" s="111"/>
      <c r="LEU9" s="111"/>
      <c r="LEV9" s="111"/>
      <c r="LEW9" s="111"/>
      <c r="LEX9" s="111"/>
      <c r="LEY9" s="111"/>
      <c r="LEZ9" s="111"/>
      <c r="LFA9" s="111"/>
      <c r="LFB9" s="111"/>
      <c r="LFC9" s="111"/>
      <c r="LFD9" s="111"/>
      <c r="LFE9" s="111"/>
      <c r="LFF9" s="111"/>
      <c r="LFG9" s="111"/>
      <c r="LFH9" s="111"/>
      <c r="LFI9" s="111"/>
      <c r="LFJ9" s="111"/>
      <c r="LFK9" s="111"/>
      <c r="LFL9" s="111"/>
      <c r="LFM9" s="111"/>
      <c r="LFN9" s="111"/>
      <c r="LFO9" s="111"/>
      <c r="LFP9" s="111"/>
      <c r="LFQ9" s="111"/>
      <c r="LFR9" s="111"/>
      <c r="LFS9" s="111"/>
      <c r="LFT9" s="111"/>
      <c r="LFU9" s="111"/>
      <c r="LFV9" s="111"/>
      <c r="LFW9" s="111"/>
      <c r="LFX9" s="111"/>
      <c r="LFY9" s="111"/>
      <c r="LFZ9" s="111"/>
      <c r="LGA9" s="111"/>
      <c r="LGB9" s="111"/>
      <c r="LGC9" s="111"/>
      <c r="LGD9" s="111"/>
      <c r="LGE9" s="111"/>
      <c r="LGF9" s="111"/>
      <c r="LGG9" s="111"/>
      <c r="LGH9" s="111"/>
      <c r="LGI9" s="111"/>
      <c r="LGJ9" s="111"/>
      <c r="LGK9" s="111"/>
      <c r="LGL9" s="111"/>
      <c r="LGM9" s="111"/>
      <c r="LGN9" s="111"/>
      <c r="LGO9" s="111"/>
      <c r="LGP9" s="111"/>
      <c r="LGQ9" s="111"/>
      <c r="LGR9" s="111"/>
      <c r="LGS9" s="111"/>
      <c r="LGT9" s="111"/>
      <c r="LGU9" s="111"/>
      <c r="LGV9" s="111"/>
      <c r="LGW9" s="111"/>
      <c r="LGX9" s="111"/>
      <c r="LGY9" s="111"/>
      <c r="LGZ9" s="111"/>
      <c r="LHA9" s="111"/>
      <c r="LHB9" s="111"/>
      <c r="LHC9" s="111"/>
      <c r="LHD9" s="111"/>
      <c r="LHE9" s="111"/>
      <c r="LHF9" s="111"/>
      <c r="LHG9" s="111"/>
      <c r="LHH9" s="111"/>
      <c r="LHI9" s="111"/>
      <c r="LHJ9" s="111"/>
      <c r="LHK9" s="111"/>
      <c r="LHL9" s="111"/>
      <c r="LHM9" s="111"/>
      <c r="LHN9" s="111"/>
      <c r="LHO9" s="111"/>
      <c r="LHP9" s="111"/>
      <c r="LHQ9" s="111"/>
      <c r="LHR9" s="111"/>
      <c r="LHS9" s="111"/>
      <c r="LHT9" s="111"/>
      <c r="LHU9" s="111"/>
      <c r="LHV9" s="111"/>
      <c r="LHW9" s="111"/>
      <c r="LHX9" s="111"/>
      <c r="LHY9" s="111"/>
      <c r="LHZ9" s="111"/>
      <c r="LIA9" s="111"/>
      <c r="LIB9" s="111"/>
      <c r="LIC9" s="111"/>
      <c r="LID9" s="111"/>
      <c r="LIE9" s="111"/>
      <c r="LIF9" s="111"/>
      <c r="LIG9" s="111"/>
      <c r="LIH9" s="111"/>
      <c r="LII9" s="111"/>
      <c r="LIJ9" s="111"/>
      <c r="LIK9" s="111"/>
      <c r="LIL9" s="111"/>
      <c r="LIM9" s="111"/>
      <c r="LIN9" s="111"/>
      <c r="LIO9" s="111"/>
      <c r="LIP9" s="111"/>
      <c r="LIQ9" s="111"/>
      <c r="LIR9" s="111"/>
      <c r="LIS9" s="111"/>
      <c r="LIT9" s="111"/>
      <c r="LIU9" s="111"/>
      <c r="LIV9" s="111"/>
      <c r="LIW9" s="111"/>
      <c r="LIX9" s="111"/>
      <c r="LIY9" s="111"/>
      <c r="LIZ9" s="111"/>
      <c r="LJA9" s="111"/>
      <c r="LJB9" s="111"/>
      <c r="LJC9" s="111"/>
      <c r="LJD9" s="111"/>
      <c r="LJE9" s="111"/>
      <c r="LJF9" s="111"/>
      <c r="LJG9" s="111"/>
      <c r="LJH9" s="111"/>
      <c r="LJI9" s="111"/>
      <c r="LJJ9" s="111"/>
      <c r="LJK9" s="111"/>
      <c r="LJL9" s="111"/>
      <c r="LJM9" s="111"/>
      <c r="LJN9" s="111"/>
      <c r="LJO9" s="111"/>
      <c r="LJP9" s="111"/>
      <c r="LJQ9" s="111"/>
      <c r="LJR9" s="111"/>
      <c r="LJS9" s="111"/>
      <c r="LJT9" s="111"/>
      <c r="LJU9" s="111"/>
      <c r="LJV9" s="111"/>
      <c r="LJW9" s="111"/>
      <c r="LJX9" s="111"/>
      <c r="LJY9" s="111"/>
      <c r="LJZ9" s="111"/>
      <c r="LKA9" s="111"/>
      <c r="LKB9" s="111"/>
      <c r="LKC9" s="111"/>
      <c r="LKD9" s="111"/>
      <c r="LKE9" s="111"/>
      <c r="LKF9" s="111"/>
      <c r="LKG9" s="111"/>
      <c r="LKH9" s="111"/>
      <c r="LKI9" s="111"/>
      <c r="LKJ9" s="111"/>
      <c r="LKK9" s="111"/>
      <c r="LKL9" s="111"/>
      <c r="LKM9" s="111"/>
      <c r="LKN9" s="111"/>
      <c r="LKO9" s="111"/>
      <c r="LKP9" s="111"/>
      <c r="LKQ9" s="111"/>
      <c r="LKR9" s="111"/>
      <c r="LKS9" s="111"/>
      <c r="LKT9" s="111"/>
      <c r="LKU9" s="111"/>
      <c r="LKV9" s="111"/>
      <c r="LKW9" s="111"/>
      <c r="LKX9" s="111"/>
      <c r="LKY9" s="111"/>
      <c r="LKZ9" s="111"/>
      <c r="LLA9" s="111"/>
      <c r="LLB9" s="111"/>
      <c r="LLC9" s="111"/>
      <c r="LLD9" s="111"/>
      <c r="LLE9" s="111"/>
      <c r="LLF9" s="111"/>
      <c r="LLG9" s="111"/>
      <c r="LLH9" s="111"/>
      <c r="LLI9" s="111"/>
      <c r="LLJ9" s="111"/>
      <c r="LLK9" s="111"/>
      <c r="LLL9" s="111"/>
      <c r="LLM9" s="111"/>
      <c r="LLN9" s="111"/>
      <c r="LLO9" s="111"/>
      <c r="LLP9" s="111"/>
      <c r="LLQ9" s="111"/>
      <c r="LLR9" s="111"/>
      <c r="LLS9" s="111"/>
      <c r="LLT9" s="111"/>
      <c r="LLU9" s="111"/>
      <c r="LLV9" s="111"/>
      <c r="LLW9" s="111"/>
      <c r="LLX9" s="111"/>
      <c r="LLY9" s="111"/>
      <c r="LLZ9" s="111"/>
      <c r="LMA9" s="111"/>
      <c r="LMB9" s="111"/>
      <c r="LMC9" s="111"/>
      <c r="LMD9" s="111"/>
      <c r="LME9" s="111"/>
      <c r="LMF9" s="111"/>
      <c r="LMG9" s="111"/>
      <c r="LMH9" s="111"/>
      <c r="LMI9" s="111"/>
      <c r="LMJ9" s="111"/>
      <c r="LMK9" s="111"/>
      <c r="LML9" s="111"/>
      <c r="LMM9" s="111"/>
      <c r="LMN9" s="111"/>
      <c r="LMO9" s="111"/>
      <c r="LMP9" s="111"/>
      <c r="LMQ9" s="111"/>
      <c r="LMR9" s="111"/>
      <c r="LMS9" s="111"/>
      <c r="LMT9" s="111"/>
      <c r="LMU9" s="111"/>
      <c r="LMV9" s="111"/>
      <c r="LMW9" s="111"/>
      <c r="LMX9" s="111"/>
      <c r="LMY9" s="111"/>
      <c r="LMZ9" s="111"/>
      <c r="LNA9" s="111"/>
      <c r="LNB9" s="111"/>
      <c r="LNC9" s="111"/>
      <c r="LND9" s="111"/>
      <c r="LNE9" s="111"/>
      <c r="LNF9" s="111"/>
      <c r="LNG9" s="111"/>
      <c r="LNH9" s="111"/>
      <c r="LNI9" s="111"/>
      <c r="LNJ9" s="111"/>
      <c r="LNK9" s="111"/>
      <c r="LNL9" s="111"/>
      <c r="LNM9" s="111"/>
      <c r="LNN9" s="111"/>
      <c r="LNO9" s="111"/>
      <c r="LNP9" s="111"/>
      <c r="LNQ9" s="111"/>
      <c r="LNR9" s="111"/>
      <c r="LNS9" s="111"/>
      <c r="LNT9" s="111"/>
      <c r="LNU9" s="111"/>
      <c r="LNV9" s="111"/>
      <c r="LNW9" s="111"/>
      <c r="LNX9" s="111"/>
      <c r="LNY9" s="111"/>
      <c r="LNZ9" s="111"/>
      <c r="LOA9" s="111"/>
      <c r="LOB9" s="111"/>
      <c r="LOC9" s="111"/>
      <c r="LOD9" s="111"/>
      <c r="LOE9" s="111"/>
      <c r="LOF9" s="111"/>
      <c r="LOG9" s="111"/>
      <c r="LOH9" s="111"/>
      <c r="LOI9" s="111"/>
      <c r="LOJ9" s="111"/>
      <c r="LOK9" s="111"/>
      <c r="LOL9" s="111"/>
      <c r="LOM9" s="111"/>
      <c r="LON9" s="111"/>
      <c r="LOO9" s="111"/>
      <c r="LOP9" s="111"/>
      <c r="LOQ9" s="111"/>
      <c r="LOR9" s="111"/>
      <c r="LOS9" s="111"/>
      <c r="LOT9" s="111"/>
      <c r="LOU9" s="111"/>
      <c r="LOV9" s="111"/>
      <c r="LOW9" s="111"/>
      <c r="LOX9" s="111"/>
      <c r="LOY9" s="111"/>
      <c r="LOZ9" s="111"/>
      <c r="LPA9" s="111"/>
      <c r="LPB9" s="111"/>
      <c r="LPC9" s="111"/>
      <c r="LPD9" s="111"/>
      <c r="LPE9" s="111"/>
      <c r="LPF9" s="111"/>
      <c r="LPG9" s="111"/>
      <c r="LPH9" s="111"/>
      <c r="LPI9" s="111"/>
      <c r="LPJ9" s="111"/>
      <c r="LPK9" s="111"/>
      <c r="LPL9" s="111"/>
      <c r="LPM9" s="111"/>
      <c r="LPN9" s="111"/>
      <c r="LPO9" s="111"/>
      <c r="LPP9" s="111"/>
      <c r="LPQ9" s="111"/>
      <c r="LPR9" s="111"/>
      <c r="LPS9" s="111"/>
      <c r="LPT9" s="111"/>
      <c r="LPU9" s="111"/>
      <c r="LPV9" s="111"/>
      <c r="LPW9" s="111"/>
      <c r="LPX9" s="111"/>
      <c r="LPY9" s="111"/>
      <c r="LPZ9" s="111"/>
      <c r="LQA9" s="111"/>
      <c r="LQB9" s="111"/>
      <c r="LQC9" s="111"/>
      <c r="LQD9" s="111"/>
      <c r="LQE9" s="111"/>
      <c r="LQF9" s="111"/>
      <c r="LQG9" s="111"/>
      <c r="LQH9" s="111"/>
      <c r="LQI9" s="111"/>
      <c r="LQJ9" s="111"/>
      <c r="LQK9" s="111"/>
      <c r="LQL9" s="111"/>
      <c r="LQM9" s="111"/>
      <c r="LQN9" s="111"/>
      <c r="LQO9" s="111"/>
      <c r="LQP9" s="111"/>
      <c r="LQQ9" s="111"/>
      <c r="LQR9" s="111"/>
      <c r="LQS9" s="111"/>
      <c r="LQT9" s="111"/>
      <c r="LQU9" s="111"/>
      <c r="LQV9" s="111"/>
      <c r="LQW9" s="111"/>
      <c r="LQX9" s="111"/>
      <c r="LQY9" s="111"/>
      <c r="LQZ9" s="111"/>
      <c r="LRA9" s="111"/>
      <c r="LRB9" s="111"/>
      <c r="LRC9" s="111"/>
      <c r="LRD9" s="111"/>
      <c r="LRE9" s="111"/>
      <c r="LRF9" s="111"/>
      <c r="LRG9" s="111"/>
      <c r="LRH9" s="111"/>
      <c r="LRI9" s="111"/>
      <c r="LRJ9" s="111"/>
      <c r="LRK9" s="111"/>
      <c r="LRL9" s="111"/>
      <c r="LRM9" s="111"/>
      <c r="LRN9" s="111"/>
      <c r="LRO9" s="111"/>
      <c r="LRP9" s="111"/>
      <c r="LRQ9" s="111"/>
      <c r="LRR9" s="111"/>
      <c r="LRS9" s="111"/>
      <c r="LRT9" s="111"/>
      <c r="LRU9" s="111"/>
      <c r="LRV9" s="111"/>
      <c r="LRW9" s="111"/>
      <c r="LRX9" s="111"/>
      <c r="LRY9" s="111"/>
      <c r="LRZ9" s="111"/>
      <c r="LSA9" s="111"/>
      <c r="LSB9" s="111"/>
      <c r="LSC9" s="111"/>
      <c r="LSD9" s="111"/>
      <c r="LSE9" s="111"/>
      <c r="LSF9" s="111"/>
      <c r="LSG9" s="111"/>
      <c r="LSH9" s="111"/>
      <c r="LSI9" s="111"/>
      <c r="LSJ9" s="111"/>
      <c r="LSK9" s="111"/>
      <c r="LSL9" s="111"/>
      <c r="LSM9" s="111"/>
      <c r="LSN9" s="111"/>
      <c r="LSO9" s="111"/>
      <c r="LSP9" s="111"/>
      <c r="LSQ9" s="111"/>
      <c r="LSR9" s="111"/>
      <c r="LSS9" s="111"/>
      <c r="LST9" s="111"/>
      <c r="LSU9" s="111"/>
      <c r="LSV9" s="111"/>
      <c r="LSW9" s="111"/>
      <c r="LSX9" s="111"/>
      <c r="LSY9" s="111"/>
      <c r="LSZ9" s="111"/>
      <c r="LTA9" s="111"/>
      <c r="LTB9" s="111"/>
      <c r="LTC9" s="111"/>
      <c r="LTD9" s="111"/>
      <c r="LTE9" s="111"/>
      <c r="LTF9" s="111"/>
      <c r="LTG9" s="111"/>
      <c r="LTH9" s="111"/>
      <c r="LTI9" s="111"/>
      <c r="LTJ9" s="111"/>
      <c r="LTK9" s="111"/>
      <c r="LTL9" s="111"/>
      <c r="LTM9" s="111"/>
      <c r="LTN9" s="111"/>
      <c r="LTO9" s="111"/>
      <c r="LTP9" s="111"/>
      <c r="LTQ9" s="111"/>
      <c r="LTR9" s="111"/>
      <c r="LTS9" s="111"/>
      <c r="LTT9" s="111"/>
      <c r="LTU9" s="111"/>
      <c r="LTV9" s="111"/>
      <c r="LTW9" s="111"/>
      <c r="LTX9" s="111"/>
      <c r="LTY9" s="111"/>
      <c r="LTZ9" s="111"/>
      <c r="LUA9" s="111"/>
      <c r="LUB9" s="111"/>
      <c r="LUC9" s="111"/>
      <c r="LUD9" s="111"/>
      <c r="LUE9" s="111"/>
      <c r="LUF9" s="111"/>
      <c r="LUG9" s="111"/>
      <c r="LUH9" s="111"/>
      <c r="LUI9" s="111"/>
      <c r="LUJ9" s="111"/>
      <c r="LUK9" s="111"/>
      <c r="LUL9" s="111"/>
      <c r="LUM9" s="111"/>
      <c r="LUN9" s="111"/>
      <c r="LUO9" s="111"/>
      <c r="LUP9" s="111"/>
      <c r="LUQ9" s="111"/>
      <c r="LUR9" s="111"/>
      <c r="LUS9" s="111"/>
      <c r="LUT9" s="111"/>
      <c r="LUU9" s="111"/>
      <c r="LUV9" s="111"/>
      <c r="LUW9" s="111"/>
      <c r="LUX9" s="111"/>
      <c r="LUY9" s="111"/>
      <c r="LUZ9" s="111"/>
      <c r="LVA9" s="111"/>
      <c r="LVB9" s="111"/>
      <c r="LVC9" s="111"/>
      <c r="LVD9" s="111"/>
      <c r="LVE9" s="111"/>
      <c r="LVF9" s="111"/>
      <c r="LVG9" s="111"/>
      <c r="LVH9" s="111"/>
      <c r="LVI9" s="111"/>
      <c r="LVJ9" s="111"/>
      <c r="LVK9" s="111"/>
      <c r="LVL9" s="111"/>
      <c r="LVM9" s="111"/>
      <c r="LVN9" s="111"/>
      <c r="LVO9" s="111"/>
      <c r="LVP9" s="111"/>
      <c r="LVQ9" s="111"/>
      <c r="LVR9" s="111"/>
      <c r="LVS9" s="111"/>
      <c r="LVT9" s="111"/>
      <c r="LVU9" s="111"/>
      <c r="LVV9" s="111"/>
      <c r="LVW9" s="111"/>
      <c r="LVX9" s="111"/>
      <c r="LVY9" s="111"/>
      <c r="LVZ9" s="111"/>
      <c r="LWA9" s="111"/>
      <c r="LWB9" s="111"/>
      <c r="LWC9" s="111"/>
      <c r="LWD9" s="111"/>
      <c r="LWE9" s="111"/>
      <c r="LWF9" s="111"/>
      <c r="LWG9" s="111"/>
      <c r="LWH9" s="111"/>
      <c r="LWI9" s="111"/>
      <c r="LWJ9" s="111"/>
      <c r="LWK9" s="111"/>
      <c r="LWL9" s="111"/>
      <c r="LWM9" s="111"/>
      <c r="LWN9" s="111"/>
      <c r="LWO9" s="111"/>
      <c r="LWP9" s="111"/>
      <c r="LWQ9" s="111"/>
      <c r="LWR9" s="111"/>
      <c r="LWS9" s="111"/>
      <c r="LWT9" s="111"/>
      <c r="LWU9" s="111"/>
      <c r="LWV9" s="111"/>
      <c r="LWW9" s="111"/>
      <c r="LWX9" s="111"/>
      <c r="LWY9" s="111"/>
      <c r="LWZ9" s="111"/>
      <c r="LXA9" s="111"/>
      <c r="LXB9" s="111"/>
      <c r="LXC9" s="111"/>
      <c r="LXD9" s="111"/>
      <c r="LXE9" s="111"/>
      <c r="LXF9" s="111"/>
      <c r="LXG9" s="111"/>
      <c r="LXH9" s="111"/>
      <c r="LXI9" s="111"/>
      <c r="LXJ9" s="111"/>
      <c r="LXK9" s="111"/>
      <c r="LXL9" s="111"/>
      <c r="LXM9" s="111"/>
      <c r="LXN9" s="111"/>
      <c r="LXO9" s="111"/>
      <c r="LXP9" s="111"/>
      <c r="LXQ9" s="111"/>
      <c r="LXR9" s="111"/>
      <c r="LXS9" s="111"/>
      <c r="LXT9" s="111"/>
      <c r="LXU9" s="111"/>
      <c r="LXV9" s="111"/>
      <c r="LXW9" s="111"/>
      <c r="LXX9" s="111"/>
      <c r="LXY9" s="111"/>
      <c r="LXZ9" s="111"/>
      <c r="LYA9" s="111"/>
      <c r="LYB9" s="111"/>
      <c r="LYC9" s="111"/>
      <c r="LYD9" s="111"/>
      <c r="LYE9" s="111"/>
      <c r="LYF9" s="111"/>
      <c r="LYG9" s="111"/>
      <c r="LYH9" s="111"/>
      <c r="LYI9" s="111"/>
      <c r="LYJ9" s="111"/>
      <c r="LYK9" s="111"/>
      <c r="LYL9" s="111"/>
      <c r="LYM9" s="111"/>
      <c r="LYN9" s="111"/>
      <c r="LYO9" s="111"/>
      <c r="LYP9" s="111"/>
      <c r="LYQ9" s="111"/>
      <c r="LYR9" s="111"/>
      <c r="LYS9" s="111"/>
      <c r="LYT9" s="111"/>
      <c r="LYU9" s="111"/>
      <c r="LYV9" s="111"/>
      <c r="LYW9" s="111"/>
      <c r="LYX9" s="111"/>
      <c r="LYY9" s="111"/>
      <c r="LYZ9" s="111"/>
      <c r="LZA9" s="111"/>
      <c r="LZB9" s="111"/>
      <c r="LZC9" s="111"/>
      <c r="LZD9" s="111"/>
      <c r="LZE9" s="111"/>
      <c r="LZF9" s="111"/>
      <c r="LZG9" s="111"/>
      <c r="LZH9" s="111"/>
      <c r="LZI9" s="111"/>
      <c r="LZJ9" s="111"/>
      <c r="LZK9" s="111"/>
      <c r="LZL9" s="111"/>
      <c r="LZM9" s="111"/>
      <c r="LZN9" s="111"/>
      <c r="LZO9" s="111"/>
      <c r="LZP9" s="111"/>
      <c r="LZQ9" s="111"/>
      <c r="LZR9" s="111"/>
      <c r="LZS9" s="111"/>
      <c r="LZT9" s="111"/>
      <c r="LZU9" s="111"/>
      <c r="LZV9" s="111"/>
      <c r="LZW9" s="111"/>
      <c r="LZX9" s="111"/>
      <c r="LZY9" s="111"/>
      <c r="LZZ9" s="111"/>
      <c r="MAA9" s="111"/>
      <c r="MAB9" s="111"/>
      <c r="MAC9" s="111"/>
      <c r="MAD9" s="111"/>
      <c r="MAE9" s="111"/>
      <c r="MAF9" s="111"/>
      <c r="MAG9" s="111"/>
      <c r="MAH9" s="111"/>
      <c r="MAI9" s="111"/>
      <c r="MAJ9" s="111"/>
      <c r="MAK9" s="111"/>
      <c r="MAL9" s="111"/>
      <c r="MAM9" s="111"/>
      <c r="MAN9" s="111"/>
      <c r="MAO9" s="111"/>
      <c r="MAP9" s="111"/>
      <c r="MAQ9" s="111"/>
      <c r="MAR9" s="111"/>
      <c r="MAS9" s="111"/>
      <c r="MAT9" s="111"/>
      <c r="MAU9" s="111"/>
      <c r="MAV9" s="111"/>
      <c r="MAW9" s="111"/>
      <c r="MAX9" s="111"/>
      <c r="MAY9" s="111"/>
      <c r="MAZ9" s="111"/>
      <c r="MBA9" s="111"/>
      <c r="MBB9" s="111"/>
      <c r="MBC9" s="111"/>
      <c r="MBD9" s="111"/>
      <c r="MBE9" s="111"/>
      <c r="MBF9" s="111"/>
      <c r="MBG9" s="111"/>
      <c r="MBH9" s="111"/>
      <c r="MBI9" s="111"/>
      <c r="MBJ9" s="111"/>
      <c r="MBK9" s="111"/>
      <c r="MBL9" s="111"/>
      <c r="MBM9" s="111"/>
      <c r="MBN9" s="111"/>
      <c r="MBO9" s="111"/>
      <c r="MBP9" s="111"/>
      <c r="MBQ9" s="111"/>
      <c r="MBR9" s="111"/>
      <c r="MBS9" s="111"/>
      <c r="MBT9" s="111"/>
      <c r="MBU9" s="111"/>
      <c r="MBV9" s="111"/>
      <c r="MBW9" s="111"/>
      <c r="MBX9" s="111"/>
      <c r="MBY9" s="111"/>
      <c r="MBZ9" s="111"/>
      <c r="MCA9" s="111"/>
      <c r="MCB9" s="111"/>
      <c r="MCC9" s="111"/>
      <c r="MCD9" s="111"/>
      <c r="MCE9" s="111"/>
      <c r="MCF9" s="111"/>
      <c r="MCG9" s="111"/>
      <c r="MCH9" s="111"/>
      <c r="MCI9" s="111"/>
      <c r="MCJ9" s="111"/>
      <c r="MCK9" s="111"/>
      <c r="MCL9" s="111"/>
      <c r="MCM9" s="111"/>
      <c r="MCN9" s="111"/>
      <c r="MCO9" s="111"/>
      <c r="MCP9" s="111"/>
      <c r="MCQ9" s="111"/>
      <c r="MCR9" s="111"/>
      <c r="MCS9" s="111"/>
      <c r="MCT9" s="111"/>
      <c r="MCU9" s="111"/>
      <c r="MCV9" s="111"/>
      <c r="MCW9" s="111"/>
      <c r="MCX9" s="111"/>
      <c r="MCY9" s="111"/>
      <c r="MCZ9" s="111"/>
      <c r="MDA9" s="111"/>
      <c r="MDB9" s="111"/>
      <c r="MDC9" s="111"/>
      <c r="MDD9" s="111"/>
      <c r="MDE9" s="111"/>
      <c r="MDF9" s="111"/>
      <c r="MDG9" s="111"/>
      <c r="MDH9" s="111"/>
      <c r="MDI9" s="111"/>
      <c r="MDJ9" s="111"/>
      <c r="MDK9" s="111"/>
      <c r="MDL9" s="111"/>
      <c r="MDM9" s="111"/>
      <c r="MDN9" s="111"/>
      <c r="MDO9" s="111"/>
      <c r="MDP9" s="111"/>
      <c r="MDQ9" s="111"/>
      <c r="MDR9" s="111"/>
      <c r="MDS9" s="111"/>
      <c r="MDT9" s="111"/>
      <c r="MDU9" s="111"/>
      <c r="MDV9" s="111"/>
      <c r="MDW9" s="111"/>
      <c r="MDX9" s="111"/>
      <c r="MDY9" s="111"/>
      <c r="MDZ9" s="111"/>
      <c r="MEA9" s="111"/>
      <c r="MEB9" s="111"/>
      <c r="MEC9" s="111"/>
      <c r="MED9" s="111"/>
      <c r="MEE9" s="111"/>
      <c r="MEF9" s="111"/>
      <c r="MEG9" s="111"/>
      <c r="MEH9" s="111"/>
      <c r="MEI9" s="111"/>
      <c r="MEJ9" s="111"/>
      <c r="MEK9" s="111"/>
      <c r="MEL9" s="111"/>
      <c r="MEM9" s="111"/>
      <c r="MEN9" s="111"/>
      <c r="MEO9" s="111"/>
      <c r="MEP9" s="111"/>
      <c r="MEQ9" s="111"/>
      <c r="MER9" s="111"/>
      <c r="MES9" s="111"/>
      <c r="MET9" s="111"/>
      <c r="MEU9" s="111"/>
      <c r="MEV9" s="111"/>
      <c r="MEW9" s="111"/>
      <c r="MEX9" s="111"/>
      <c r="MEY9" s="111"/>
      <c r="MEZ9" s="111"/>
      <c r="MFA9" s="111"/>
      <c r="MFB9" s="111"/>
      <c r="MFC9" s="111"/>
      <c r="MFD9" s="111"/>
      <c r="MFE9" s="111"/>
      <c r="MFF9" s="111"/>
      <c r="MFG9" s="111"/>
      <c r="MFH9" s="111"/>
      <c r="MFI9" s="111"/>
      <c r="MFJ9" s="111"/>
      <c r="MFK9" s="111"/>
      <c r="MFL9" s="111"/>
      <c r="MFM9" s="111"/>
      <c r="MFN9" s="111"/>
      <c r="MFO9" s="111"/>
      <c r="MFP9" s="111"/>
      <c r="MFQ9" s="111"/>
      <c r="MFR9" s="111"/>
      <c r="MFS9" s="111"/>
      <c r="MFT9" s="111"/>
      <c r="MFU9" s="111"/>
      <c r="MFV9" s="111"/>
      <c r="MFW9" s="111"/>
      <c r="MFX9" s="111"/>
      <c r="MFY9" s="111"/>
      <c r="MFZ9" s="111"/>
      <c r="MGA9" s="111"/>
      <c r="MGB9" s="111"/>
      <c r="MGC9" s="111"/>
      <c r="MGD9" s="111"/>
      <c r="MGE9" s="111"/>
      <c r="MGF9" s="111"/>
      <c r="MGG9" s="111"/>
      <c r="MGH9" s="111"/>
      <c r="MGI9" s="111"/>
      <c r="MGJ9" s="111"/>
      <c r="MGK9" s="111"/>
      <c r="MGL9" s="111"/>
      <c r="MGM9" s="111"/>
      <c r="MGN9" s="111"/>
      <c r="MGO9" s="111"/>
      <c r="MGP9" s="111"/>
      <c r="MGQ9" s="111"/>
      <c r="MGR9" s="111"/>
      <c r="MGS9" s="111"/>
      <c r="MGT9" s="111"/>
      <c r="MGU9" s="111"/>
      <c r="MGV9" s="111"/>
      <c r="MGW9" s="111"/>
      <c r="MGX9" s="111"/>
      <c r="MGY9" s="111"/>
      <c r="MGZ9" s="111"/>
      <c r="MHA9" s="111"/>
      <c r="MHB9" s="111"/>
      <c r="MHC9" s="111"/>
      <c r="MHD9" s="111"/>
      <c r="MHE9" s="111"/>
      <c r="MHF9" s="111"/>
      <c r="MHG9" s="111"/>
      <c r="MHH9" s="111"/>
      <c r="MHI9" s="111"/>
      <c r="MHJ9" s="111"/>
      <c r="MHK9" s="111"/>
      <c r="MHL9" s="111"/>
      <c r="MHM9" s="111"/>
      <c r="MHN9" s="111"/>
      <c r="MHO9" s="111"/>
      <c r="MHP9" s="111"/>
      <c r="MHQ9" s="111"/>
      <c r="MHR9" s="111"/>
      <c r="MHS9" s="111"/>
      <c r="MHT9" s="111"/>
      <c r="MHU9" s="111"/>
      <c r="MHV9" s="111"/>
      <c r="MHW9" s="111"/>
      <c r="MHX9" s="111"/>
      <c r="MHY9" s="111"/>
      <c r="MHZ9" s="111"/>
      <c r="MIA9" s="111"/>
      <c r="MIB9" s="111"/>
      <c r="MIC9" s="111"/>
      <c r="MID9" s="111"/>
      <c r="MIE9" s="111"/>
      <c r="MIF9" s="111"/>
      <c r="MIG9" s="111"/>
      <c r="MIH9" s="111"/>
      <c r="MII9" s="111"/>
      <c r="MIJ9" s="111"/>
      <c r="MIK9" s="111"/>
      <c r="MIL9" s="111"/>
      <c r="MIM9" s="111"/>
      <c r="MIN9" s="111"/>
      <c r="MIO9" s="111"/>
      <c r="MIP9" s="111"/>
      <c r="MIQ9" s="111"/>
      <c r="MIR9" s="111"/>
      <c r="MIS9" s="111"/>
      <c r="MIT9" s="111"/>
      <c r="MIU9" s="111"/>
      <c r="MIV9" s="111"/>
      <c r="MIW9" s="111"/>
      <c r="MIX9" s="111"/>
      <c r="MIY9" s="111"/>
      <c r="MIZ9" s="111"/>
      <c r="MJA9" s="111"/>
      <c r="MJB9" s="111"/>
      <c r="MJC9" s="111"/>
      <c r="MJD9" s="111"/>
      <c r="MJE9" s="111"/>
      <c r="MJF9" s="111"/>
      <c r="MJG9" s="111"/>
      <c r="MJH9" s="111"/>
      <c r="MJI9" s="111"/>
      <c r="MJJ9" s="111"/>
      <c r="MJK9" s="111"/>
      <c r="MJL9" s="111"/>
      <c r="MJM9" s="111"/>
      <c r="MJN9" s="111"/>
      <c r="MJO9" s="111"/>
      <c r="MJP9" s="111"/>
      <c r="MJQ9" s="111"/>
      <c r="MJR9" s="111"/>
      <c r="MJS9" s="111"/>
      <c r="MJT9" s="111"/>
      <c r="MJU9" s="111"/>
      <c r="MJV9" s="111"/>
      <c r="MJW9" s="111"/>
      <c r="MJX9" s="111"/>
      <c r="MJY9" s="111"/>
      <c r="MJZ9" s="111"/>
      <c r="MKA9" s="111"/>
      <c r="MKB9" s="111"/>
      <c r="MKC9" s="111"/>
      <c r="MKD9" s="111"/>
      <c r="MKE9" s="111"/>
      <c r="MKF9" s="111"/>
      <c r="MKG9" s="111"/>
      <c r="MKH9" s="111"/>
      <c r="MKI9" s="111"/>
      <c r="MKJ9" s="111"/>
      <c r="MKK9" s="111"/>
      <c r="MKL9" s="111"/>
      <c r="MKM9" s="111"/>
      <c r="MKN9" s="111"/>
      <c r="MKO9" s="111"/>
      <c r="MKP9" s="111"/>
      <c r="MKQ9" s="111"/>
      <c r="MKR9" s="111"/>
      <c r="MKS9" s="111"/>
      <c r="MKT9" s="111"/>
      <c r="MKU9" s="111"/>
      <c r="MKV9" s="111"/>
      <c r="MKW9" s="111"/>
      <c r="MKX9" s="111"/>
      <c r="MKY9" s="111"/>
      <c r="MKZ9" s="111"/>
      <c r="MLA9" s="111"/>
      <c r="MLB9" s="111"/>
      <c r="MLC9" s="111"/>
      <c r="MLD9" s="111"/>
      <c r="MLE9" s="111"/>
      <c r="MLF9" s="111"/>
      <c r="MLG9" s="111"/>
      <c r="MLH9" s="111"/>
      <c r="MLI9" s="111"/>
      <c r="MLJ9" s="111"/>
      <c r="MLK9" s="111"/>
      <c r="MLL9" s="111"/>
      <c r="MLM9" s="111"/>
      <c r="MLN9" s="111"/>
      <c r="MLO9" s="111"/>
      <c r="MLP9" s="111"/>
      <c r="MLQ9" s="111"/>
      <c r="MLR9" s="111"/>
      <c r="MLS9" s="111"/>
      <c r="MLT9" s="111"/>
      <c r="MLU9" s="111"/>
      <c r="MLV9" s="111"/>
      <c r="MLW9" s="111"/>
      <c r="MLX9" s="111"/>
      <c r="MLY9" s="111"/>
      <c r="MLZ9" s="111"/>
      <c r="MMA9" s="111"/>
      <c r="MMB9" s="111"/>
      <c r="MMC9" s="111"/>
      <c r="MMD9" s="111"/>
      <c r="MME9" s="111"/>
      <c r="MMF9" s="111"/>
      <c r="MMG9" s="111"/>
      <c r="MMH9" s="111"/>
      <c r="MMI9" s="111"/>
      <c r="MMJ9" s="111"/>
      <c r="MMK9" s="111"/>
      <c r="MML9" s="111"/>
      <c r="MMM9" s="111"/>
      <c r="MMN9" s="111"/>
      <c r="MMO9" s="111"/>
      <c r="MMP9" s="111"/>
      <c r="MMQ9" s="111"/>
      <c r="MMR9" s="111"/>
      <c r="MMS9" s="111"/>
      <c r="MMT9" s="111"/>
      <c r="MMU9" s="111"/>
      <c r="MMV9" s="111"/>
      <c r="MMW9" s="111"/>
      <c r="MMX9" s="111"/>
      <c r="MMY9" s="111"/>
      <c r="MMZ9" s="111"/>
      <c r="MNA9" s="111"/>
      <c r="MNB9" s="111"/>
      <c r="MNC9" s="111"/>
      <c r="MND9" s="111"/>
      <c r="MNE9" s="111"/>
      <c r="MNF9" s="111"/>
      <c r="MNG9" s="111"/>
      <c r="MNH9" s="111"/>
      <c r="MNI9" s="111"/>
      <c r="MNJ9" s="111"/>
      <c r="MNK9" s="111"/>
      <c r="MNL9" s="111"/>
      <c r="MNM9" s="111"/>
      <c r="MNN9" s="111"/>
      <c r="MNO9" s="111"/>
      <c r="MNP9" s="111"/>
      <c r="MNQ9" s="111"/>
      <c r="MNR9" s="111"/>
      <c r="MNS9" s="111"/>
      <c r="MNT9" s="111"/>
      <c r="MNU9" s="111"/>
      <c r="MNV9" s="111"/>
      <c r="MNW9" s="111"/>
      <c r="MNX9" s="111"/>
      <c r="MNY9" s="111"/>
      <c r="MNZ9" s="111"/>
      <c r="MOA9" s="111"/>
      <c r="MOB9" s="111"/>
      <c r="MOC9" s="111"/>
      <c r="MOD9" s="111"/>
      <c r="MOE9" s="111"/>
      <c r="MOF9" s="111"/>
      <c r="MOG9" s="111"/>
      <c r="MOH9" s="111"/>
      <c r="MOI9" s="111"/>
      <c r="MOJ9" s="111"/>
      <c r="MOK9" s="111"/>
      <c r="MOL9" s="111"/>
      <c r="MOM9" s="111"/>
      <c r="MON9" s="111"/>
      <c r="MOO9" s="111"/>
      <c r="MOP9" s="111"/>
      <c r="MOQ9" s="111"/>
      <c r="MOR9" s="111"/>
      <c r="MOS9" s="111"/>
      <c r="MOT9" s="111"/>
      <c r="MOU9" s="111"/>
      <c r="MOV9" s="111"/>
      <c r="MOW9" s="111"/>
      <c r="MOX9" s="111"/>
      <c r="MOY9" s="111"/>
      <c r="MOZ9" s="111"/>
      <c r="MPA9" s="111"/>
      <c r="MPB9" s="111"/>
      <c r="MPC9" s="111"/>
      <c r="MPD9" s="111"/>
      <c r="MPE9" s="111"/>
      <c r="MPF9" s="111"/>
      <c r="MPG9" s="111"/>
      <c r="MPH9" s="111"/>
      <c r="MPI9" s="111"/>
      <c r="MPJ9" s="111"/>
      <c r="MPK9" s="111"/>
      <c r="MPL9" s="111"/>
      <c r="MPM9" s="111"/>
      <c r="MPN9" s="111"/>
      <c r="MPO9" s="111"/>
      <c r="MPP9" s="111"/>
      <c r="MPQ9" s="111"/>
      <c r="MPR9" s="111"/>
      <c r="MPS9" s="111"/>
      <c r="MPT9" s="111"/>
      <c r="MPU9" s="111"/>
      <c r="MPV9" s="111"/>
      <c r="MPW9" s="111"/>
      <c r="MPX9" s="111"/>
      <c r="MPY9" s="111"/>
      <c r="MPZ9" s="111"/>
      <c r="MQA9" s="111"/>
      <c r="MQB9" s="111"/>
      <c r="MQC9" s="111"/>
      <c r="MQD9" s="111"/>
      <c r="MQE9" s="111"/>
      <c r="MQF9" s="111"/>
      <c r="MQG9" s="111"/>
      <c r="MQH9" s="111"/>
      <c r="MQI9" s="111"/>
      <c r="MQJ9" s="111"/>
      <c r="MQK9" s="111"/>
      <c r="MQL9" s="111"/>
      <c r="MQM9" s="111"/>
      <c r="MQN9" s="111"/>
      <c r="MQO9" s="111"/>
      <c r="MQP9" s="111"/>
      <c r="MQQ9" s="111"/>
      <c r="MQR9" s="111"/>
      <c r="MQS9" s="111"/>
      <c r="MQT9" s="111"/>
      <c r="MQU9" s="111"/>
      <c r="MQV9" s="111"/>
      <c r="MQW9" s="111"/>
      <c r="MQX9" s="111"/>
      <c r="MQY9" s="111"/>
      <c r="MQZ9" s="111"/>
      <c r="MRA9" s="111"/>
      <c r="MRB9" s="111"/>
      <c r="MRC9" s="111"/>
      <c r="MRD9" s="111"/>
      <c r="MRE9" s="111"/>
      <c r="MRF9" s="111"/>
      <c r="MRG9" s="111"/>
      <c r="MRH9" s="111"/>
      <c r="MRI9" s="111"/>
      <c r="MRJ9" s="111"/>
      <c r="MRK9" s="111"/>
      <c r="MRL9" s="111"/>
      <c r="MRM9" s="111"/>
      <c r="MRN9" s="111"/>
      <c r="MRO9" s="111"/>
      <c r="MRP9" s="111"/>
      <c r="MRQ9" s="111"/>
      <c r="MRR9" s="111"/>
      <c r="MRS9" s="111"/>
      <c r="MRT9" s="111"/>
      <c r="MRU9" s="111"/>
      <c r="MRV9" s="111"/>
      <c r="MRW9" s="111"/>
      <c r="MRX9" s="111"/>
      <c r="MRY9" s="111"/>
      <c r="MRZ9" s="111"/>
      <c r="MSA9" s="111"/>
      <c r="MSB9" s="111"/>
      <c r="MSC9" s="111"/>
      <c r="MSD9" s="111"/>
      <c r="MSE9" s="111"/>
      <c r="MSF9" s="111"/>
      <c r="MSG9" s="111"/>
      <c r="MSH9" s="111"/>
      <c r="MSI9" s="111"/>
      <c r="MSJ9" s="111"/>
      <c r="MSK9" s="111"/>
      <c r="MSL9" s="111"/>
      <c r="MSM9" s="111"/>
      <c r="MSN9" s="111"/>
      <c r="MSO9" s="111"/>
      <c r="MSP9" s="111"/>
      <c r="MSQ9" s="111"/>
      <c r="MSR9" s="111"/>
      <c r="MSS9" s="111"/>
      <c r="MST9" s="111"/>
      <c r="MSU9" s="111"/>
      <c r="MSV9" s="111"/>
      <c r="MSW9" s="111"/>
      <c r="MSX9" s="111"/>
      <c r="MSY9" s="111"/>
      <c r="MSZ9" s="111"/>
      <c r="MTA9" s="111"/>
      <c r="MTB9" s="111"/>
      <c r="MTC9" s="111"/>
      <c r="MTD9" s="111"/>
      <c r="MTE9" s="111"/>
      <c r="MTF9" s="111"/>
      <c r="MTG9" s="111"/>
      <c r="MTH9" s="111"/>
      <c r="MTI9" s="111"/>
      <c r="MTJ9" s="111"/>
      <c r="MTK9" s="111"/>
      <c r="MTL9" s="111"/>
      <c r="MTM9" s="111"/>
      <c r="MTN9" s="111"/>
      <c r="MTO9" s="111"/>
      <c r="MTP9" s="111"/>
      <c r="MTQ9" s="111"/>
      <c r="MTR9" s="111"/>
      <c r="MTS9" s="111"/>
      <c r="MTT9" s="111"/>
      <c r="MTU9" s="111"/>
      <c r="MTV9" s="111"/>
      <c r="MTW9" s="111"/>
      <c r="MTX9" s="111"/>
      <c r="MTY9" s="111"/>
      <c r="MTZ9" s="111"/>
      <c r="MUA9" s="111"/>
      <c r="MUB9" s="111"/>
      <c r="MUC9" s="111"/>
      <c r="MUD9" s="111"/>
      <c r="MUE9" s="111"/>
      <c r="MUF9" s="111"/>
      <c r="MUG9" s="111"/>
      <c r="MUH9" s="111"/>
      <c r="MUI9" s="111"/>
      <c r="MUJ9" s="111"/>
      <c r="MUK9" s="111"/>
      <c r="MUL9" s="111"/>
      <c r="MUM9" s="111"/>
      <c r="MUN9" s="111"/>
      <c r="MUO9" s="111"/>
      <c r="MUP9" s="111"/>
      <c r="MUQ9" s="111"/>
      <c r="MUR9" s="111"/>
      <c r="MUS9" s="111"/>
      <c r="MUT9" s="111"/>
      <c r="MUU9" s="111"/>
      <c r="MUV9" s="111"/>
      <c r="MUW9" s="111"/>
      <c r="MUX9" s="111"/>
      <c r="MUY9" s="111"/>
      <c r="MUZ9" s="111"/>
      <c r="MVA9" s="111"/>
      <c r="MVB9" s="111"/>
      <c r="MVC9" s="111"/>
      <c r="MVD9" s="111"/>
      <c r="MVE9" s="111"/>
      <c r="MVF9" s="111"/>
      <c r="MVG9" s="111"/>
      <c r="MVH9" s="111"/>
      <c r="MVI9" s="111"/>
      <c r="MVJ9" s="111"/>
      <c r="MVK9" s="111"/>
      <c r="MVL9" s="111"/>
      <c r="MVM9" s="111"/>
      <c r="MVN9" s="111"/>
      <c r="MVO9" s="111"/>
      <c r="MVP9" s="111"/>
      <c r="MVQ9" s="111"/>
      <c r="MVR9" s="111"/>
      <c r="MVS9" s="111"/>
      <c r="MVT9" s="111"/>
      <c r="MVU9" s="111"/>
      <c r="MVV9" s="111"/>
      <c r="MVW9" s="111"/>
      <c r="MVX9" s="111"/>
      <c r="MVY9" s="111"/>
      <c r="MVZ9" s="111"/>
      <c r="MWA9" s="111"/>
      <c r="MWB9" s="111"/>
      <c r="MWC9" s="111"/>
      <c r="MWD9" s="111"/>
      <c r="MWE9" s="111"/>
      <c r="MWF9" s="111"/>
      <c r="MWG9" s="111"/>
      <c r="MWH9" s="111"/>
      <c r="MWI9" s="111"/>
      <c r="MWJ9" s="111"/>
      <c r="MWK9" s="111"/>
      <c r="MWL9" s="111"/>
      <c r="MWM9" s="111"/>
      <c r="MWN9" s="111"/>
      <c r="MWO9" s="111"/>
      <c r="MWP9" s="111"/>
      <c r="MWQ9" s="111"/>
      <c r="MWR9" s="111"/>
      <c r="MWS9" s="111"/>
      <c r="MWT9" s="111"/>
      <c r="MWU9" s="111"/>
      <c r="MWV9" s="111"/>
      <c r="MWW9" s="111"/>
      <c r="MWX9" s="111"/>
      <c r="MWY9" s="111"/>
      <c r="MWZ9" s="111"/>
      <c r="MXA9" s="111"/>
      <c r="MXB9" s="111"/>
      <c r="MXC9" s="111"/>
      <c r="MXD9" s="111"/>
      <c r="MXE9" s="111"/>
      <c r="MXF9" s="111"/>
      <c r="MXG9" s="111"/>
      <c r="MXH9" s="111"/>
      <c r="MXI9" s="111"/>
      <c r="MXJ9" s="111"/>
      <c r="MXK9" s="111"/>
      <c r="MXL9" s="111"/>
      <c r="MXM9" s="111"/>
      <c r="MXN9" s="111"/>
      <c r="MXO9" s="111"/>
      <c r="MXP9" s="111"/>
      <c r="MXQ9" s="111"/>
      <c r="MXR9" s="111"/>
      <c r="MXS9" s="111"/>
      <c r="MXT9" s="111"/>
      <c r="MXU9" s="111"/>
      <c r="MXV9" s="111"/>
      <c r="MXW9" s="111"/>
      <c r="MXX9" s="111"/>
      <c r="MXY9" s="111"/>
      <c r="MXZ9" s="111"/>
      <c r="MYA9" s="111"/>
      <c r="MYB9" s="111"/>
      <c r="MYC9" s="111"/>
      <c r="MYD9" s="111"/>
      <c r="MYE9" s="111"/>
      <c r="MYF9" s="111"/>
      <c r="MYG9" s="111"/>
      <c r="MYH9" s="111"/>
      <c r="MYI9" s="111"/>
      <c r="MYJ9" s="111"/>
      <c r="MYK9" s="111"/>
      <c r="MYL9" s="111"/>
      <c r="MYM9" s="111"/>
      <c r="MYN9" s="111"/>
      <c r="MYO9" s="111"/>
      <c r="MYP9" s="111"/>
      <c r="MYQ9" s="111"/>
      <c r="MYR9" s="111"/>
      <c r="MYS9" s="111"/>
      <c r="MYT9" s="111"/>
      <c r="MYU9" s="111"/>
      <c r="MYV9" s="111"/>
      <c r="MYW9" s="111"/>
      <c r="MYX9" s="111"/>
      <c r="MYY9" s="111"/>
      <c r="MYZ9" s="111"/>
      <c r="MZA9" s="111"/>
      <c r="MZB9" s="111"/>
      <c r="MZC9" s="111"/>
      <c r="MZD9" s="111"/>
      <c r="MZE9" s="111"/>
      <c r="MZF9" s="111"/>
      <c r="MZG9" s="111"/>
      <c r="MZH9" s="111"/>
      <c r="MZI9" s="111"/>
      <c r="MZJ9" s="111"/>
      <c r="MZK9" s="111"/>
      <c r="MZL9" s="111"/>
      <c r="MZM9" s="111"/>
      <c r="MZN9" s="111"/>
      <c r="MZO9" s="111"/>
      <c r="MZP9" s="111"/>
      <c r="MZQ9" s="111"/>
      <c r="MZR9" s="111"/>
      <c r="MZS9" s="111"/>
      <c r="MZT9" s="111"/>
      <c r="MZU9" s="111"/>
      <c r="MZV9" s="111"/>
      <c r="MZW9" s="111"/>
      <c r="MZX9" s="111"/>
      <c r="MZY9" s="111"/>
      <c r="MZZ9" s="111"/>
      <c r="NAA9" s="111"/>
      <c r="NAB9" s="111"/>
      <c r="NAC9" s="111"/>
      <c r="NAD9" s="111"/>
      <c r="NAE9" s="111"/>
      <c r="NAF9" s="111"/>
      <c r="NAG9" s="111"/>
      <c r="NAH9" s="111"/>
      <c r="NAI9" s="111"/>
      <c r="NAJ9" s="111"/>
      <c r="NAK9" s="111"/>
      <c r="NAL9" s="111"/>
      <c r="NAM9" s="111"/>
      <c r="NAN9" s="111"/>
      <c r="NAO9" s="111"/>
      <c r="NAP9" s="111"/>
      <c r="NAQ9" s="111"/>
      <c r="NAR9" s="111"/>
      <c r="NAS9" s="111"/>
      <c r="NAT9" s="111"/>
      <c r="NAU9" s="111"/>
      <c r="NAV9" s="111"/>
      <c r="NAW9" s="111"/>
      <c r="NAX9" s="111"/>
      <c r="NAY9" s="111"/>
      <c r="NAZ9" s="111"/>
      <c r="NBA9" s="111"/>
      <c r="NBB9" s="111"/>
      <c r="NBC9" s="111"/>
      <c r="NBD9" s="111"/>
      <c r="NBE9" s="111"/>
      <c r="NBF9" s="111"/>
      <c r="NBG9" s="111"/>
      <c r="NBH9" s="111"/>
      <c r="NBI9" s="111"/>
      <c r="NBJ9" s="111"/>
      <c r="NBK9" s="111"/>
      <c r="NBL9" s="111"/>
      <c r="NBM9" s="111"/>
      <c r="NBN9" s="111"/>
      <c r="NBO9" s="111"/>
      <c r="NBP9" s="111"/>
      <c r="NBQ9" s="111"/>
      <c r="NBR9" s="111"/>
      <c r="NBS9" s="111"/>
      <c r="NBT9" s="111"/>
      <c r="NBU9" s="111"/>
      <c r="NBV9" s="111"/>
      <c r="NBW9" s="111"/>
      <c r="NBX9" s="111"/>
      <c r="NBY9" s="111"/>
      <c r="NBZ9" s="111"/>
      <c r="NCA9" s="111"/>
      <c r="NCB9" s="111"/>
      <c r="NCC9" s="111"/>
      <c r="NCD9" s="111"/>
      <c r="NCE9" s="111"/>
      <c r="NCF9" s="111"/>
      <c r="NCG9" s="111"/>
      <c r="NCH9" s="111"/>
      <c r="NCI9" s="111"/>
      <c r="NCJ9" s="111"/>
      <c r="NCK9" s="111"/>
      <c r="NCL9" s="111"/>
      <c r="NCM9" s="111"/>
      <c r="NCN9" s="111"/>
      <c r="NCO9" s="111"/>
      <c r="NCP9" s="111"/>
      <c r="NCQ9" s="111"/>
      <c r="NCR9" s="111"/>
      <c r="NCS9" s="111"/>
      <c r="NCT9" s="111"/>
      <c r="NCU9" s="111"/>
      <c r="NCV9" s="111"/>
      <c r="NCW9" s="111"/>
      <c r="NCX9" s="111"/>
      <c r="NCY9" s="111"/>
      <c r="NCZ9" s="111"/>
      <c r="NDA9" s="111"/>
      <c r="NDB9" s="111"/>
      <c r="NDC9" s="111"/>
      <c r="NDD9" s="111"/>
      <c r="NDE9" s="111"/>
      <c r="NDF9" s="111"/>
      <c r="NDG9" s="111"/>
      <c r="NDH9" s="111"/>
      <c r="NDI9" s="111"/>
      <c r="NDJ9" s="111"/>
      <c r="NDK9" s="111"/>
      <c r="NDL9" s="111"/>
      <c r="NDM9" s="111"/>
      <c r="NDN9" s="111"/>
      <c r="NDO9" s="111"/>
      <c r="NDP9" s="111"/>
      <c r="NDQ9" s="111"/>
      <c r="NDR9" s="111"/>
      <c r="NDS9" s="111"/>
      <c r="NDT9" s="111"/>
      <c r="NDU9" s="111"/>
      <c r="NDV9" s="111"/>
      <c r="NDW9" s="111"/>
      <c r="NDX9" s="111"/>
      <c r="NDY9" s="111"/>
      <c r="NDZ9" s="111"/>
      <c r="NEA9" s="111"/>
      <c r="NEB9" s="111"/>
      <c r="NEC9" s="111"/>
      <c r="NED9" s="111"/>
      <c r="NEE9" s="111"/>
      <c r="NEF9" s="111"/>
      <c r="NEG9" s="111"/>
      <c r="NEH9" s="111"/>
      <c r="NEI9" s="111"/>
      <c r="NEJ9" s="111"/>
      <c r="NEK9" s="111"/>
      <c r="NEL9" s="111"/>
      <c r="NEM9" s="111"/>
      <c r="NEN9" s="111"/>
      <c r="NEO9" s="111"/>
      <c r="NEP9" s="111"/>
      <c r="NEQ9" s="111"/>
      <c r="NER9" s="111"/>
      <c r="NES9" s="111"/>
      <c r="NET9" s="111"/>
      <c r="NEU9" s="111"/>
      <c r="NEV9" s="111"/>
      <c r="NEW9" s="111"/>
      <c r="NEX9" s="111"/>
      <c r="NEY9" s="111"/>
      <c r="NEZ9" s="111"/>
      <c r="NFA9" s="111"/>
      <c r="NFB9" s="111"/>
      <c r="NFC9" s="111"/>
      <c r="NFD9" s="111"/>
      <c r="NFE9" s="111"/>
      <c r="NFF9" s="111"/>
      <c r="NFG9" s="111"/>
      <c r="NFH9" s="111"/>
      <c r="NFI9" s="111"/>
      <c r="NFJ9" s="111"/>
      <c r="NFK9" s="111"/>
      <c r="NFL9" s="111"/>
      <c r="NFM9" s="111"/>
      <c r="NFN9" s="111"/>
      <c r="NFO9" s="111"/>
      <c r="NFP9" s="111"/>
      <c r="NFQ9" s="111"/>
      <c r="NFR9" s="111"/>
      <c r="NFS9" s="111"/>
      <c r="NFT9" s="111"/>
      <c r="NFU9" s="111"/>
      <c r="NFV9" s="111"/>
      <c r="NFW9" s="111"/>
      <c r="NFX9" s="111"/>
      <c r="NFY9" s="111"/>
      <c r="NFZ9" s="111"/>
      <c r="NGA9" s="111"/>
      <c r="NGB9" s="111"/>
      <c r="NGC9" s="111"/>
      <c r="NGD9" s="111"/>
      <c r="NGE9" s="111"/>
      <c r="NGF9" s="111"/>
      <c r="NGG9" s="111"/>
      <c r="NGH9" s="111"/>
      <c r="NGI9" s="111"/>
      <c r="NGJ9" s="111"/>
      <c r="NGK9" s="111"/>
      <c r="NGL9" s="111"/>
      <c r="NGM9" s="111"/>
      <c r="NGN9" s="111"/>
      <c r="NGO9" s="111"/>
      <c r="NGP9" s="111"/>
      <c r="NGQ9" s="111"/>
      <c r="NGR9" s="111"/>
      <c r="NGS9" s="111"/>
      <c r="NGT9" s="111"/>
      <c r="NGU9" s="111"/>
      <c r="NGV9" s="111"/>
      <c r="NGW9" s="111"/>
      <c r="NGX9" s="111"/>
      <c r="NGY9" s="111"/>
      <c r="NGZ9" s="111"/>
      <c r="NHA9" s="111"/>
      <c r="NHB9" s="111"/>
      <c r="NHC9" s="111"/>
      <c r="NHD9" s="111"/>
      <c r="NHE9" s="111"/>
      <c r="NHF9" s="111"/>
      <c r="NHG9" s="111"/>
      <c r="NHH9" s="111"/>
      <c r="NHI9" s="111"/>
      <c r="NHJ9" s="111"/>
      <c r="NHK9" s="111"/>
      <c r="NHL9" s="111"/>
      <c r="NHM9" s="111"/>
      <c r="NHN9" s="111"/>
      <c r="NHO9" s="111"/>
      <c r="NHP9" s="111"/>
      <c r="NHQ9" s="111"/>
      <c r="NHR9" s="111"/>
      <c r="NHS9" s="111"/>
      <c r="NHT9" s="111"/>
      <c r="NHU9" s="111"/>
      <c r="NHV9" s="111"/>
      <c r="NHW9" s="111"/>
      <c r="NHX9" s="111"/>
      <c r="NHY9" s="111"/>
      <c r="NHZ9" s="111"/>
      <c r="NIA9" s="111"/>
      <c r="NIB9" s="111"/>
      <c r="NIC9" s="111"/>
      <c r="NID9" s="111"/>
      <c r="NIE9" s="111"/>
      <c r="NIF9" s="111"/>
      <c r="NIG9" s="111"/>
      <c r="NIH9" s="111"/>
      <c r="NII9" s="111"/>
      <c r="NIJ9" s="111"/>
      <c r="NIK9" s="111"/>
      <c r="NIL9" s="111"/>
      <c r="NIM9" s="111"/>
      <c r="NIN9" s="111"/>
      <c r="NIO9" s="111"/>
      <c r="NIP9" s="111"/>
      <c r="NIQ9" s="111"/>
      <c r="NIR9" s="111"/>
      <c r="NIS9" s="111"/>
      <c r="NIT9" s="111"/>
      <c r="NIU9" s="111"/>
      <c r="NIV9" s="111"/>
      <c r="NIW9" s="111"/>
      <c r="NIX9" s="111"/>
      <c r="NIY9" s="111"/>
      <c r="NIZ9" s="111"/>
      <c r="NJA9" s="111"/>
      <c r="NJB9" s="111"/>
      <c r="NJC9" s="111"/>
      <c r="NJD9" s="111"/>
      <c r="NJE9" s="111"/>
      <c r="NJF9" s="111"/>
      <c r="NJG9" s="111"/>
      <c r="NJH9" s="111"/>
      <c r="NJI9" s="111"/>
      <c r="NJJ9" s="111"/>
      <c r="NJK9" s="111"/>
      <c r="NJL9" s="111"/>
      <c r="NJM9" s="111"/>
      <c r="NJN9" s="111"/>
      <c r="NJO9" s="111"/>
      <c r="NJP9" s="111"/>
      <c r="NJQ9" s="111"/>
      <c r="NJR9" s="111"/>
      <c r="NJS9" s="111"/>
      <c r="NJT9" s="111"/>
      <c r="NJU9" s="111"/>
      <c r="NJV9" s="111"/>
      <c r="NJW9" s="111"/>
      <c r="NJX9" s="111"/>
      <c r="NJY9" s="111"/>
      <c r="NJZ9" s="111"/>
      <c r="NKA9" s="111"/>
      <c r="NKB9" s="111"/>
      <c r="NKC9" s="111"/>
      <c r="NKD9" s="111"/>
      <c r="NKE9" s="111"/>
      <c r="NKF9" s="111"/>
      <c r="NKG9" s="111"/>
      <c r="NKH9" s="111"/>
      <c r="NKI9" s="111"/>
      <c r="NKJ9" s="111"/>
      <c r="NKK9" s="111"/>
      <c r="NKL9" s="111"/>
      <c r="NKM9" s="111"/>
      <c r="NKN9" s="111"/>
      <c r="NKO9" s="111"/>
      <c r="NKP9" s="111"/>
      <c r="NKQ9" s="111"/>
      <c r="NKR9" s="111"/>
      <c r="NKS9" s="111"/>
      <c r="NKT9" s="111"/>
      <c r="NKU9" s="111"/>
      <c r="NKV9" s="111"/>
      <c r="NKW9" s="111"/>
      <c r="NKX9" s="111"/>
      <c r="NKY9" s="111"/>
      <c r="NKZ9" s="111"/>
      <c r="NLA9" s="111"/>
      <c r="NLB9" s="111"/>
      <c r="NLC9" s="111"/>
      <c r="NLD9" s="111"/>
      <c r="NLE9" s="111"/>
      <c r="NLF9" s="111"/>
      <c r="NLG9" s="111"/>
      <c r="NLH9" s="111"/>
      <c r="NLI9" s="111"/>
      <c r="NLJ9" s="111"/>
      <c r="NLK9" s="111"/>
      <c r="NLL9" s="111"/>
      <c r="NLM9" s="111"/>
      <c r="NLN9" s="111"/>
      <c r="NLO9" s="111"/>
      <c r="NLP9" s="111"/>
      <c r="NLQ9" s="111"/>
      <c r="NLR9" s="111"/>
      <c r="NLS9" s="111"/>
      <c r="NLT9" s="111"/>
      <c r="NLU9" s="111"/>
      <c r="NLV9" s="111"/>
      <c r="NLW9" s="111"/>
      <c r="NLX9" s="111"/>
      <c r="NLY9" s="111"/>
      <c r="NLZ9" s="111"/>
      <c r="NMA9" s="111"/>
      <c r="NMB9" s="111"/>
      <c r="NMC9" s="111"/>
      <c r="NMD9" s="111"/>
      <c r="NME9" s="111"/>
      <c r="NMF9" s="111"/>
      <c r="NMG9" s="111"/>
      <c r="NMH9" s="111"/>
      <c r="NMI9" s="111"/>
      <c r="NMJ9" s="111"/>
      <c r="NMK9" s="111"/>
      <c r="NML9" s="111"/>
      <c r="NMM9" s="111"/>
      <c r="NMN9" s="111"/>
      <c r="NMO9" s="111"/>
      <c r="NMP9" s="111"/>
      <c r="NMQ9" s="111"/>
      <c r="NMR9" s="111"/>
      <c r="NMS9" s="111"/>
      <c r="NMT9" s="111"/>
      <c r="NMU9" s="111"/>
      <c r="NMV9" s="111"/>
      <c r="NMW9" s="111"/>
      <c r="NMX9" s="111"/>
      <c r="NMY9" s="111"/>
      <c r="NMZ9" s="111"/>
      <c r="NNA9" s="111"/>
      <c r="NNB9" s="111"/>
      <c r="NNC9" s="111"/>
      <c r="NND9" s="111"/>
      <c r="NNE9" s="111"/>
      <c r="NNF9" s="111"/>
      <c r="NNG9" s="111"/>
      <c r="NNH9" s="111"/>
      <c r="NNI9" s="111"/>
      <c r="NNJ9" s="111"/>
      <c r="NNK9" s="111"/>
      <c r="NNL9" s="111"/>
      <c r="NNM9" s="111"/>
      <c r="NNN9" s="111"/>
      <c r="NNO9" s="111"/>
      <c r="NNP9" s="111"/>
      <c r="NNQ9" s="111"/>
      <c r="NNR9" s="111"/>
      <c r="NNS9" s="111"/>
      <c r="NNT9" s="111"/>
      <c r="NNU9" s="111"/>
      <c r="NNV9" s="111"/>
      <c r="NNW9" s="111"/>
      <c r="NNX9" s="111"/>
      <c r="NNY9" s="111"/>
      <c r="NNZ9" s="111"/>
      <c r="NOA9" s="111"/>
      <c r="NOB9" s="111"/>
      <c r="NOC9" s="111"/>
      <c r="NOD9" s="111"/>
      <c r="NOE9" s="111"/>
      <c r="NOF9" s="111"/>
      <c r="NOG9" s="111"/>
      <c r="NOH9" s="111"/>
      <c r="NOI9" s="111"/>
      <c r="NOJ9" s="111"/>
      <c r="NOK9" s="111"/>
      <c r="NOL9" s="111"/>
      <c r="NOM9" s="111"/>
      <c r="NON9" s="111"/>
      <c r="NOO9" s="111"/>
      <c r="NOP9" s="111"/>
      <c r="NOQ9" s="111"/>
      <c r="NOR9" s="111"/>
      <c r="NOS9" s="111"/>
      <c r="NOT9" s="111"/>
      <c r="NOU9" s="111"/>
      <c r="NOV9" s="111"/>
      <c r="NOW9" s="111"/>
      <c r="NOX9" s="111"/>
      <c r="NOY9" s="111"/>
      <c r="NOZ9" s="111"/>
      <c r="NPA9" s="111"/>
      <c r="NPB9" s="111"/>
      <c r="NPC9" s="111"/>
      <c r="NPD9" s="111"/>
      <c r="NPE9" s="111"/>
      <c r="NPF9" s="111"/>
      <c r="NPG9" s="111"/>
      <c r="NPH9" s="111"/>
      <c r="NPI9" s="111"/>
      <c r="NPJ9" s="111"/>
      <c r="NPK9" s="111"/>
      <c r="NPL9" s="111"/>
      <c r="NPM9" s="111"/>
      <c r="NPN9" s="111"/>
      <c r="NPO9" s="111"/>
      <c r="NPP9" s="111"/>
      <c r="NPQ9" s="111"/>
      <c r="NPR9" s="111"/>
      <c r="NPS9" s="111"/>
      <c r="NPT9" s="111"/>
      <c r="NPU9" s="111"/>
      <c r="NPV9" s="111"/>
      <c r="NPW9" s="111"/>
      <c r="NPX9" s="111"/>
      <c r="NPY9" s="111"/>
      <c r="NPZ9" s="111"/>
      <c r="NQA9" s="111"/>
      <c r="NQB9" s="111"/>
      <c r="NQC9" s="111"/>
      <c r="NQD9" s="111"/>
      <c r="NQE9" s="111"/>
      <c r="NQF9" s="111"/>
      <c r="NQG9" s="111"/>
      <c r="NQH9" s="111"/>
      <c r="NQI9" s="111"/>
      <c r="NQJ9" s="111"/>
      <c r="NQK9" s="111"/>
      <c r="NQL9" s="111"/>
      <c r="NQM9" s="111"/>
      <c r="NQN9" s="111"/>
      <c r="NQO9" s="111"/>
      <c r="NQP9" s="111"/>
      <c r="NQQ9" s="111"/>
      <c r="NQR9" s="111"/>
      <c r="NQS9" s="111"/>
      <c r="NQT9" s="111"/>
      <c r="NQU9" s="111"/>
      <c r="NQV9" s="111"/>
      <c r="NQW9" s="111"/>
      <c r="NQX9" s="111"/>
      <c r="NQY9" s="111"/>
      <c r="NQZ9" s="111"/>
      <c r="NRA9" s="111"/>
      <c r="NRB9" s="111"/>
      <c r="NRC9" s="111"/>
      <c r="NRD9" s="111"/>
      <c r="NRE9" s="111"/>
      <c r="NRF9" s="111"/>
      <c r="NRG9" s="111"/>
      <c r="NRH9" s="111"/>
      <c r="NRI9" s="111"/>
      <c r="NRJ9" s="111"/>
      <c r="NRK9" s="111"/>
      <c r="NRL9" s="111"/>
      <c r="NRM9" s="111"/>
      <c r="NRN9" s="111"/>
      <c r="NRO9" s="111"/>
      <c r="NRP9" s="111"/>
      <c r="NRQ9" s="111"/>
      <c r="NRR9" s="111"/>
      <c r="NRS9" s="111"/>
      <c r="NRT9" s="111"/>
      <c r="NRU9" s="111"/>
      <c r="NRV9" s="111"/>
      <c r="NRW9" s="111"/>
      <c r="NRX9" s="111"/>
      <c r="NRY9" s="111"/>
      <c r="NRZ9" s="111"/>
      <c r="NSA9" s="111"/>
      <c r="NSB9" s="111"/>
      <c r="NSC9" s="111"/>
      <c r="NSD9" s="111"/>
      <c r="NSE9" s="111"/>
      <c r="NSF9" s="111"/>
      <c r="NSG9" s="111"/>
      <c r="NSH9" s="111"/>
      <c r="NSI9" s="111"/>
      <c r="NSJ9" s="111"/>
      <c r="NSK9" s="111"/>
      <c r="NSL9" s="111"/>
      <c r="NSM9" s="111"/>
      <c r="NSN9" s="111"/>
      <c r="NSO9" s="111"/>
      <c r="NSP9" s="111"/>
      <c r="NSQ9" s="111"/>
      <c r="NSR9" s="111"/>
      <c r="NSS9" s="111"/>
      <c r="NST9" s="111"/>
      <c r="NSU9" s="111"/>
      <c r="NSV9" s="111"/>
      <c r="NSW9" s="111"/>
      <c r="NSX9" s="111"/>
      <c r="NSY9" s="111"/>
      <c r="NSZ9" s="111"/>
      <c r="NTA9" s="111"/>
      <c r="NTB9" s="111"/>
      <c r="NTC9" s="111"/>
      <c r="NTD9" s="111"/>
      <c r="NTE9" s="111"/>
      <c r="NTF9" s="111"/>
      <c r="NTG9" s="111"/>
      <c r="NTH9" s="111"/>
      <c r="NTI9" s="111"/>
      <c r="NTJ9" s="111"/>
      <c r="NTK9" s="111"/>
      <c r="NTL9" s="111"/>
      <c r="NTM9" s="111"/>
      <c r="NTN9" s="111"/>
      <c r="NTO9" s="111"/>
      <c r="NTP9" s="111"/>
      <c r="NTQ9" s="111"/>
      <c r="NTR9" s="111"/>
      <c r="NTS9" s="111"/>
      <c r="NTT9" s="111"/>
      <c r="NTU9" s="111"/>
      <c r="NTV9" s="111"/>
      <c r="NTW9" s="111"/>
      <c r="NTX9" s="111"/>
      <c r="NTY9" s="111"/>
      <c r="NTZ9" s="111"/>
      <c r="NUA9" s="111"/>
      <c r="NUB9" s="111"/>
      <c r="NUC9" s="111"/>
      <c r="NUD9" s="111"/>
      <c r="NUE9" s="111"/>
      <c r="NUF9" s="111"/>
      <c r="NUG9" s="111"/>
      <c r="NUH9" s="111"/>
      <c r="NUI9" s="111"/>
      <c r="NUJ9" s="111"/>
      <c r="NUK9" s="111"/>
      <c r="NUL9" s="111"/>
      <c r="NUM9" s="111"/>
      <c r="NUN9" s="111"/>
      <c r="NUO9" s="111"/>
      <c r="NUP9" s="111"/>
      <c r="NUQ9" s="111"/>
      <c r="NUR9" s="111"/>
      <c r="NUS9" s="111"/>
      <c r="NUT9" s="111"/>
      <c r="NUU9" s="111"/>
      <c r="NUV9" s="111"/>
      <c r="NUW9" s="111"/>
      <c r="NUX9" s="111"/>
      <c r="NUY9" s="111"/>
      <c r="NUZ9" s="111"/>
      <c r="NVA9" s="111"/>
      <c r="NVB9" s="111"/>
      <c r="NVC9" s="111"/>
      <c r="NVD9" s="111"/>
      <c r="NVE9" s="111"/>
      <c r="NVF9" s="111"/>
      <c r="NVG9" s="111"/>
      <c r="NVH9" s="111"/>
      <c r="NVI9" s="111"/>
      <c r="NVJ9" s="111"/>
      <c r="NVK9" s="111"/>
      <c r="NVL9" s="111"/>
      <c r="NVM9" s="111"/>
      <c r="NVN9" s="111"/>
      <c r="NVO9" s="111"/>
      <c r="NVP9" s="111"/>
      <c r="NVQ9" s="111"/>
      <c r="NVR9" s="111"/>
      <c r="NVS9" s="111"/>
      <c r="NVT9" s="111"/>
      <c r="NVU9" s="111"/>
      <c r="NVV9" s="111"/>
      <c r="NVW9" s="111"/>
      <c r="NVX9" s="111"/>
      <c r="NVY9" s="111"/>
      <c r="NVZ9" s="111"/>
      <c r="NWA9" s="111"/>
      <c r="NWB9" s="111"/>
      <c r="NWC9" s="111"/>
      <c r="NWD9" s="111"/>
      <c r="NWE9" s="111"/>
      <c r="NWF9" s="111"/>
      <c r="NWG9" s="111"/>
      <c r="NWH9" s="111"/>
      <c r="NWI9" s="111"/>
      <c r="NWJ9" s="111"/>
      <c r="NWK9" s="111"/>
      <c r="NWL9" s="111"/>
      <c r="NWM9" s="111"/>
      <c r="NWN9" s="111"/>
      <c r="NWO9" s="111"/>
      <c r="NWP9" s="111"/>
      <c r="NWQ9" s="111"/>
      <c r="NWR9" s="111"/>
      <c r="NWS9" s="111"/>
      <c r="NWT9" s="111"/>
      <c r="NWU9" s="111"/>
      <c r="NWV9" s="111"/>
      <c r="NWW9" s="111"/>
      <c r="NWX9" s="111"/>
      <c r="NWY9" s="111"/>
      <c r="NWZ9" s="111"/>
      <c r="NXA9" s="111"/>
      <c r="NXB9" s="111"/>
      <c r="NXC9" s="111"/>
      <c r="NXD9" s="111"/>
      <c r="NXE9" s="111"/>
      <c r="NXF9" s="111"/>
      <c r="NXG9" s="111"/>
      <c r="NXH9" s="111"/>
      <c r="NXI9" s="111"/>
      <c r="NXJ9" s="111"/>
      <c r="NXK9" s="111"/>
      <c r="NXL9" s="111"/>
      <c r="NXM9" s="111"/>
      <c r="NXN9" s="111"/>
      <c r="NXO9" s="111"/>
      <c r="NXP9" s="111"/>
      <c r="NXQ9" s="111"/>
      <c r="NXR9" s="111"/>
      <c r="NXS9" s="111"/>
      <c r="NXT9" s="111"/>
      <c r="NXU9" s="111"/>
      <c r="NXV9" s="111"/>
      <c r="NXW9" s="111"/>
      <c r="NXX9" s="111"/>
      <c r="NXY9" s="111"/>
      <c r="NXZ9" s="111"/>
      <c r="NYA9" s="111"/>
      <c r="NYB9" s="111"/>
      <c r="NYC9" s="111"/>
      <c r="NYD9" s="111"/>
      <c r="NYE9" s="111"/>
      <c r="NYF9" s="111"/>
      <c r="NYG9" s="111"/>
      <c r="NYH9" s="111"/>
      <c r="NYI9" s="111"/>
      <c r="NYJ9" s="111"/>
      <c r="NYK9" s="111"/>
      <c r="NYL9" s="111"/>
      <c r="NYM9" s="111"/>
      <c r="NYN9" s="111"/>
      <c r="NYO9" s="111"/>
      <c r="NYP9" s="111"/>
      <c r="NYQ9" s="111"/>
      <c r="NYR9" s="111"/>
      <c r="NYS9" s="111"/>
      <c r="NYT9" s="111"/>
      <c r="NYU9" s="111"/>
      <c r="NYV9" s="111"/>
      <c r="NYW9" s="111"/>
      <c r="NYX9" s="111"/>
      <c r="NYY9" s="111"/>
      <c r="NYZ9" s="111"/>
      <c r="NZA9" s="111"/>
      <c r="NZB9" s="111"/>
      <c r="NZC9" s="111"/>
      <c r="NZD9" s="111"/>
      <c r="NZE9" s="111"/>
      <c r="NZF9" s="111"/>
      <c r="NZG9" s="111"/>
      <c r="NZH9" s="111"/>
      <c r="NZI9" s="111"/>
      <c r="NZJ9" s="111"/>
      <c r="NZK9" s="111"/>
      <c r="NZL9" s="111"/>
      <c r="NZM9" s="111"/>
      <c r="NZN9" s="111"/>
      <c r="NZO9" s="111"/>
      <c r="NZP9" s="111"/>
      <c r="NZQ9" s="111"/>
      <c r="NZR9" s="111"/>
      <c r="NZS9" s="111"/>
      <c r="NZT9" s="111"/>
      <c r="NZU9" s="111"/>
      <c r="NZV9" s="111"/>
      <c r="NZW9" s="111"/>
      <c r="NZX9" s="111"/>
      <c r="NZY9" s="111"/>
      <c r="NZZ9" s="111"/>
      <c r="OAA9" s="111"/>
      <c r="OAB9" s="111"/>
      <c r="OAC9" s="111"/>
      <c r="OAD9" s="111"/>
      <c r="OAE9" s="111"/>
      <c r="OAF9" s="111"/>
      <c r="OAG9" s="111"/>
      <c r="OAH9" s="111"/>
      <c r="OAI9" s="111"/>
      <c r="OAJ9" s="111"/>
      <c r="OAK9" s="111"/>
      <c r="OAL9" s="111"/>
      <c r="OAM9" s="111"/>
      <c r="OAN9" s="111"/>
      <c r="OAO9" s="111"/>
      <c r="OAP9" s="111"/>
      <c r="OAQ9" s="111"/>
      <c r="OAR9" s="111"/>
      <c r="OAS9" s="111"/>
      <c r="OAT9" s="111"/>
      <c r="OAU9" s="111"/>
      <c r="OAV9" s="111"/>
      <c r="OAW9" s="111"/>
      <c r="OAX9" s="111"/>
      <c r="OAY9" s="111"/>
      <c r="OAZ9" s="111"/>
      <c r="OBA9" s="111"/>
      <c r="OBB9" s="111"/>
      <c r="OBC9" s="111"/>
      <c r="OBD9" s="111"/>
      <c r="OBE9" s="111"/>
      <c r="OBF9" s="111"/>
      <c r="OBG9" s="111"/>
      <c r="OBH9" s="111"/>
      <c r="OBI9" s="111"/>
      <c r="OBJ9" s="111"/>
      <c r="OBK9" s="111"/>
      <c r="OBL9" s="111"/>
      <c r="OBM9" s="111"/>
      <c r="OBN9" s="111"/>
      <c r="OBO9" s="111"/>
      <c r="OBP9" s="111"/>
      <c r="OBQ9" s="111"/>
      <c r="OBR9" s="111"/>
      <c r="OBS9" s="111"/>
      <c r="OBT9" s="111"/>
      <c r="OBU9" s="111"/>
      <c r="OBV9" s="111"/>
      <c r="OBW9" s="111"/>
      <c r="OBX9" s="111"/>
      <c r="OBY9" s="111"/>
      <c r="OBZ9" s="111"/>
      <c r="OCA9" s="111"/>
      <c r="OCB9" s="111"/>
      <c r="OCC9" s="111"/>
      <c r="OCD9" s="111"/>
      <c r="OCE9" s="111"/>
      <c r="OCF9" s="111"/>
      <c r="OCG9" s="111"/>
      <c r="OCH9" s="111"/>
      <c r="OCI9" s="111"/>
      <c r="OCJ9" s="111"/>
      <c r="OCK9" s="111"/>
      <c r="OCL9" s="111"/>
      <c r="OCM9" s="111"/>
      <c r="OCN9" s="111"/>
      <c r="OCO9" s="111"/>
      <c r="OCP9" s="111"/>
      <c r="OCQ9" s="111"/>
      <c r="OCR9" s="111"/>
      <c r="OCS9" s="111"/>
      <c r="OCT9" s="111"/>
      <c r="OCU9" s="111"/>
      <c r="OCV9" s="111"/>
      <c r="OCW9" s="111"/>
      <c r="OCX9" s="111"/>
      <c r="OCY9" s="111"/>
      <c r="OCZ9" s="111"/>
      <c r="ODA9" s="111"/>
      <c r="ODB9" s="111"/>
      <c r="ODC9" s="111"/>
      <c r="ODD9" s="111"/>
      <c r="ODE9" s="111"/>
      <c r="ODF9" s="111"/>
      <c r="ODG9" s="111"/>
      <c r="ODH9" s="111"/>
      <c r="ODI9" s="111"/>
      <c r="ODJ9" s="111"/>
      <c r="ODK9" s="111"/>
      <c r="ODL9" s="111"/>
      <c r="ODM9" s="111"/>
      <c r="ODN9" s="111"/>
      <c r="ODO9" s="111"/>
      <c r="ODP9" s="111"/>
      <c r="ODQ9" s="111"/>
      <c r="ODR9" s="111"/>
      <c r="ODS9" s="111"/>
      <c r="ODT9" s="111"/>
      <c r="ODU9" s="111"/>
      <c r="ODV9" s="111"/>
      <c r="ODW9" s="111"/>
      <c r="ODX9" s="111"/>
      <c r="ODY9" s="111"/>
      <c r="ODZ9" s="111"/>
      <c r="OEA9" s="111"/>
      <c r="OEB9" s="111"/>
      <c r="OEC9" s="111"/>
      <c r="OED9" s="111"/>
      <c r="OEE9" s="111"/>
      <c r="OEF9" s="111"/>
      <c r="OEG9" s="111"/>
      <c r="OEH9" s="111"/>
      <c r="OEI9" s="111"/>
      <c r="OEJ9" s="111"/>
      <c r="OEK9" s="111"/>
      <c r="OEL9" s="111"/>
      <c r="OEM9" s="111"/>
      <c r="OEN9" s="111"/>
      <c r="OEO9" s="111"/>
      <c r="OEP9" s="111"/>
      <c r="OEQ9" s="111"/>
      <c r="OER9" s="111"/>
      <c r="OES9" s="111"/>
      <c r="OET9" s="111"/>
      <c r="OEU9" s="111"/>
      <c r="OEV9" s="111"/>
      <c r="OEW9" s="111"/>
      <c r="OEX9" s="111"/>
      <c r="OEY9" s="111"/>
      <c r="OEZ9" s="111"/>
      <c r="OFA9" s="111"/>
      <c r="OFB9" s="111"/>
      <c r="OFC9" s="111"/>
      <c r="OFD9" s="111"/>
      <c r="OFE9" s="111"/>
      <c r="OFF9" s="111"/>
      <c r="OFG9" s="111"/>
      <c r="OFH9" s="111"/>
      <c r="OFI9" s="111"/>
      <c r="OFJ9" s="111"/>
      <c r="OFK9" s="111"/>
      <c r="OFL9" s="111"/>
      <c r="OFM9" s="111"/>
      <c r="OFN9" s="111"/>
      <c r="OFO9" s="111"/>
      <c r="OFP9" s="111"/>
      <c r="OFQ9" s="111"/>
      <c r="OFR9" s="111"/>
      <c r="OFS9" s="111"/>
      <c r="OFT9" s="111"/>
      <c r="OFU9" s="111"/>
      <c r="OFV9" s="111"/>
      <c r="OFW9" s="111"/>
      <c r="OFX9" s="111"/>
      <c r="OFY9" s="111"/>
      <c r="OFZ9" s="111"/>
      <c r="OGA9" s="111"/>
      <c r="OGB9" s="111"/>
      <c r="OGC9" s="111"/>
      <c r="OGD9" s="111"/>
      <c r="OGE9" s="111"/>
      <c r="OGF9" s="111"/>
      <c r="OGG9" s="111"/>
      <c r="OGH9" s="111"/>
      <c r="OGI9" s="111"/>
      <c r="OGJ9" s="111"/>
      <c r="OGK9" s="111"/>
      <c r="OGL9" s="111"/>
      <c r="OGM9" s="111"/>
      <c r="OGN9" s="111"/>
      <c r="OGO9" s="111"/>
      <c r="OGP9" s="111"/>
      <c r="OGQ9" s="111"/>
      <c r="OGR9" s="111"/>
      <c r="OGS9" s="111"/>
      <c r="OGT9" s="111"/>
      <c r="OGU9" s="111"/>
      <c r="OGV9" s="111"/>
      <c r="OGW9" s="111"/>
      <c r="OGX9" s="111"/>
      <c r="OGY9" s="111"/>
      <c r="OGZ9" s="111"/>
      <c r="OHA9" s="111"/>
      <c r="OHB9" s="111"/>
      <c r="OHC9" s="111"/>
      <c r="OHD9" s="111"/>
      <c r="OHE9" s="111"/>
      <c r="OHF9" s="111"/>
      <c r="OHG9" s="111"/>
      <c r="OHH9" s="111"/>
      <c r="OHI9" s="111"/>
      <c r="OHJ9" s="111"/>
      <c r="OHK9" s="111"/>
      <c r="OHL9" s="111"/>
      <c r="OHM9" s="111"/>
      <c r="OHN9" s="111"/>
      <c r="OHO9" s="111"/>
      <c r="OHP9" s="111"/>
      <c r="OHQ9" s="111"/>
      <c r="OHR9" s="111"/>
      <c r="OHS9" s="111"/>
      <c r="OHT9" s="111"/>
      <c r="OHU9" s="111"/>
      <c r="OHV9" s="111"/>
      <c r="OHW9" s="111"/>
      <c r="OHX9" s="111"/>
      <c r="OHY9" s="111"/>
      <c r="OHZ9" s="111"/>
      <c r="OIA9" s="111"/>
      <c r="OIB9" s="111"/>
      <c r="OIC9" s="111"/>
      <c r="OID9" s="111"/>
      <c r="OIE9" s="111"/>
      <c r="OIF9" s="111"/>
      <c r="OIG9" s="111"/>
      <c r="OIH9" s="111"/>
      <c r="OII9" s="111"/>
      <c r="OIJ9" s="111"/>
      <c r="OIK9" s="111"/>
      <c r="OIL9" s="111"/>
      <c r="OIM9" s="111"/>
      <c r="OIN9" s="111"/>
      <c r="OIO9" s="111"/>
      <c r="OIP9" s="111"/>
      <c r="OIQ9" s="111"/>
      <c r="OIR9" s="111"/>
      <c r="OIS9" s="111"/>
      <c r="OIT9" s="111"/>
      <c r="OIU9" s="111"/>
      <c r="OIV9" s="111"/>
      <c r="OIW9" s="111"/>
      <c r="OIX9" s="111"/>
      <c r="OIY9" s="111"/>
      <c r="OIZ9" s="111"/>
      <c r="OJA9" s="111"/>
      <c r="OJB9" s="111"/>
      <c r="OJC9" s="111"/>
      <c r="OJD9" s="111"/>
      <c r="OJE9" s="111"/>
      <c r="OJF9" s="111"/>
      <c r="OJG9" s="111"/>
      <c r="OJH9" s="111"/>
      <c r="OJI9" s="111"/>
      <c r="OJJ9" s="111"/>
      <c r="OJK9" s="111"/>
      <c r="OJL9" s="111"/>
      <c r="OJM9" s="111"/>
      <c r="OJN9" s="111"/>
      <c r="OJO9" s="111"/>
      <c r="OJP9" s="111"/>
      <c r="OJQ9" s="111"/>
      <c r="OJR9" s="111"/>
      <c r="OJS9" s="111"/>
      <c r="OJT9" s="111"/>
      <c r="OJU9" s="111"/>
      <c r="OJV9" s="111"/>
      <c r="OJW9" s="111"/>
      <c r="OJX9" s="111"/>
      <c r="OJY9" s="111"/>
      <c r="OJZ9" s="111"/>
      <c r="OKA9" s="111"/>
      <c r="OKB9" s="111"/>
      <c r="OKC9" s="111"/>
      <c r="OKD9" s="111"/>
      <c r="OKE9" s="111"/>
      <c r="OKF9" s="111"/>
      <c r="OKG9" s="111"/>
      <c r="OKH9" s="111"/>
      <c r="OKI9" s="111"/>
      <c r="OKJ9" s="111"/>
      <c r="OKK9" s="111"/>
      <c r="OKL9" s="111"/>
      <c r="OKM9" s="111"/>
      <c r="OKN9" s="111"/>
      <c r="OKO9" s="111"/>
      <c r="OKP9" s="111"/>
      <c r="OKQ9" s="111"/>
      <c r="OKR9" s="111"/>
      <c r="OKS9" s="111"/>
      <c r="OKT9" s="111"/>
      <c r="OKU9" s="111"/>
      <c r="OKV9" s="111"/>
      <c r="OKW9" s="111"/>
      <c r="OKX9" s="111"/>
      <c r="OKY9" s="111"/>
      <c r="OKZ9" s="111"/>
      <c r="OLA9" s="111"/>
      <c r="OLB9" s="111"/>
      <c r="OLC9" s="111"/>
      <c r="OLD9" s="111"/>
      <c r="OLE9" s="111"/>
      <c r="OLF9" s="111"/>
      <c r="OLG9" s="111"/>
      <c r="OLH9" s="111"/>
      <c r="OLI9" s="111"/>
      <c r="OLJ9" s="111"/>
      <c r="OLK9" s="111"/>
      <c r="OLL9" s="111"/>
      <c r="OLM9" s="111"/>
      <c r="OLN9" s="111"/>
      <c r="OLO9" s="111"/>
      <c r="OLP9" s="111"/>
      <c r="OLQ9" s="111"/>
      <c r="OLR9" s="111"/>
      <c r="OLS9" s="111"/>
      <c r="OLT9" s="111"/>
      <c r="OLU9" s="111"/>
      <c r="OLV9" s="111"/>
      <c r="OLW9" s="111"/>
      <c r="OLX9" s="111"/>
      <c r="OLY9" s="111"/>
      <c r="OLZ9" s="111"/>
      <c r="OMA9" s="111"/>
      <c r="OMB9" s="111"/>
      <c r="OMC9" s="111"/>
      <c r="OMD9" s="111"/>
      <c r="OME9" s="111"/>
      <c r="OMF9" s="111"/>
      <c r="OMG9" s="111"/>
      <c r="OMH9" s="111"/>
      <c r="OMI9" s="111"/>
      <c r="OMJ9" s="111"/>
      <c r="OMK9" s="111"/>
      <c r="OML9" s="111"/>
      <c r="OMM9" s="111"/>
      <c r="OMN9" s="111"/>
      <c r="OMO9" s="111"/>
      <c r="OMP9" s="111"/>
      <c r="OMQ9" s="111"/>
      <c r="OMR9" s="111"/>
      <c r="OMS9" s="111"/>
      <c r="OMT9" s="111"/>
      <c r="OMU9" s="111"/>
      <c r="OMV9" s="111"/>
      <c r="OMW9" s="111"/>
      <c r="OMX9" s="111"/>
      <c r="OMY9" s="111"/>
      <c r="OMZ9" s="111"/>
      <c r="ONA9" s="111"/>
      <c r="ONB9" s="111"/>
      <c r="ONC9" s="111"/>
      <c r="OND9" s="111"/>
      <c r="ONE9" s="111"/>
      <c r="ONF9" s="111"/>
      <c r="ONG9" s="111"/>
      <c r="ONH9" s="111"/>
      <c r="ONI9" s="111"/>
      <c r="ONJ9" s="111"/>
      <c r="ONK9" s="111"/>
      <c r="ONL9" s="111"/>
      <c r="ONM9" s="111"/>
      <c r="ONN9" s="111"/>
      <c r="ONO9" s="111"/>
      <c r="ONP9" s="111"/>
      <c r="ONQ9" s="111"/>
      <c r="ONR9" s="111"/>
      <c r="ONS9" s="111"/>
      <c r="ONT9" s="111"/>
      <c r="ONU9" s="111"/>
      <c r="ONV9" s="111"/>
      <c r="ONW9" s="111"/>
      <c r="ONX9" s="111"/>
      <c r="ONY9" s="111"/>
      <c r="ONZ9" s="111"/>
      <c r="OOA9" s="111"/>
      <c r="OOB9" s="111"/>
      <c r="OOC9" s="111"/>
      <c r="OOD9" s="111"/>
      <c r="OOE9" s="111"/>
      <c r="OOF9" s="111"/>
      <c r="OOG9" s="111"/>
      <c r="OOH9" s="111"/>
      <c r="OOI9" s="111"/>
      <c r="OOJ9" s="111"/>
      <c r="OOK9" s="111"/>
      <c r="OOL9" s="111"/>
      <c r="OOM9" s="111"/>
      <c r="OON9" s="111"/>
      <c r="OOO9" s="111"/>
      <c r="OOP9" s="111"/>
      <c r="OOQ9" s="111"/>
      <c r="OOR9" s="111"/>
      <c r="OOS9" s="111"/>
      <c r="OOT9" s="111"/>
      <c r="OOU9" s="111"/>
      <c r="OOV9" s="111"/>
      <c r="OOW9" s="111"/>
      <c r="OOX9" s="111"/>
      <c r="OOY9" s="111"/>
      <c r="OOZ9" s="111"/>
      <c r="OPA9" s="111"/>
      <c r="OPB9" s="111"/>
      <c r="OPC9" s="111"/>
      <c r="OPD9" s="111"/>
      <c r="OPE9" s="111"/>
      <c r="OPF9" s="111"/>
      <c r="OPG9" s="111"/>
      <c r="OPH9" s="111"/>
      <c r="OPI9" s="111"/>
      <c r="OPJ9" s="111"/>
      <c r="OPK9" s="111"/>
      <c r="OPL9" s="111"/>
      <c r="OPM9" s="111"/>
      <c r="OPN9" s="111"/>
      <c r="OPO9" s="111"/>
      <c r="OPP9" s="111"/>
      <c r="OPQ9" s="111"/>
      <c r="OPR9" s="111"/>
      <c r="OPS9" s="111"/>
      <c r="OPT9" s="111"/>
      <c r="OPU9" s="111"/>
      <c r="OPV9" s="111"/>
      <c r="OPW9" s="111"/>
      <c r="OPX9" s="111"/>
      <c r="OPY9" s="111"/>
      <c r="OPZ9" s="111"/>
      <c r="OQA9" s="111"/>
      <c r="OQB9" s="111"/>
      <c r="OQC9" s="111"/>
      <c r="OQD9" s="111"/>
      <c r="OQE9" s="111"/>
      <c r="OQF9" s="111"/>
      <c r="OQG9" s="111"/>
      <c r="OQH9" s="111"/>
      <c r="OQI9" s="111"/>
      <c r="OQJ9" s="111"/>
      <c r="OQK9" s="111"/>
      <c r="OQL9" s="111"/>
      <c r="OQM9" s="111"/>
      <c r="OQN9" s="111"/>
      <c r="OQO9" s="111"/>
      <c r="OQP9" s="111"/>
      <c r="OQQ9" s="111"/>
      <c r="OQR9" s="111"/>
      <c r="OQS9" s="111"/>
      <c r="OQT9" s="111"/>
      <c r="OQU9" s="111"/>
      <c r="OQV9" s="111"/>
      <c r="OQW9" s="111"/>
      <c r="OQX9" s="111"/>
      <c r="OQY9" s="111"/>
      <c r="OQZ9" s="111"/>
      <c r="ORA9" s="111"/>
      <c r="ORB9" s="111"/>
      <c r="ORC9" s="111"/>
      <c r="ORD9" s="111"/>
      <c r="ORE9" s="111"/>
      <c r="ORF9" s="111"/>
      <c r="ORG9" s="111"/>
      <c r="ORH9" s="111"/>
      <c r="ORI9" s="111"/>
      <c r="ORJ9" s="111"/>
      <c r="ORK9" s="111"/>
      <c r="ORL9" s="111"/>
      <c r="ORM9" s="111"/>
      <c r="ORN9" s="111"/>
      <c r="ORO9" s="111"/>
      <c r="ORP9" s="111"/>
      <c r="ORQ9" s="111"/>
      <c r="ORR9" s="111"/>
      <c r="ORS9" s="111"/>
      <c r="ORT9" s="111"/>
      <c r="ORU9" s="111"/>
      <c r="ORV9" s="111"/>
      <c r="ORW9" s="111"/>
      <c r="ORX9" s="111"/>
      <c r="ORY9" s="111"/>
      <c r="ORZ9" s="111"/>
      <c r="OSA9" s="111"/>
      <c r="OSB9" s="111"/>
      <c r="OSC9" s="111"/>
      <c r="OSD9" s="111"/>
      <c r="OSE9" s="111"/>
      <c r="OSF9" s="111"/>
      <c r="OSG9" s="111"/>
      <c r="OSH9" s="111"/>
      <c r="OSI9" s="111"/>
      <c r="OSJ9" s="111"/>
      <c r="OSK9" s="111"/>
      <c r="OSL9" s="111"/>
      <c r="OSM9" s="111"/>
      <c r="OSN9" s="111"/>
      <c r="OSO9" s="111"/>
      <c r="OSP9" s="111"/>
      <c r="OSQ9" s="111"/>
      <c r="OSR9" s="111"/>
      <c r="OSS9" s="111"/>
      <c r="OST9" s="111"/>
      <c r="OSU9" s="111"/>
      <c r="OSV9" s="111"/>
      <c r="OSW9" s="111"/>
      <c r="OSX9" s="111"/>
      <c r="OSY9" s="111"/>
      <c r="OSZ9" s="111"/>
      <c r="OTA9" s="111"/>
      <c r="OTB9" s="111"/>
      <c r="OTC9" s="111"/>
      <c r="OTD9" s="111"/>
      <c r="OTE9" s="111"/>
      <c r="OTF9" s="111"/>
      <c r="OTG9" s="111"/>
      <c r="OTH9" s="111"/>
      <c r="OTI9" s="111"/>
      <c r="OTJ9" s="111"/>
      <c r="OTK9" s="111"/>
      <c r="OTL9" s="111"/>
      <c r="OTM9" s="111"/>
      <c r="OTN9" s="111"/>
      <c r="OTO9" s="111"/>
      <c r="OTP9" s="111"/>
      <c r="OTQ9" s="111"/>
      <c r="OTR9" s="111"/>
      <c r="OTS9" s="111"/>
      <c r="OTT9" s="111"/>
      <c r="OTU9" s="111"/>
      <c r="OTV9" s="111"/>
      <c r="OTW9" s="111"/>
      <c r="OTX9" s="111"/>
      <c r="OTY9" s="111"/>
      <c r="OTZ9" s="111"/>
      <c r="OUA9" s="111"/>
      <c r="OUB9" s="111"/>
      <c r="OUC9" s="111"/>
      <c r="OUD9" s="111"/>
      <c r="OUE9" s="111"/>
      <c r="OUF9" s="111"/>
      <c r="OUG9" s="111"/>
      <c r="OUH9" s="111"/>
      <c r="OUI9" s="111"/>
      <c r="OUJ9" s="111"/>
      <c r="OUK9" s="111"/>
      <c r="OUL9" s="111"/>
      <c r="OUM9" s="111"/>
      <c r="OUN9" s="111"/>
      <c r="OUO9" s="111"/>
      <c r="OUP9" s="111"/>
      <c r="OUQ9" s="111"/>
      <c r="OUR9" s="111"/>
      <c r="OUS9" s="111"/>
      <c r="OUT9" s="111"/>
      <c r="OUU9" s="111"/>
      <c r="OUV9" s="111"/>
      <c r="OUW9" s="111"/>
      <c r="OUX9" s="111"/>
      <c r="OUY9" s="111"/>
      <c r="OUZ9" s="111"/>
      <c r="OVA9" s="111"/>
      <c r="OVB9" s="111"/>
      <c r="OVC9" s="111"/>
      <c r="OVD9" s="111"/>
      <c r="OVE9" s="111"/>
      <c r="OVF9" s="111"/>
      <c r="OVG9" s="111"/>
      <c r="OVH9" s="111"/>
      <c r="OVI9" s="111"/>
      <c r="OVJ9" s="111"/>
      <c r="OVK9" s="111"/>
      <c r="OVL9" s="111"/>
      <c r="OVM9" s="111"/>
      <c r="OVN9" s="111"/>
      <c r="OVO9" s="111"/>
      <c r="OVP9" s="111"/>
      <c r="OVQ9" s="111"/>
      <c r="OVR9" s="111"/>
      <c r="OVS9" s="111"/>
      <c r="OVT9" s="111"/>
      <c r="OVU9" s="111"/>
      <c r="OVV9" s="111"/>
      <c r="OVW9" s="111"/>
      <c r="OVX9" s="111"/>
      <c r="OVY9" s="111"/>
      <c r="OVZ9" s="111"/>
      <c r="OWA9" s="111"/>
      <c r="OWB9" s="111"/>
      <c r="OWC9" s="111"/>
      <c r="OWD9" s="111"/>
      <c r="OWE9" s="111"/>
      <c r="OWF9" s="111"/>
      <c r="OWG9" s="111"/>
      <c r="OWH9" s="111"/>
      <c r="OWI9" s="111"/>
      <c r="OWJ9" s="111"/>
      <c r="OWK9" s="111"/>
      <c r="OWL9" s="111"/>
      <c r="OWM9" s="111"/>
      <c r="OWN9" s="111"/>
      <c r="OWO9" s="111"/>
      <c r="OWP9" s="111"/>
      <c r="OWQ9" s="111"/>
      <c r="OWR9" s="111"/>
      <c r="OWS9" s="111"/>
      <c r="OWT9" s="111"/>
      <c r="OWU9" s="111"/>
      <c r="OWV9" s="111"/>
      <c r="OWW9" s="111"/>
      <c r="OWX9" s="111"/>
      <c r="OWY9" s="111"/>
      <c r="OWZ9" s="111"/>
      <c r="OXA9" s="111"/>
      <c r="OXB9" s="111"/>
      <c r="OXC9" s="111"/>
      <c r="OXD9" s="111"/>
      <c r="OXE9" s="111"/>
      <c r="OXF9" s="111"/>
      <c r="OXG9" s="111"/>
      <c r="OXH9" s="111"/>
      <c r="OXI9" s="111"/>
      <c r="OXJ9" s="111"/>
      <c r="OXK9" s="111"/>
      <c r="OXL9" s="111"/>
      <c r="OXM9" s="111"/>
      <c r="OXN9" s="111"/>
      <c r="OXO9" s="111"/>
      <c r="OXP9" s="111"/>
      <c r="OXQ9" s="111"/>
      <c r="OXR9" s="111"/>
      <c r="OXS9" s="111"/>
      <c r="OXT9" s="111"/>
      <c r="OXU9" s="111"/>
      <c r="OXV9" s="111"/>
      <c r="OXW9" s="111"/>
      <c r="OXX9" s="111"/>
      <c r="OXY9" s="111"/>
      <c r="OXZ9" s="111"/>
      <c r="OYA9" s="111"/>
      <c r="OYB9" s="111"/>
      <c r="OYC9" s="111"/>
      <c r="OYD9" s="111"/>
      <c r="OYE9" s="111"/>
      <c r="OYF9" s="111"/>
      <c r="OYG9" s="111"/>
      <c r="OYH9" s="111"/>
      <c r="OYI9" s="111"/>
      <c r="OYJ9" s="111"/>
      <c r="OYK9" s="111"/>
      <c r="OYL9" s="111"/>
      <c r="OYM9" s="111"/>
      <c r="OYN9" s="111"/>
      <c r="OYO9" s="111"/>
      <c r="OYP9" s="111"/>
      <c r="OYQ9" s="111"/>
      <c r="OYR9" s="111"/>
      <c r="OYS9" s="111"/>
      <c r="OYT9" s="111"/>
      <c r="OYU9" s="111"/>
      <c r="OYV9" s="111"/>
      <c r="OYW9" s="111"/>
      <c r="OYX9" s="111"/>
      <c r="OYY9" s="111"/>
      <c r="OYZ9" s="111"/>
      <c r="OZA9" s="111"/>
      <c r="OZB9" s="111"/>
      <c r="OZC9" s="111"/>
      <c r="OZD9" s="111"/>
      <c r="OZE9" s="111"/>
      <c r="OZF9" s="111"/>
      <c r="OZG9" s="111"/>
      <c r="OZH9" s="111"/>
      <c r="OZI9" s="111"/>
      <c r="OZJ9" s="111"/>
      <c r="OZK9" s="111"/>
      <c r="OZL9" s="111"/>
      <c r="OZM9" s="111"/>
      <c r="OZN9" s="111"/>
      <c r="OZO9" s="111"/>
      <c r="OZP9" s="111"/>
      <c r="OZQ9" s="111"/>
      <c r="OZR9" s="111"/>
      <c r="OZS9" s="111"/>
      <c r="OZT9" s="111"/>
      <c r="OZU9" s="111"/>
      <c r="OZV9" s="111"/>
      <c r="OZW9" s="111"/>
      <c r="OZX9" s="111"/>
      <c r="OZY9" s="111"/>
      <c r="OZZ9" s="111"/>
      <c r="PAA9" s="111"/>
      <c r="PAB9" s="111"/>
      <c r="PAC9" s="111"/>
      <c r="PAD9" s="111"/>
      <c r="PAE9" s="111"/>
      <c r="PAF9" s="111"/>
      <c r="PAG9" s="111"/>
      <c r="PAH9" s="111"/>
      <c r="PAI9" s="111"/>
      <c r="PAJ9" s="111"/>
      <c r="PAK9" s="111"/>
      <c r="PAL9" s="111"/>
      <c r="PAM9" s="111"/>
      <c r="PAN9" s="111"/>
      <c r="PAO9" s="111"/>
      <c r="PAP9" s="111"/>
      <c r="PAQ9" s="111"/>
      <c r="PAR9" s="111"/>
      <c r="PAS9" s="111"/>
      <c r="PAT9" s="111"/>
      <c r="PAU9" s="111"/>
      <c r="PAV9" s="111"/>
      <c r="PAW9" s="111"/>
      <c r="PAX9" s="111"/>
      <c r="PAY9" s="111"/>
      <c r="PAZ9" s="111"/>
      <c r="PBA9" s="111"/>
      <c r="PBB9" s="111"/>
      <c r="PBC9" s="111"/>
      <c r="PBD9" s="111"/>
      <c r="PBE9" s="111"/>
      <c r="PBF9" s="111"/>
      <c r="PBG9" s="111"/>
      <c r="PBH9" s="111"/>
      <c r="PBI9" s="111"/>
      <c r="PBJ9" s="111"/>
      <c r="PBK9" s="111"/>
      <c r="PBL9" s="111"/>
      <c r="PBM9" s="111"/>
      <c r="PBN9" s="111"/>
      <c r="PBO9" s="111"/>
      <c r="PBP9" s="111"/>
      <c r="PBQ9" s="111"/>
      <c r="PBR9" s="111"/>
      <c r="PBS9" s="111"/>
      <c r="PBT9" s="111"/>
      <c r="PBU9" s="111"/>
      <c r="PBV9" s="111"/>
      <c r="PBW9" s="111"/>
      <c r="PBX9" s="111"/>
      <c r="PBY9" s="111"/>
      <c r="PBZ9" s="111"/>
      <c r="PCA9" s="111"/>
      <c r="PCB9" s="111"/>
      <c r="PCC9" s="111"/>
      <c r="PCD9" s="111"/>
      <c r="PCE9" s="111"/>
      <c r="PCF9" s="111"/>
      <c r="PCG9" s="111"/>
      <c r="PCH9" s="111"/>
      <c r="PCI9" s="111"/>
      <c r="PCJ9" s="111"/>
      <c r="PCK9" s="111"/>
      <c r="PCL9" s="111"/>
      <c r="PCM9" s="111"/>
      <c r="PCN9" s="111"/>
      <c r="PCO9" s="111"/>
      <c r="PCP9" s="111"/>
      <c r="PCQ9" s="111"/>
      <c r="PCR9" s="111"/>
      <c r="PCS9" s="111"/>
      <c r="PCT9" s="111"/>
      <c r="PCU9" s="111"/>
      <c r="PCV9" s="111"/>
      <c r="PCW9" s="111"/>
      <c r="PCX9" s="111"/>
      <c r="PCY9" s="111"/>
      <c r="PCZ9" s="111"/>
      <c r="PDA9" s="111"/>
      <c r="PDB9" s="111"/>
      <c r="PDC9" s="111"/>
      <c r="PDD9" s="111"/>
      <c r="PDE9" s="111"/>
      <c r="PDF9" s="111"/>
      <c r="PDG9" s="111"/>
      <c r="PDH9" s="111"/>
      <c r="PDI9" s="111"/>
      <c r="PDJ9" s="111"/>
      <c r="PDK9" s="111"/>
      <c r="PDL9" s="111"/>
      <c r="PDM9" s="111"/>
      <c r="PDN9" s="111"/>
      <c r="PDO9" s="111"/>
      <c r="PDP9" s="111"/>
      <c r="PDQ9" s="111"/>
      <c r="PDR9" s="111"/>
      <c r="PDS9" s="111"/>
      <c r="PDT9" s="111"/>
      <c r="PDU9" s="111"/>
      <c r="PDV9" s="111"/>
      <c r="PDW9" s="111"/>
      <c r="PDX9" s="111"/>
      <c r="PDY9" s="111"/>
      <c r="PDZ9" s="111"/>
      <c r="PEA9" s="111"/>
      <c r="PEB9" s="111"/>
      <c r="PEC9" s="111"/>
      <c r="PED9" s="111"/>
      <c r="PEE9" s="111"/>
      <c r="PEF9" s="111"/>
      <c r="PEG9" s="111"/>
      <c r="PEH9" s="111"/>
      <c r="PEI9" s="111"/>
      <c r="PEJ9" s="111"/>
      <c r="PEK9" s="111"/>
      <c r="PEL9" s="111"/>
      <c r="PEM9" s="111"/>
      <c r="PEN9" s="111"/>
      <c r="PEO9" s="111"/>
      <c r="PEP9" s="111"/>
      <c r="PEQ9" s="111"/>
      <c r="PER9" s="111"/>
      <c r="PES9" s="111"/>
      <c r="PET9" s="111"/>
      <c r="PEU9" s="111"/>
      <c r="PEV9" s="111"/>
      <c r="PEW9" s="111"/>
      <c r="PEX9" s="111"/>
      <c r="PEY9" s="111"/>
      <c r="PEZ9" s="111"/>
      <c r="PFA9" s="111"/>
      <c r="PFB9" s="111"/>
      <c r="PFC9" s="111"/>
      <c r="PFD9" s="111"/>
      <c r="PFE9" s="111"/>
      <c r="PFF9" s="111"/>
      <c r="PFG9" s="111"/>
      <c r="PFH9" s="111"/>
      <c r="PFI9" s="111"/>
      <c r="PFJ9" s="111"/>
      <c r="PFK9" s="111"/>
      <c r="PFL9" s="111"/>
      <c r="PFM9" s="111"/>
      <c r="PFN9" s="111"/>
      <c r="PFO9" s="111"/>
      <c r="PFP9" s="111"/>
      <c r="PFQ9" s="111"/>
      <c r="PFR9" s="111"/>
      <c r="PFS9" s="111"/>
      <c r="PFT9" s="111"/>
      <c r="PFU9" s="111"/>
      <c r="PFV9" s="111"/>
      <c r="PFW9" s="111"/>
      <c r="PFX9" s="111"/>
      <c r="PFY9" s="111"/>
      <c r="PFZ9" s="111"/>
      <c r="PGA9" s="111"/>
      <c r="PGB9" s="111"/>
      <c r="PGC9" s="111"/>
      <c r="PGD9" s="111"/>
      <c r="PGE9" s="111"/>
      <c r="PGF9" s="111"/>
      <c r="PGG9" s="111"/>
      <c r="PGH9" s="111"/>
      <c r="PGI9" s="111"/>
      <c r="PGJ9" s="111"/>
      <c r="PGK9" s="111"/>
      <c r="PGL9" s="111"/>
      <c r="PGM9" s="111"/>
      <c r="PGN9" s="111"/>
      <c r="PGO9" s="111"/>
      <c r="PGP9" s="111"/>
      <c r="PGQ9" s="111"/>
      <c r="PGR9" s="111"/>
      <c r="PGS9" s="111"/>
      <c r="PGT9" s="111"/>
      <c r="PGU9" s="111"/>
      <c r="PGV9" s="111"/>
      <c r="PGW9" s="111"/>
      <c r="PGX9" s="111"/>
      <c r="PGY9" s="111"/>
      <c r="PGZ9" s="111"/>
      <c r="PHA9" s="111"/>
      <c r="PHB9" s="111"/>
      <c r="PHC9" s="111"/>
      <c r="PHD9" s="111"/>
      <c r="PHE9" s="111"/>
      <c r="PHF9" s="111"/>
      <c r="PHG9" s="111"/>
      <c r="PHH9" s="111"/>
      <c r="PHI9" s="111"/>
      <c r="PHJ9" s="111"/>
      <c r="PHK9" s="111"/>
      <c r="PHL9" s="111"/>
      <c r="PHM9" s="111"/>
      <c r="PHN9" s="111"/>
      <c r="PHO9" s="111"/>
      <c r="PHP9" s="111"/>
      <c r="PHQ9" s="111"/>
      <c r="PHR9" s="111"/>
      <c r="PHS9" s="111"/>
      <c r="PHT9" s="111"/>
      <c r="PHU9" s="111"/>
      <c r="PHV9" s="111"/>
      <c r="PHW9" s="111"/>
      <c r="PHX9" s="111"/>
      <c r="PHY9" s="111"/>
      <c r="PHZ9" s="111"/>
      <c r="PIA9" s="111"/>
      <c r="PIB9" s="111"/>
      <c r="PIC9" s="111"/>
      <c r="PID9" s="111"/>
      <c r="PIE9" s="111"/>
      <c r="PIF9" s="111"/>
      <c r="PIG9" s="111"/>
      <c r="PIH9" s="111"/>
      <c r="PII9" s="111"/>
      <c r="PIJ9" s="111"/>
      <c r="PIK9" s="111"/>
      <c r="PIL9" s="111"/>
      <c r="PIM9" s="111"/>
      <c r="PIN9" s="111"/>
      <c r="PIO9" s="111"/>
      <c r="PIP9" s="111"/>
      <c r="PIQ9" s="111"/>
      <c r="PIR9" s="111"/>
      <c r="PIS9" s="111"/>
      <c r="PIT9" s="111"/>
      <c r="PIU9" s="111"/>
      <c r="PIV9" s="111"/>
      <c r="PIW9" s="111"/>
      <c r="PIX9" s="111"/>
      <c r="PIY9" s="111"/>
      <c r="PIZ9" s="111"/>
      <c r="PJA9" s="111"/>
      <c r="PJB9" s="111"/>
      <c r="PJC9" s="111"/>
      <c r="PJD9" s="111"/>
      <c r="PJE9" s="111"/>
      <c r="PJF9" s="111"/>
      <c r="PJG9" s="111"/>
      <c r="PJH9" s="111"/>
      <c r="PJI9" s="111"/>
      <c r="PJJ9" s="111"/>
      <c r="PJK9" s="111"/>
      <c r="PJL9" s="111"/>
      <c r="PJM9" s="111"/>
      <c r="PJN9" s="111"/>
      <c r="PJO9" s="111"/>
      <c r="PJP9" s="111"/>
      <c r="PJQ9" s="111"/>
      <c r="PJR9" s="111"/>
      <c r="PJS9" s="111"/>
      <c r="PJT9" s="111"/>
      <c r="PJU9" s="111"/>
      <c r="PJV9" s="111"/>
      <c r="PJW9" s="111"/>
      <c r="PJX9" s="111"/>
      <c r="PJY9" s="111"/>
      <c r="PJZ9" s="111"/>
      <c r="PKA9" s="111"/>
      <c r="PKB9" s="111"/>
      <c r="PKC9" s="111"/>
      <c r="PKD9" s="111"/>
      <c r="PKE9" s="111"/>
      <c r="PKF9" s="111"/>
      <c r="PKG9" s="111"/>
      <c r="PKH9" s="111"/>
      <c r="PKI9" s="111"/>
      <c r="PKJ9" s="111"/>
      <c r="PKK9" s="111"/>
      <c r="PKL9" s="111"/>
      <c r="PKM9" s="111"/>
      <c r="PKN9" s="111"/>
      <c r="PKO9" s="111"/>
      <c r="PKP9" s="111"/>
      <c r="PKQ9" s="111"/>
      <c r="PKR9" s="111"/>
      <c r="PKS9" s="111"/>
      <c r="PKT9" s="111"/>
      <c r="PKU9" s="111"/>
      <c r="PKV9" s="111"/>
      <c r="PKW9" s="111"/>
      <c r="PKX9" s="111"/>
      <c r="PKY9" s="111"/>
      <c r="PKZ9" s="111"/>
      <c r="PLA9" s="111"/>
      <c r="PLB9" s="111"/>
      <c r="PLC9" s="111"/>
      <c r="PLD9" s="111"/>
      <c r="PLE9" s="111"/>
      <c r="PLF9" s="111"/>
      <c r="PLG9" s="111"/>
      <c r="PLH9" s="111"/>
      <c r="PLI9" s="111"/>
      <c r="PLJ9" s="111"/>
      <c r="PLK9" s="111"/>
      <c r="PLL9" s="111"/>
      <c r="PLM9" s="111"/>
      <c r="PLN9" s="111"/>
      <c r="PLO9" s="111"/>
      <c r="PLP9" s="111"/>
      <c r="PLQ9" s="111"/>
      <c r="PLR9" s="111"/>
      <c r="PLS9" s="111"/>
      <c r="PLT9" s="111"/>
      <c r="PLU9" s="111"/>
      <c r="PLV9" s="111"/>
      <c r="PLW9" s="111"/>
      <c r="PLX9" s="111"/>
      <c r="PLY9" s="111"/>
      <c r="PLZ9" s="111"/>
      <c r="PMA9" s="111"/>
      <c r="PMB9" s="111"/>
      <c r="PMC9" s="111"/>
      <c r="PMD9" s="111"/>
      <c r="PME9" s="111"/>
      <c r="PMF9" s="111"/>
      <c r="PMG9" s="111"/>
      <c r="PMH9" s="111"/>
      <c r="PMI9" s="111"/>
      <c r="PMJ9" s="111"/>
      <c r="PMK9" s="111"/>
      <c r="PML9" s="111"/>
      <c r="PMM9" s="111"/>
      <c r="PMN9" s="111"/>
      <c r="PMO9" s="111"/>
      <c r="PMP9" s="111"/>
      <c r="PMQ9" s="111"/>
      <c r="PMR9" s="111"/>
      <c r="PMS9" s="111"/>
      <c r="PMT9" s="111"/>
      <c r="PMU9" s="111"/>
      <c r="PMV9" s="111"/>
      <c r="PMW9" s="111"/>
      <c r="PMX9" s="111"/>
      <c r="PMY9" s="111"/>
      <c r="PMZ9" s="111"/>
      <c r="PNA9" s="111"/>
      <c r="PNB9" s="111"/>
      <c r="PNC9" s="111"/>
      <c r="PND9" s="111"/>
      <c r="PNE9" s="111"/>
      <c r="PNF9" s="111"/>
      <c r="PNG9" s="111"/>
      <c r="PNH9" s="111"/>
      <c r="PNI9" s="111"/>
      <c r="PNJ9" s="111"/>
      <c r="PNK9" s="111"/>
      <c r="PNL9" s="111"/>
      <c r="PNM9" s="111"/>
      <c r="PNN9" s="111"/>
      <c r="PNO9" s="111"/>
      <c r="PNP9" s="111"/>
      <c r="PNQ9" s="111"/>
      <c r="PNR9" s="111"/>
      <c r="PNS9" s="111"/>
      <c r="PNT9" s="111"/>
      <c r="PNU9" s="111"/>
      <c r="PNV9" s="111"/>
      <c r="PNW9" s="111"/>
      <c r="PNX9" s="111"/>
      <c r="PNY9" s="111"/>
      <c r="PNZ9" s="111"/>
      <c r="POA9" s="111"/>
      <c r="POB9" s="111"/>
      <c r="POC9" s="111"/>
      <c r="POD9" s="111"/>
      <c r="POE9" s="111"/>
      <c r="POF9" s="111"/>
      <c r="POG9" s="111"/>
      <c r="POH9" s="111"/>
      <c r="POI9" s="111"/>
      <c r="POJ9" s="111"/>
      <c r="POK9" s="111"/>
      <c r="POL9" s="111"/>
      <c r="POM9" s="111"/>
      <c r="PON9" s="111"/>
      <c r="POO9" s="111"/>
      <c r="POP9" s="111"/>
      <c r="POQ9" s="111"/>
      <c r="POR9" s="111"/>
      <c r="POS9" s="111"/>
      <c r="POT9" s="111"/>
      <c r="POU9" s="111"/>
      <c r="POV9" s="111"/>
      <c r="POW9" s="111"/>
      <c r="POX9" s="111"/>
      <c r="POY9" s="111"/>
      <c r="POZ9" s="111"/>
      <c r="PPA9" s="111"/>
      <c r="PPB9" s="111"/>
      <c r="PPC9" s="111"/>
      <c r="PPD9" s="111"/>
      <c r="PPE9" s="111"/>
      <c r="PPF9" s="111"/>
      <c r="PPG9" s="111"/>
      <c r="PPH9" s="111"/>
      <c r="PPI9" s="111"/>
      <c r="PPJ9" s="111"/>
      <c r="PPK9" s="111"/>
      <c r="PPL9" s="111"/>
      <c r="PPM9" s="111"/>
      <c r="PPN9" s="111"/>
      <c r="PPO9" s="111"/>
      <c r="PPP9" s="111"/>
      <c r="PPQ9" s="111"/>
      <c r="PPR9" s="111"/>
      <c r="PPS9" s="111"/>
      <c r="PPT9" s="111"/>
      <c r="PPU9" s="111"/>
      <c r="PPV9" s="111"/>
      <c r="PPW9" s="111"/>
      <c r="PPX9" s="111"/>
      <c r="PPY9" s="111"/>
      <c r="PPZ9" s="111"/>
      <c r="PQA9" s="111"/>
      <c r="PQB9" s="111"/>
      <c r="PQC9" s="111"/>
      <c r="PQD9" s="111"/>
      <c r="PQE9" s="111"/>
      <c r="PQF9" s="111"/>
      <c r="PQG9" s="111"/>
      <c r="PQH9" s="111"/>
      <c r="PQI9" s="111"/>
      <c r="PQJ9" s="111"/>
      <c r="PQK9" s="111"/>
      <c r="PQL9" s="111"/>
      <c r="PQM9" s="111"/>
      <c r="PQN9" s="111"/>
      <c r="PQO9" s="111"/>
      <c r="PQP9" s="111"/>
      <c r="PQQ9" s="111"/>
      <c r="PQR9" s="111"/>
      <c r="PQS9" s="111"/>
      <c r="PQT9" s="111"/>
      <c r="PQU9" s="111"/>
      <c r="PQV9" s="111"/>
      <c r="PQW9" s="111"/>
      <c r="PQX9" s="111"/>
      <c r="PQY9" s="111"/>
      <c r="PQZ9" s="111"/>
      <c r="PRA9" s="111"/>
      <c r="PRB9" s="111"/>
      <c r="PRC9" s="111"/>
      <c r="PRD9" s="111"/>
      <c r="PRE9" s="111"/>
      <c r="PRF9" s="111"/>
      <c r="PRG9" s="111"/>
      <c r="PRH9" s="111"/>
      <c r="PRI9" s="111"/>
      <c r="PRJ9" s="111"/>
      <c r="PRK9" s="111"/>
      <c r="PRL9" s="111"/>
      <c r="PRM9" s="111"/>
      <c r="PRN9" s="111"/>
      <c r="PRO9" s="111"/>
      <c r="PRP9" s="111"/>
      <c r="PRQ9" s="111"/>
      <c r="PRR9" s="111"/>
      <c r="PRS9" s="111"/>
      <c r="PRT9" s="111"/>
      <c r="PRU9" s="111"/>
      <c r="PRV9" s="111"/>
      <c r="PRW9" s="111"/>
      <c r="PRX9" s="111"/>
      <c r="PRY9" s="111"/>
      <c r="PRZ9" s="111"/>
      <c r="PSA9" s="111"/>
      <c r="PSB9" s="111"/>
      <c r="PSC9" s="111"/>
      <c r="PSD9" s="111"/>
      <c r="PSE9" s="111"/>
      <c r="PSF9" s="111"/>
      <c r="PSG9" s="111"/>
      <c r="PSH9" s="111"/>
      <c r="PSI9" s="111"/>
      <c r="PSJ9" s="111"/>
      <c r="PSK9" s="111"/>
      <c r="PSL9" s="111"/>
      <c r="PSM9" s="111"/>
      <c r="PSN9" s="111"/>
      <c r="PSO9" s="111"/>
      <c r="PSP9" s="111"/>
      <c r="PSQ9" s="111"/>
      <c r="PSR9" s="111"/>
      <c r="PSS9" s="111"/>
      <c r="PST9" s="111"/>
      <c r="PSU9" s="111"/>
      <c r="PSV9" s="111"/>
      <c r="PSW9" s="111"/>
      <c r="PSX9" s="111"/>
      <c r="PSY9" s="111"/>
      <c r="PSZ9" s="111"/>
      <c r="PTA9" s="111"/>
      <c r="PTB9" s="111"/>
      <c r="PTC9" s="111"/>
      <c r="PTD9" s="111"/>
      <c r="PTE9" s="111"/>
      <c r="PTF9" s="111"/>
      <c r="PTG9" s="111"/>
      <c r="PTH9" s="111"/>
      <c r="PTI9" s="111"/>
      <c r="PTJ9" s="111"/>
      <c r="PTK9" s="111"/>
      <c r="PTL9" s="111"/>
      <c r="PTM9" s="111"/>
      <c r="PTN9" s="111"/>
      <c r="PTO9" s="111"/>
      <c r="PTP9" s="111"/>
      <c r="PTQ9" s="111"/>
      <c r="PTR9" s="111"/>
      <c r="PTS9" s="111"/>
      <c r="PTT9" s="111"/>
      <c r="PTU9" s="111"/>
      <c r="PTV9" s="111"/>
      <c r="PTW9" s="111"/>
      <c r="PTX9" s="111"/>
      <c r="PTY9" s="111"/>
      <c r="PTZ9" s="111"/>
      <c r="PUA9" s="111"/>
      <c r="PUB9" s="111"/>
      <c r="PUC9" s="111"/>
      <c r="PUD9" s="111"/>
      <c r="PUE9" s="111"/>
      <c r="PUF9" s="111"/>
      <c r="PUG9" s="111"/>
      <c r="PUH9" s="111"/>
      <c r="PUI9" s="111"/>
      <c r="PUJ9" s="111"/>
      <c r="PUK9" s="111"/>
      <c r="PUL9" s="111"/>
      <c r="PUM9" s="111"/>
      <c r="PUN9" s="111"/>
      <c r="PUO9" s="111"/>
      <c r="PUP9" s="111"/>
      <c r="PUQ9" s="111"/>
      <c r="PUR9" s="111"/>
      <c r="PUS9" s="111"/>
      <c r="PUT9" s="111"/>
      <c r="PUU9" s="111"/>
      <c r="PUV9" s="111"/>
      <c r="PUW9" s="111"/>
      <c r="PUX9" s="111"/>
      <c r="PUY9" s="111"/>
      <c r="PUZ9" s="111"/>
      <c r="PVA9" s="111"/>
      <c r="PVB9" s="111"/>
      <c r="PVC9" s="111"/>
      <c r="PVD9" s="111"/>
      <c r="PVE9" s="111"/>
      <c r="PVF9" s="111"/>
      <c r="PVG9" s="111"/>
      <c r="PVH9" s="111"/>
      <c r="PVI9" s="111"/>
      <c r="PVJ9" s="111"/>
      <c r="PVK9" s="111"/>
      <c r="PVL9" s="111"/>
      <c r="PVM9" s="111"/>
      <c r="PVN9" s="111"/>
      <c r="PVO9" s="111"/>
      <c r="PVP9" s="111"/>
      <c r="PVQ9" s="111"/>
      <c r="PVR9" s="111"/>
      <c r="PVS9" s="111"/>
      <c r="PVT9" s="111"/>
      <c r="PVU9" s="111"/>
      <c r="PVV9" s="111"/>
      <c r="PVW9" s="111"/>
      <c r="PVX9" s="111"/>
      <c r="PVY9" s="111"/>
      <c r="PVZ9" s="111"/>
      <c r="PWA9" s="111"/>
      <c r="PWB9" s="111"/>
      <c r="PWC9" s="111"/>
      <c r="PWD9" s="111"/>
      <c r="PWE9" s="111"/>
      <c r="PWF9" s="111"/>
      <c r="PWG9" s="111"/>
      <c r="PWH9" s="111"/>
      <c r="PWI9" s="111"/>
      <c r="PWJ9" s="111"/>
      <c r="PWK9" s="111"/>
      <c r="PWL9" s="111"/>
      <c r="PWM9" s="111"/>
      <c r="PWN9" s="111"/>
      <c r="PWO9" s="111"/>
      <c r="PWP9" s="111"/>
      <c r="PWQ9" s="111"/>
      <c r="PWR9" s="111"/>
      <c r="PWS9" s="111"/>
      <c r="PWT9" s="111"/>
      <c r="PWU9" s="111"/>
      <c r="PWV9" s="111"/>
      <c r="PWW9" s="111"/>
      <c r="PWX9" s="111"/>
      <c r="PWY9" s="111"/>
      <c r="PWZ9" s="111"/>
      <c r="PXA9" s="111"/>
      <c r="PXB9" s="111"/>
      <c r="PXC9" s="111"/>
      <c r="PXD9" s="111"/>
      <c r="PXE9" s="111"/>
      <c r="PXF9" s="111"/>
      <c r="PXG9" s="111"/>
      <c r="PXH9" s="111"/>
      <c r="PXI9" s="111"/>
      <c r="PXJ9" s="111"/>
      <c r="PXK9" s="111"/>
      <c r="PXL9" s="111"/>
      <c r="PXM9" s="111"/>
      <c r="PXN9" s="111"/>
      <c r="PXO9" s="111"/>
      <c r="PXP9" s="111"/>
      <c r="PXQ9" s="111"/>
      <c r="PXR9" s="111"/>
      <c r="PXS9" s="111"/>
      <c r="PXT9" s="111"/>
      <c r="PXU9" s="111"/>
      <c r="PXV9" s="111"/>
      <c r="PXW9" s="111"/>
      <c r="PXX9" s="111"/>
      <c r="PXY9" s="111"/>
      <c r="PXZ9" s="111"/>
      <c r="PYA9" s="111"/>
      <c r="PYB9" s="111"/>
      <c r="PYC9" s="111"/>
      <c r="PYD9" s="111"/>
      <c r="PYE9" s="111"/>
      <c r="PYF9" s="111"/>
      <c r="PYG9" s="111"/>
      <c r="PYH9" s="111"/>
      <c r="PYI9" s="111"/>
      <c r="PYJ9" s="111"/>
      <c r="PYK9" s="111"/>
      <c r="PYL9" s="111"/>
      <c r="PYM9" s="111"/>
      <c r="PYN9" s="111"/>
      <c r="PYO9" s="111"/>
      <c r="PYP9" s="111"/>
      <c r="PYQ9" s="111"/>
      <c r="PYR9" s="111"/>
      <c r="PYS9" s="111"/>
      <c r="PYT9" s="111"/>
      <c r="PYU9" s="111"/>
      <c r="PYV9" s="111"/>
      <c r="PYW9" s="111"/>
      <c r="PYX9" s="111"/>
      <c r="PYY9" s="111"/>
      <c r="PYZ9" s="111"/>
      <c r="PZA9" s="111"/>
      <c r="PZB9" s="111"/>
      <c r="PZC9" s="111"/>
      <c r="PZD9" s="111"/>
      <c r="PZE9" s="111"/>
      <c r="PZF9" s="111"/>
      <c r="PZG9" s="111"/>
      <c r="PZH9" s="111"/>
      <c r="PZI9" s="111"/>
      <c r="PZJ9" s="111"/>
      <c r="PZK9" s="111"/>
      <c r="PZL9" s="111"/>
      <c r="PZM9" s="111"/>
      <c r="PZN9" s="111"/>
      <c r="PZO9" s="111"/>
      <c r="PZP9" s="111"/>
      <c r="PZQ9" s="111"/>
      <c r="PZR9" s="111"/>
      <c r="PZS9" s="111"/>
      <c r="PZT9" s="111"/>
      <c r="PZU9" s="111"/>
      <c r="PZV9" s="111"/>
      <c r="PZW9" s="111"/>
      <c r="PZX9" s="111"/>
      <c r="PZY9" s="111"/>
      <c r="PZZ9" s="111"/>
      <c r="QAA9" s="111"/>
      <c r="QAB9" s="111"/>
      <c r="QAC9" s="111"/>
      <c r="QAD9" s="111"/>
      <c r="QAE9" s="111"/>
      <c r="QAF9" s="111"/>
      <c r="QAG9" s="111"/>
      <c r="QAH9" s="111"/>
      <c r="QAI9" s="111"/>
      <c r="QAJ9" s="111"/>
      <c r="QAK9" s="111"/>
      <c r="QAL9" s="111"/>
      <c r="QAM9" s="111"/>
      <c r="QAN9" s="111"/>
      <c r="QAO9" s="111"/>
      <c r="QAP9" s="111"/>
      <c r="QAQ9" s="111"/>
      <c r="QAR9" s="111"/>
      <c r="QAS9" s="111"/>
      <c r="QAT9" s="111"/>
      <c r="QAU9" s="111"/>
      <c r="QAV9" s="111"/>
      <c r="QAW9" s="111"/>
      <c r="QAX9" s="111"/>
      <c r="QAY9" s="111"/>
      <c r="QAZ9" s="111"/>
      <c r="QBA9" s="111"/>
      <c r="QBB9" s="111"/>
      <c r="QBC9" s="111"/>
      <c r="QBD9" s="111"/>
      <c r="QBE9" s="111"/>
      <c r="QBF9" s="111"/>
      <c r="QBG9" s="111"/>
      <c r="QBH9" s="111"/>
      <c r="QBI9" s="111"/>
      <c r="QBJ9" s="111"/>
      <c r="QBK9" s="111"/>
      <c r="QBL9" s="111"/>
      <c r="QBM9" s="111"/>
      <c r="QBN9" s="111"/>
      <c r="QBO9" s="111"/>
      <c r="QBP9" s="111"/>
      <c r="QBQ9" s="111"/>
      <c r="QBR9" s="111"/>
      <c r="QBS9" s="111"/>
      <c r="QBT9" s="111"/>
      <c r="QBU9" s="111"/>
      <c r="QBV9" s="111"/>
      <c r="QBW9" s="111"/>
      <c r="QBX9" s="111"/>
      <c r="QBY9" s="111"/>
      <c r="QBZ9" s="111"/>
      <c r="QCA9" s="111"/>
      <c r="QCB9" s="111"/>
      <c r="QCC9" s="111"/>
      <c r="QCD9" s="111"/>
      <c r="QCE9" s="111"/>
      <c r="QCF9" s="111"/>
      <c r="QCG9" s="111"/>
      <c r="QCH9" s="111"/>
      <c r="QCI9" s="111"/>
      <c r="QCJ9" s="111"/>
      <c r="QCK9" s="111"/>
      <c r="QCL9" s="111"/>
      <c r="QCM9" s="111"/>
      <c r="QCN9" s="111"/>
      <c r="QCO9" s="111"/>
      <c r="QCP9" s="111"/>
      <c r="QCQ9" s="111"/>
      <c r="QCR9" s="111"/>
      <c r="QCS9" s="111"/>
      <c r="QCT9" s="111"/>
      <c r="QCU9" s="111"/>
      <c r="QCV9" s="111"/>
      <c r="QCW9" s="111"/>
      <c r="QCX9" s="111"/>
      <c r="QCY9" s="111"/>
      <c r="QCZ9" s="111"/>
      <c r="QDA9" s="111"/>
      <c r="QDB9" s="111"/>
      <c r="QDC9" s="111"/>
      <c r="QDD9" s="111"/>
      <c r="QDE9" s="111"/>
      <c r="QDF9" s="111"/>
      <c r="QDG9" s="111"/>
      <c r="QDH9" s="111"/>
      <c r="QDI9" s="111"/>
      <c r="QDJ9" s="111"/>
      <c r="QDK9" s="111"/>
      <c r="QDL9" s="111"/>
      <c r="QDM9" s="111"/>
      <c r="QDN9" s="111"/>
      <c r="QDO9" s="111"/>
      <c r="QDP9" s="111"/>
      <c r="QDQ9" s="111"/>
      <c r="QDR9" s="111"/>
      <c r="QDS9" s="111"/>
      <c r="QDT9" s="111"/>
      <c r="QDU9" s="111"/>
      <c r="QDV9" s="111"/>
      <c r="QDW9" s="111"/>
      <c r="QDX9" s="111"/>
      <c r="QDY9" s="111"/>
      <c r="QDZ9" s="111"/>
      <c r="QEA9" s="111"/>
      <c r="QEB9" s="111"/>
      <c r="QEC9" s="111"/>
      <c r="QED9" s="111"/>
      <c r="QEE9" s="111"/>
      <c r="QEF9" s="111"/>
      <c r="QEG9" s="111"/>
      <c r="QEH9" s="111"/>
      <c r="QEI9" s="111"/>
      <c r="QEJ9" s="111"/>
      <c r="QEK9" s="111"/>
      <c r="QEL9" s="111"/>
      <c r="QEM9" s="111"/>
      <c r="QEN9" s="111"/>
      <c r="QEO9" s="111"/>
      <c r="QEP9" s="111"/>
      <c r="QEQ9" s="111"/>
      <c r="QER9" s="111"/>
      <c r="QES9" s="111"/>
      <c r="QET9" s="111"/>
      <c r="QEU9" s="111"/>
      <c r="QEV9" s="111"/>
      <c r="QEW9" s="111"/>
      <c r="QEX9" s="111"/>
      <c r="QEY9" s="111"/>
      <c r="QEZ9" s="111"/>
      <c r="QFA9" s="111"/>
      <c r="QFB9" s="111"/>
      <c r="QFC9" s="111"/>
      <c r="QFD9" s="111"/>
      <c r="QFE9" s="111"/>
      <c r="QFF9" s="111"/>
      <c r="QFG9" s="111"/>
      <c r="QFH9" s="111"/>
      <c r="QFI9" s="111"/>
      <c r="QFJ9" s="111"/>
      <c r="QFK9" s="111"/>
      <c r="QFL9" s="111"/>
      <c r="QFM9" s="111"/>
      <c r="QFN9" s="111"/>
      <c r="QFO9" s="111"/>
      <c r="QFP9" s="111"/>
      <c r="QFQ9" s="111"/>
      <c r="QFR9" s="111"/>
      <c r="QFS9" s="111"/>
      <c r="QFT9" s="111"/>
      <c r="QFU9" s="111"/>
      <c r="QFV9" s="111"/>
      <c r="QFW9" s="111"/>
      <c r="QFX9" s="111"/>
      <c r="QFY9" s="111"/>
      <c r="QFZ9" s="111"/>
      <c r="QGA9" s="111"/>
      <c r="QGB9" s="111"/>
      <c r="QGC9" s="111"/>
      <c r="QGD9" s="111"/>
      <c r="QGE9" s="111"/>
      <c r="QGF9" s="111"/>
      <c r="QGG9" s="111"/>
      <c r="QGH9" s="111"/>
      <c r="QGI9" s="111"/>
      <c r="QGJ9" s="111"/>
      <c r="QGK9" s="111"/>
      <c r="QGL9" s="111"/>
      <c r="QGM9" s="111"/>
      <c r="QGN9" s="111"/>
      <c r="QGO9" s="111"/>
      <c r="QGP9" s="111"/>
      <c r="QGQ9" s="111"/>
      <c r="QGR9" s="111"/>
      <c r="QGS9" s="111"/>
      <c r="QGT9" s="111"/>
      <c r="QGU9" s="111"/>
      <c r="QGV9" s="111"/>
      <c r="QGW9" s="111"/>
      <c r="QGX9" s="111"/>
      <c r="QGY9" s="111"/>
      <c r="QGZ9" s="111"/>
      <c r="QHA9" s="111"/>
      <c r="QHB9" s="111"/>
      <c r="QHC9" s="111"/>
      <c r="QHD9" s="111"/>
      <c r="QHE9" s="111"/>
      <c r="QHF9" s="111"/>
      <c r="QHG9" s="111"/>
      <c r="QHH9" s="111"/>
      <c r="QHI9" s="111"/>
      <c r="QHJ9" s="111"/>
      <c r="QHK9" s="111"/>
      <c r="QHL9" s="111"/>
      <c r="QHM9" s="111"/>
      <c r="QHN9" s="111"/>
      <c r="QHO9" s="111"/>
      <c r="QHP9" s="111"/>
      <c r="QHQ9" s="111"/>
      <c r="QHR9" s="111"/>
      <c r="QHS9" s="111"/>
      <c r="QHT9" s="111"/>
      <c r="QHU9" s="111"/>
      <c r="QHV9" s="111"/>
      <c r="QHW9" s="111"/>
      <c r="QHX9" s="111"/>
      <c r="QHY9" s="111"/>
      <c r="QHZ9" s="111"/>
      <c r="QIA9" s="111"/>
      <c r="QIB9" s="111"/>
      <c r="QIC9" s="111"/>
      <c r="QID9" s="111"/>
      <c r="QIE9" s="111"/>
      <c r="QIF9" s="111"/>
      <c r="QIG9" s="111"/>
      <c r="QIH9" s="111"/>
      <c r="QII9" s="111"/>
      <c r="QIJ9" s="111"/>
      <c r="QIK9" s="111"/>
      <c r="QIL9" s="111"/>
      <c r="QIM9" s="111"/>
      <c r="QIN9" s="111"/>
      <c r="QIO9" s="111"/>
      <c r="QIP9" s="111"/>
      <c r="QIQ9" s="111"/>
      <c r="QIR9" s="111"/>
      <c r="QIS9" s="111"/>
      <c r="QIT9" s="111"/>
      <c r="QIU9" s="111"/>
      <c r="QIV9" s="111"/>
      <c r="QIW9" s="111"/>
      <c r="QIX9" s="111"/>
      <c r="QIY9" s="111"/>
      <c r="QIZ9" s="111"/>
      <c r="QJA9" s="111"/>
      <c r="QJB9" s="111"/>
      <c r="QJC9" s="111"/>
      <c r="QJD9" s="111"/>
      <c r="QJE9" s="111"/>
      <c r="QJF9" s="111"/>
      <c r="QJG9" s="111"/>
      <c r="QJH9" s="111"/>
      <c r="QJI9" s="111"/>
      <c r="QJJ9" s="111"/>
      <c r="QJK9" s="111"/>
      <c r="QJL9" s="111"/>
      <c r="QJM9" s="111"/>
      <c r="QJN9" s="111"/>
      <c r="QJO9" s="111"/>
      <c r="QJP9" s="111"/>
      <c r="QJQ9" s="111"/>
      <c r="QJR9" s="111"/>
      <c r="QJS9" s="111"/>
      <c r="QJT9" s="111"/>
      <c r="QJU9" s="111"/>
      <c r="QJV9" s="111"/>
      <c r="QJW9" s="111"/>
      <c r="QJX9" s="111"/>
      <c r="QJY9" s="111"/>
      <c r="QJZ9" s="111"/>
      <c r="QKA9" s="111"/>
      <c r="QKB9" s="111"/>
      <c r="QKC9" s="111"/>
      <c r="QKD9" s="111"/>
      <c r="QKE9" s="111"/>
      <c r="QKF9" s="111"/>
      <c r="QKG9" s="111"/>
      <c r="QKH9" s="111"/>
      <c r="QKI9" s="111"/>
      <c r="QKJ9" s="111"/>
      <c r="QKK9" s="111"/>
      <c r="QKL9" s="111"/>
      <c r="QKM9" s="111"/>
      <c r="QKN9" s="111"/>
      <c r="QKO9" s="111"/>
      <c r="QKP9" s="111"/>
      <c r="QKQ9" s="111"/>
      <c r="QKR9" s="111"/>
      <c r="QKS9" s="111"/>
      <c r="QKT9" s="111"/>
      <c r="QKU9" s="111"/>
      <c r="QKV9" s="111"/>
      <c r="QKW9" s="111"/>
      <c r="QKX9" s="111"/>
      <c r="QKY9" s="111"/>
      <c r="QKZ9" s="111"/>
      <c r="QLA9" s="111"/>
      <c r="QLB9" s="111"/>
      <c r="QLC9" s="111"/>
      <c r="QLD9" s="111"/>
      <c r="QLE9" s="111"/>
      <c r="QLF9" s="111"/>
      <c r="QLG9" s="111"/>
      <c r="QLH9" s="111"/>
      <c r="QLI9" s="111"/>
      <c r="QLJ9" s="111"/>
      <c r="QLK9" s="111"/>
      <c r="QLL9" s="111"/>
      <c r="QLM9" s="111"/>
      <c r="QLN9" s="111"/>
      <c r="QLO9" s="111"/>
      <c r="QLP9" s="111"/>
      <c r="QLQ9" s="111"/>
      <c r="QLR9" s="111"/>
      <c r="QLS9" s="111"/>
      <c r="QLT9" s="111"/>
      <c r="QLU9" s="111"/>
      <c r="QLV9" s="111"/>
      <c r="QLW9" s="111"/>
      <c r="QLX9" s="111"/>
      <c r="QLY9" s="111"/>
      <c r="QLZ9" s="111"/>
      <c r="QMA9" s="111"/>
      <c r="QMB9" s="111"/>
      <c r="QMC9" s="111"/>
      <c r="QMD9" s="111"/>
      <c r="QME9" s="111"/>
      <c r="QMF9" s="111"/>
      <c r="QMG9" s="111"/>
      <c r="QMH9" s="111"/>
      <c r="QMI9" s="111"/>
      <c r="QMJ9" s="111"/>
      <c r="QMK9" s="111"/>
      <c r="QML9" s="111"/>
      <c r="QMM9" s="111"/>
      <c r="QMN9" s="111"/>
      <c r="QMO9" s="111"/>
      <c r="QMP9" s="111"/>
      <c r="QMQ9" s="111"/>
      <c r="QMR9" s="111"/>
      <c r="QMS9" s="111"/>
      <c r="QMT9" s="111"/>
      <c r="QMU9" s="111"/>
      <c r="QMV9" s="111"/>
      <c r="QMW9" s="111"/>
      <c r="QMX9" s="111"/>
      <c r="QMY9" s="111"/>
      <c r="QMZ9" s="111"/>
      <c r="QNA9" s="111"/>
      <c r="QNB9" s="111"/>
      <c r="QNC9" s="111"/>
      <c r="QND9" s="111"/>
      <c r="QNE9" s="111"/>
      <c r="QNF9" s="111"/>
      <c r="QNG9" s="111"/>
      <c r="QNH9" s="111"/>
      <c r="QNI9" s="111"/>
      <c r="QNJ9" s="111"/>
      <c r="QNK9" s="111"/>
      <c r="QNL9" s="111"/>
      <c r="QNM9" s="111"/>
      <c r="QNN9" s="111"/>
      <c r="QNO9" s="111"/>
      <c r="QNP9" s="111"/>
      <c r="QNQ9" s="111"/>
      <c r="QNR9" s="111"/>
      <c r="QNS9" s="111"/>
      <c r="QNT9" s="111"/>
      <c r="QNU9" s="111"/>
      <c r="QNV9" s="111"/>
      <c r="QNW9" s="111"/>
      <c r="QNX9" s="111"/>
      <c r="QNY9" s="111"/>
      <c r="QNZ9" s="111"/>
      <c r="QOA9" s="111"/>
      <c r="QOB9" s="111"/>
      <c r="QOC9" s="111"/>
      <c r="QOD9" s="111"/>
      <c r="QOE9" s="111"/>
      <c r="QOF9" s="111"/>
      <c r="QOG9" s="111"/>
      <c r="QOH9" s="111"/>
      <c r="QOI9" s="111"/>
      <c r="QOJ9" s="111"/>
      <c r="QOK9" s="111"/>
      <c r="QOL9" s="111"/>
      <c r="QOM9" s="111"/>
      <c r="QON9" s="111"/>
      <c r="QOO9" s="111"/>
      <c r="QOP9" s="111"/>
      <c r="QOQ9" s="111"/>
      <c r="QOR9" s="111"/>
      <c r="QOS9" s="111"/>
      <c r="QOT9" s="111"/>
      <c r="QOU9" s="111"/>
      <c r="QOV9" s="111"/>
      <c r="QOW9" s="111"/>
      <c r="QOX9" s="111"/>
      <c r="QOY9" s="111"/>
      <c r="QOZ9" s="111"/>
      <c r="QPA9" s="111"/>
      <c r="QPB9" s="111"/>
      <c r="QPC9" s="111"/>
      <c r="QPD9" s="111"/>
      <c r="QPE9" s="111"/>
      <c r="QPF9" s="111"/>
      <c r="QPG9" s="111"/>
      <c r="QPH9" s="111"/>
      <c r="QPI9" s="111"/>
      <c r="QPJ9" s="111"/>
      <c r="QPK9" s="111"/>
      <c r="QPL9" s="111"/>
      <c r="QPM9" s="111"/>
      <c r="QPN9" s="111"/>
      <c r="QPO9" s="111"/>
      <c r="QPP9" s="111"/>
      <c r="QPQ9" s="111"/>
      <c r="QPR9" s="111"/>
      <c r="QPS9" s="111"/>
      <c r="QPT9" s="111"/>
      <c r="QPU9" s="111"/>
      <c r="QPV9" s="111"/>
      <c r="QPW9" s="111"/>
      <c r="QPX9" s="111"/>
      <c r="QPY9" s="111"/>
      <c r="QPZ9" s="111"/>
      <c r="QQA9" s="111"/>
      <c r="QQB9" s="111"/>
      <c r="QQC9" s="111"/>
      <c r="QQD9" s="111"/>
      <c r="QQE9" s="111"/>
      <c r="QQF9" s="111"/>
      <c r="QQG9" s="111"/>
      <c r="QQH9" s="111"/>
      <c r="QQI9" s="111"/>
      <c r="QQJ9" s="111"/>
      <c r="QQK9" s="111"/>
      <c r="QQL9" s="111"/>
      <c r="QQM9" s="111"/>
      <c r="QQN9" s="111"/>
      <c r="QQO9" s="111"/>
      <c r="QQP9" s="111"/>
      <c r="QQQ9" s="111"/>
      <c r="QQR9" s="111"/>
      <c r="QQS9" s="111"/>
      <c r="QQT9" s="111"/>
      <c r="QQU9" s="111"/>
      <c r="QQV9" s="111"/>
      <c r="QQW9" s="111"/>
      <c r="QQX9" s="111"/>
      <c r="QQY9" s="111"/>
      <c r="QQZ9" s="111"/>
      <c r="QRA9" s="111"/>
      <c r="QRB9" s="111"/>
      <c r="QRC9" s="111"/>
      <c r="QRD9" s="111"/>
      <c r="QRE9" s="111"/>
      <c r="QRF9" s="111"/>
      <c r="QRG9" s="111"/>
      <c r="QRH9" s="111"/>
      <c r="QRI9" s="111"/>
      <c r="QRJ9" s="111"/>
      <c r="QRK9" s="111"/>
      <c r="QRL9" s="111"/>
      <c r="QRM9" s="111"/>
      <c r="QRN9" s="111"/>
      <c r="QRO9" s="111"/>
      <c r="QRP9" s="111"/>
      <c r="QRQ9" s="111"/>
      <c r="QRR9" s="111"/>
      <c r="QRS9" s="111"/>
      <c r="QRT9" s="111"/>
      <c r="QRU9" s="111"/>
      <c r="QRV9" s="111"/>
      <c r="QRW9" s="111"/>
      <c r="QRX9" s="111"/>
      <c r="QRY9" s="111"/>
      <c r="QRZ9" s="111"/>
      <c r="QSA9" s="111"/>
      <c r="QSB9" s="111"/>
      <c r="QSC9" s="111"/>
      <c r="QSD9" s="111"/>
      <c r="QSE9" s="111"/>
      <c r="QSF9" s="111"/>
      <c r="QSG9" s="111"/>
      <c r="QSH9" s="111"/>
      <c r="QSI9" s="111"/>
      <c r="QSJ9" s="111"/>
      <c r="QSK9" s="111"/>
      <c r="QSL9" s="111"/>
      <c r="QSM9" s="111"/>
      <c r="QSN9" s="111"/>
      <c r="QSO9" s="111"/>
      <c r="QSP9" s="111"/>
      <c r="QSQ9" s="111"/>
      <c r="QSR9" s="111"/>
      <c r="QSS9" s="111"/>
      <c r="QST9" s="111"/>
      <c r="QSU9" s="111"/>
      <c r="QSV9" s="111"/>
      <c r="QSW9" s="111"/>
      <c r="QSX9" s="111"/>
      <c r="QSY9" s="111"/>
      <c r="QSZ9" s="111"/>
      <c r="QTA9" s="111"/>
      <c r="QTB9" s="111"/>
      <c r="QTC9" s="111"/>
      <c r="QTD9" s="111"/>
      <c r="QTE9" s="111"/>
      <c r="QTF9" s="111"/>
      <c r="QTG9" s="111"/>
      <c r="QTH9" s="111"/>
      <c r="QTI9" s="111"/>
      <c r="QTJ9" s="111"/>
      <c r="QTK9" s="111"/>
      <c r="QTL9" s="111"/>
      <c r="QTM9" s="111"/>
      <c r="QTN9" s="111"/>
      <c r="QTO9" s="111"/>
      <c r="QTP9" s="111"/>
      <c r="QTQ9" s="111"/>
      <c r="QTR9" s="111"/>
      <c r="QTS9" s="111"/>
      <c r="QTT9" s="111"/>
      <c r="QTU9" s="111"/>
      <c r="QTV9" s="111"/>
      <c r="QTW9" s="111"/>
      <c r="QTX9" s="111"/>
      <c r="QTY9" s="111"/>
      <c r="QTZ9" s="111"/>
      <c r="QUA9" s="111"/>
      <c r="QUB9" s="111"/>
      <c r="QUC9" s="111"/>
      <c r="QUD9" s="111"/>
      <c r="QUE9" s="111"/>
      <c r="QUF9" s="111"/>
      <c r="QUG9" s="111"/>
      <c r="QUH9" s="111"/>
      <c r="QUI9" s="111"/>
      <c r="QUJ9" s="111"/>
      <c r="QUK9" s="111"/>
      <c r="QUL9" s="111"/>
      <c r="QUM9" s="111"/>
      <c r="QUN9" s="111"/>
      <c r="QUO9" s="111"/>
      <c r="QUP9" s="111"/>
      <c r="QUQ9" s="111"/>
      <c r="QUR9" s="111"/>
      <c r="QUS9" s="111"/>
      <c r="QUT9" s="111"/>
      <c r="QUU9" s="111"/>
      <c r="QUV9" s="111"/>
      <c r="QUW9" s="111"/>
      <c r="QUX9" s="111"/>
      <c r="QUY9" s="111"/>
      <c r="QUZ9" s="111"/>
      <c r="QVA9" s="111"/>
      <c r="QVB9" s="111"/>
      <c r="QVC9" s="111"/>
      <c r="QVD9" s="111"/>
      <c r="QVE9" s="111"/>
      <c r="QVF9" s="111"/>
      <c r="QVG9" s="111"/>
      <c r="QVH9" s="111"/>
      <c r="QVI9" s="111"/>
      <c r="QVJ9" s="111"/>
      <c r="QVK9" s="111"/>
      <c r="QVL9" s="111"/>
      <c r="QVM9" s="111"/>
      <c r="QVN9" s="111"/>
      <c r="QVO9" s="111"/>
      <c r="QVP9" s="111"/>
      <c r="QVQ9" s="111"/>
      <c r="QVR9" s="111"/>
      <c r="QVS9" s="111"/>
      <c r="QVT9" s="111"/>
      <c r="QVU9" s="111"/>
      <c r="QVV9" s="111"/>
      <c r="QVW9" s="111"/>
      <c r="QVX9" s="111"/>
      <c r="QVY9" s="111"/>
      <c r="QVZ9" s="111"/>
      <c r="QWA9" s="111"/>
      <c r="QWB9" s="111"/>
      <c r="QWC9" s="111"/>
      <c r="QWD9" s="111"/>
      <c r="QWE9" s="111"/>
      <c r="QWF9" s="111"/>
      <c r="QWG9" s="111"/>
      <c r="QWH9" s="111"/>
      <c r="QWI9" s="111"/>
      <c r="QWJ9" s="111"/>
      <c r="QWK9" s="111"/>
      <c r="QWL9" s="111"/>
      <c r="QWM9" s="111"/>
      <c r="QWN9" s="111"/>
      <c r="QWO9" s="111"/>
      <c r="QWP9" s="111"/>
      <c r="QWQ9" s="111"/>
      <c r="QWR9" s="111"/>
      <c r="QWS9" s="111"/>
      <c r="QWT9" s="111"/>
      <c r="QWU9" s="111"/>
      <c r="QWV9" s="111"/>
      <c r="QWW9" s="111"/>
      <c r="QWX9" s="111"/>
      <c r="QWY9" s="111"/>
      <c r="QWZ9" s="111"/>
      <c r="QXA9" s="111"/>
      <c r="QXB9" s="111"/>
      <c r="QXC9" s="111"/>
      <c r="QXD9" s="111"/>
      <c r="QXE9" s="111"/>
      <c r="QXF9" s="111"/>
      <c r="QXG9" s="111"/>
      <c r="QXH9" s="111"/>
      <c r="QXI9" s="111"/>
      <c r="QXJ9" s="111"/>
      <c r="QXK9" s="111"/>
      <c r="QXL9" s="111"/>
      <c r="QXM9" s="111"/>
      <c r="QXN9" s="111"/>
      <c r="QXO9" s="111"/>
      <c r="QXP9" s="111"/>
      <c r="QXQ9" s="111"/>
      <c r="QXR9" s="111"/>
      <c r="QXS9" s="111"/>
      <c r="QXT9" s="111"/>
      <c r="QXU9" s="111"/>
      <c r="QXV9" s="111"/>
      <c r="QXW9" s="111"/>
      <c r="QXX9" s="111"/>
      <c r="QXY9" s="111"/>
      <c r="QXZ9" s="111"/>
      <c r="QYA9" s="111"/>
      <c r="QYB9" s="111"/>
      <c r="QYC9" s="111"/>
      <c r="QYD9" s="111"/>
      <c r="QYE9" s="111"/>
      <c r="QYF9" s="111"/>
      <c r="QYG9" s="111"/>
      <c r="QYH9" s="111"/>
      <c r="QYI9" s="111"/>
      <c r="QYJ9" s="111"/>
      <c r="QYK9" s="111"/>
      <c r="QYL9" s="111"/>
      <c r="QYM9" s="111"/>
      <c r="QYN9" s="111"/>
      <c r="QYO9" s="111"/>
      <c r="QYP9" s="111"/>
      <c r="QYQ9" s="111"/>
      <c r="QYR9" s="111"/>
      <c r="QYS9" s="111"/>
      <c r="QYT9" s="111"/>
      <c r="QYU9" s="111"/>
      <c r="QYV9" s="111"/>
      <c r="QYW9" s="111"/>
      <c r="QYX9" s="111"/>
      <c r="QYY9" s="111"/>
      <c r="QYZ9" s="111"/>
      <c r="QZA9" s="111"/>
      <c r="QZB9" s="111"/>
      <c r="QZC9" s="111"/>
      <c r="QZD9" s="111"/>
      <c r="QZE9" s="111"/>
      <c r="QZF9" s="111"/>
      <c r="QZG9" s="111"/>
      <c r="QZH9" s="111"/>
      <c r="QZI9" s="111"/>
      <c r="QZJ9" s="111"/>
      <c r="QZK9" s="111"/>
      <c r="QZL9" s="111"/>
      <c r="QZM9" s="111"/>
      <c r="QZN9" s="111"/>
      <c r="QZO9" s="111"/>
      <c r="QZP9" s="111"/>
      <c r="QZQ9" s="111"/>
      <c r="QZR9" s="111"/>
      <c r="QZS9" s="111"/>
      <c r="QZT9" s="111"/>
      <c r="QZU9" s="111"/>
      <c r="QZV9" s="111"/>
      <c r="QZW9" s="111"/>
      <c r="QZX9" s="111"/>
      <c r="QZY9" s="111"/>
      <c r="QZZ9" s="111"/>
      <c r="RAA9" s="111"/>
      <c r="RAB9" s="111"/>
      <c r="RAC9" s="111"/>
      <c r="RAD9" s="111"/>
      <c r="RAE9" s="111"/>
      <c r="RAF9" s="111"/>
      <c r="RAG9" s="111"/>
      <c r="RAH9" s="111"/>
      <c r="RAI9" s="111"/>
      <c r="RAJ9" s="111"/>
      <c r="RAK9" s="111"/>
      <c r="RAL9" s="111"/>
      <c r="RAM9" s="111"/>
      <c r="RAN9" s="111"/>
      <c r="RAO9" s="111"/>
      <c r="RAP9" s="111"/>
      <c r="RAQ9" s="111"/>
      <c r="RAR9" s="111"/>
      <c r="RAS9" s="111"/>
      <c r="RAT9" s="111"/>
      <c r="RAU9" s="111"/>
      <c r="RAV9" s="111"/>
      <c r="RAW9" s="111"/>
      <c r="RAX9" s="111"/>
      <c r="RAY9" s="111"/>
      <c r="RAZ9" s="111"/>
      <c r="RBA9" s="111"/>
      <c r="RBB9" s="111"/>
      <c r="RBC9" s="111"/>
      <c r="RBD9" s="111"/>
      <c r="RBE9" s="111"/>
      <c r="RBF9" s="111"/>
      <c r="RBG9" s="111"/>
      <c r="RBH9" s="111"/>
      <c r="RBI9" s="111"/>
      <c r="RBJ9" s="111"/>
      <c r="RBK9" s="111"/>
      <c r="RBL9" s="111"/>
      <c r="RBM9" s="111"/>
      <c r="RBN9" s="111"/>
      <c r="RBO9" s="111"/>
      <c r="RBP9" s="111"/>
      <c r="RBQ9" s="111"/>
      <c r="RBR9" s="111"/>
      <c r="RBS9" s="111"/>
      <c r="RBT9" s="111"/>
      <c r="RBU9" s="111"/>
      <c r="RBV9" s="111"/>
      <c r="RBW9" s="111"/>
      <c r="RBX9" s="111"/>
      <c r="RBY9" s="111"/>
      <c r="RBZ9" s="111"/>
      <c r="RCA9" s="111"/>
      <c r="RCB9" s="111"/>
      <c r="RCC9" s="111"/>
      <c r="RCD9" s="111"/>
      <c r="RCE9" s="111"/>
      <c r="RCF9" s="111"/>
      <c r="RCG9" s="111"/>
      <c r="RCH9" s="111"/>
      <c r="RCI9" s="111"/>
      <c r="RCJ9" s="111"/>
      <c r="RCK9" s="111"/>
      <c r="RCL9" s="111"/>
      <c r="RCM9" s="111"/>
      <c r="RCN9" s="111"/>
      <c r="RCO9" s="111"/>
      <c r="RCP9" s="111"/>
      <c r="RCQ9" s="111"/>
      <c r="RCR9" s="111"/>
      <c r="RCS9" s="111"/>
      <c r="RCT9" s="111"/>
      <c r="RCU9" s="111"/>
      <c r="RCV9" s="111"/>
      <c r="RCW9" s="111"/>
      <c r="RCX9" s="111"/>
      <c r="RCY9" s="111"/>
      <c r="RCZ9" s="111"/>
      <c r="RDA9" s="111"/>
      <c r="RDB9" s="111"/>
      <c r="RDC9" s="111"/>
      <c r="RDD9" s="111"/>
      <c r="RDE9" s="111"/>
      <c r="RDF9" s="111"/>
      <c r="RDG9" s="111"/>
      <c r="RDH9" s="111"/>
      <c r="RDI9" s="111"/>
      <c r="RDJ9" s="111"/>
      <c r="RDK9" s="111"/>
      <c r="RDL9" s="111"/>
      <c r="RDM9" s="111"/>
      <c r="RDN9" s="111"/>
      <c r="RDO9" s="111"/>
      <c r="RDP9" s="111"/>
      <c r="RDQ9" s="111"/>
      <c r="RDR9" s="111"/>
      <c r="RDS9" s="111"/>
      <c r="RDT9" s="111"/>
      <c r="RDU9" s="111"/>
      <c r="RDV9" s="111"/>
      <c r="RDW9" s="111"/>
      <c r="RDX9" s="111"/>
      <c r="RDY9" s="111"/>
      <c r="RDZ9" s="111"/>
      <c r="REA9" s="111"/>
      <c r="REB9" s="111"/>
      <c r="REC9" s="111"/>
      <c r="RED9" s="111"/>
      <c r="REE9" s="111"/>
      <c r="REF9" s="111"/>
      <c r="REG9" s="111"/>
      <c r="REH9" s="111"/>
      <c r="REI9" s="111"/>
      <c r="REJ9" s="111"/>
      <c r="REK9" s="111"/>
      <c r="REL9" s="111"/>
      <c r="REM9" s="111"/>
      <c r="REN9" s="111"/>
      <c r="REO9" s="111"/>
      <c r="REP9" s="111"/>
      <c r="REQ9" s="111"/>
      <c r="RER9" s="111"/>
      <c r="RES9" s="111"/>
      <c r="RET9" s="111"/>
      <c r="REU9" s="111"/>
      <c r="REV9" s="111"/>
      <c r="REW9" s="111"/>
      <c r="REX9" s="111"/>
      <c r="REY9" s="111"/>
      <c r="REZ9" s="111"/>
      <c r="RFA9" s="111"/>
      <c r="RFB9" s="111"/>
      <c r="RFC9" s="111"/>
      <c r="RFD9" s="111"/>
      <c r="RFE9" s="111"/>
      <c r="RFF9" s="111"/>
      <c r="RFG9" s="111"/>
      <c r="RFH9" s="111"/>
      <c r="RFI9" s="111"/>
      <c r="RFJ9" s="111"/>
      <c r="RFK9" s="111"/>
      <c r="RFL9" s="111"/>
      <c r="RFM9" s="111"/>
      <c r="RFN9" s="111"/>
      <c r="RFO9" s="111"/>
      <c r="RFP9" s="111"/>
      <c r="RFQ9" s="111"/>
      <c r="RFR9" s="111"/>
      <c r="RFS9" s="111"/>
      <c r="RFT9" s="111"/>
      <c r="RFU9" s="111"/>
      <c r="RFV9" s="111"/>
      <c r="RFW9" s="111"/>
      <c r="RFX9" s="111"/>
      <c r="RFY9" s="111"/>
      <c r="RFZ9" s="111"/>
      <c r="RGA9" s="111"/>
      <c r="RGB9" s="111"/>
      <c r="RGC9" s="111"/>
      <c r="RGD9" s="111"/>
      <c r="RGE9" s="111"/>
      <c r="RGF9" s="111"/>
      <c r="RGG9" s="111"/>
      <c r="RGH9" s="111"/>
      <c r="RGI9" s="111"/>
      <c r="RGJ9" s="111"/>
      <c r="RGK9" s="111"/>
      <c r="RGL9" s="111"/>
      <c r="RGM9" s="111"/>
      <c r="RGN9" s="111"/>
      <c r="RGO9" s="111"/>
      <c r="RGP9" s="111"/>
      <c r="RGQ9" s="111"/>
      <c r="RGR9" s="111"/>
      <c r="RGS9" s="111"/>
      <c r="RGT9" s="111"/>
      <c r="RGU9" s="111"/>
      <c r="RGV9" s="111"/>
      <c r="RGW9" s="111"/>
      <c r="RGX9" s="111"/>
      <c r="RGY9" s="111"/>
      <c r="RGZ9" s="111"/>
      <c r="RHA9" s="111"/>
      <c r="RHB9" s="111"/>
      <c r="RHC9" s="111"/>
      <c r="RHD9" s="111"/>
      <c r="RHE9" s="111"/>
      <c r="RHF9" s="111"/>
      <c r="RHG9" s="111"/>
      <c r="RHH9" s="111"/>
      <c r="RHI9" s="111"/>
      <c r="RHJ9" s="111"/>
      <c r="RHK9" s="111"/>
      <c r="RHL9" s="111"/>
      <c r="RHM9" s="111"/>
      <c r="RHN9" s="111"/>
      <c r="RHO9" s="111"/>
      <c r="RHP9" s="111"/>
      <c r="RHQ9" s="111"/>
      <c r="RHR9" s="111"/>
      <c r="RHS9" s="111"/>
      <c r="RHT9" s="111"/>
      <c r="RHU9" s="111"/>
      <c r="RHV9" s="111"/>
      <c r="RHW9" s="111"/>
      <c r="RHX9" s="111"/>
      <c r="RHY9" s="111"/>
      <c r="RHZ9" s="111"/>
      <c r="RIA9" s="111"/>
      <c r="RIB9" s="111"/>
      <c r="RIC9" s="111"/>
      <c r="RID9" s="111"/>
      <c r="RIE9" s="111"/>
      <c r="RIF9" s="111"/>
      <c r="RIG9" s="111"/>
      <c r="RIH9" s="111"/>
      <c r="RII9" s="111"/>
      <c r="RIJ9" s="111"/>
      <c r="RIK9" s="111"/>
      <c r="RIL9" s="111"/>
      <c r="RIM9" s="111"/>
      <c r="RIN9" s="111"/>
      <c r="RIO9" s="111"/>
      <c r="RIP9" s="111"/>
      <c r="RIQ9" s="111"/>
      <c r="RIR9" s="111"/>
      <c r="RIS9" s="111"/>
      <c r="RIT9" s="111"/>
      <c r="RIU9" s="111"/>
      <c r="RIV9" s="111"/>
      <c r="RIW9" s="111"/>
      <c r="RIX9" s="111"/>
      <c r="RIY9" s="111"/>
      <c r="RIZ9" s="111"/>
      <c r="RJA9" s="111"/>
      <c r="RJB9" s="111"/>
      <c r="RJC9" s="111"/>
      <c r="RJD9" s="111"/>
      <c r="RJE9" s="111"/>
      <c r="RJF9" s="111"/>
      <c r="RJG9" s="111"/>
      <c r="RJH9" s="111"/>
      <c r="RJI9" s="111"/>
      <c r="RJJ9" s="111"/>
      <c r="RJK9" s="111"/>
      <c r="RJL9" s="111"/>
      <c r="RJM9" s="111"/>
      <c r="RJN9" s="111"/>
      <c r="RJO9" s="111"/>
      <c r="RJP9" s="111"/>
      <c r="RJQ9" s="111"/>
      <c r="RJR9" s="111"/>
      <c r="RJS9" s="111"/>
      <c r="RJT9" s="111"/>
      <c r="RJU9" s="111"/>
      <c r="RJV9" s="111"/>
      <c r="RJW9" s="111"/>
      <c r="RJX9" s="111"/>
      <c r="RJY9" s="111"/>
      <c r="RJZ9" s="111"/>
      <c r="RKA9" s="111"/>
      <c r="RKB9" s="111"/>
      <c r="RKC9" s="111"/>
      <c r="RKD9" s="111"/>
      <c r="RKE9" s="111"/>
      <c r="RKF9" s="111"/>
      <c r="RKG9" s="111"/>
      <c r="RKH9" s="111"/>
      <c r="RKI9" s="111"/>
      <c r="RKJ9" s="111"/>
      <c r="RKK9" s="111"/>
      <c r="RKL9" s="111"/>
      <c r="RKM9" s="111"/>
      <c r="RKN9" s="111"/>
      <c r="RKO9" s="111"/>
      <c r="RKP9" s="111"/>
      <c r="RKQ9" s="111"/>
      <c r="RKR9" s="111"/>
      <c r="RKS9" s="111"/>
      <c r="RKT9" s="111"/>
      <c r="RKU9" s="111"/>
      <c r="RKV9" s="111"/>
      <c r="RKW9" s="111"/>
      <c r="RKX9" s="111"/>
      <c r="RKY9" s="111"/>
      <c r="RKZ9" s="111"/>
      <c r="RLA9" s="111"/>
      <c r="RLB9" s="111"/>
      <c r="RLC9" s="111"/>
      <c r="RLD9" s="111"/>
      <c r="RLE9" s="111"/>
      <c r="RLF9" s="111"/>
      <c r="RLG9" s="111"/>
      <c r="RLH9" s="111"/>
      <c r="RLI9" s="111"/>
      <c r="RLJ9" s="111"/>
      <c r="RLK9" s="111"/>
      <c r="RLL9" s="111"/>
      <c r="RLM9" s="111"/>
      <c r="RLN9" s="111"/>
      <c r="RLO9" s="111"/>
      <c r="RLP9" s="111"/>
      <c r="RLQ9" s="111"/>
      <c r="RLR9" s="111"/>
      <c r="RLS9" s="111"/>
      <c r="RLT9" s="111"/>
      <c r="RLU9" s="111"/>
      <c r="RLV9" s="111"/>
      <c r="RLW9" s="111"/>
      <c r="RLX9" s="111"/>
      <c r="RLY9" s="111"/>
      <c r="RLZ9" s="111"/>
      <c r="RMA9" s="111"/>
      <c r="RMB9" s="111"/>
      <c r="RMC9" s="111"/>
      <c r="RMD9" s="111"/>
      <c r="RME9" s="111"/>
      <c r="RMF9" s="111"/>
      <c r="RMG9" s="111"/>
      <c r="RMH9" s="111"/>
      <c r="RMI9" s="111"/>
      <c r="RMJ9" s="111"/>
      <c r="RMK9" s="111"/>
      <c r="RML9" s="111"/>
      <c r="RMM9" s="111"/>
      <c r="RMN9" s="111"/>
      <c r="RMO9" s="111"/>
      <c r="RMP9" s="111"/>
      <c r="RMQ9" s="111"/>
      <c r="RMR9" s="111"/>
      <c r="RMS9" s="111"/>
      <c r="RMT9" s="111"/>
      <c r="RMU9" s="111"/>
      <c r="RMV9" s="111"/>
      <c r="RMW9" s="111"/>
      <c r="RMX9" s="111"/>
      <c r="RMY9" s="111"/>
      <c r="RMZ9" s="111"/>
      <c r="RNA9" s="111"/>
      <c r="RNB9" s="111"/>
      <c r="RNC9" s="111"/>
      <c r="RND9" s="111"/>
      <c r="RNE9" s="111"/>
      <c r="RNF9" s="111"/>
      <c r="RNG9" s="111"/>
      <c r="RNH9" s="111"/>
      <c r="RNI9" s="111"/>
      <c r="RNJ9" s="111"/>
      <c r="RNK9" s="111"/>
      <c r="RNL9" s="111"/>
      <c r="RNM9" s="111"/>
      <c r="RNN9" s="111"/>
      <c r="RNO9" s="111"/>
      <c r="RNP9" s="111"/>
      <c r="RNQ9" s="111"/>
      <c r="RNR9" s="111"/>
      <c r="RNS9" s="111"/>
      <c r="RNT9" s="111"/>
      <c r="RNU9" s="111"/>
      <c r="RNV9" s="111"/>
      <c r="RNW9" s="111"/>
      <c r="RNX9" s="111"/>
      <c r="RNY9" s="111"/>
      <c r="RNZ9" s="111"/>
      <c r="ROA9" s="111"/>
      <c r="ROB9" s="111"/>
      <c r="ROC9" s="111"/>
      <c r="ROD9" s="111"/>
      <c r="ROE9" s="111"/>
      <c r="ROF9" s="111"/>
      <c r="ROG9" s="111"/>
      <c r="ROH9" s="111"/>
      <c r="ROI9" s="111"/>
      <c r="ROJ9" s="111"/>
      <c r="ROK9" s="111"/>
      <c r="ROL9" s="111"/>
      <c r="ROM9" s="111"/>
      <c r="RON9" s="111"/>
      <c r="ROO9" s="111"/>
      <c r="ROP9" s="111"/>
      <c r="ROQ9" s="111"/>
      <c r="ROR9" s="111"/>
      <c r="ROS9" s="111"/>
      <c r="ROT9" s="111"/>
      <c r="ROU9" s="111"/>
      <c r="ROV9" s="111"/>
      <c r="ROW9" s="111"/>
      <c r="ROX9" s="111"/>
      <c r="ROY9" s="111"/>
      <c r="ROZ9" s="111"/>
      <c r="RPA9" s="111"/>
      <c r="RPB9" s="111"/>
      <c r="RPC9" s="111"/>
      <c r="RPD9" s="111"/>
      <c r="RPE9" s="111"/>
      <c r="RPF9" s="111"/>
      <c r="RPG9" s="111"/>
      <c r="RPH9" s="111"/>
      <c r="RPI9" s="111"/>
      <c r="RPJ9" s="111"/>
      <c r="RPK9" s="111"/>
      <c r="RPL9" s="111"/>
      <c r="RPM9" s="111"/>
      <c r="RPN9" s="111"/>
      <c r="RPO9" s="111"/>
      <c r="RPP9" s="111"/>
      <c r="RPQ9" s="111"/>
      <c r="RPR9" s="111"/>
      <c r="RPS9" s="111"/>
      <c r="RPT9" s="111"/>
      <c r="RPU9" s="111"/>
      <c r="RPV9" s="111"/>
      <c r="RPW9" s="111"/>
      <c r="RPX9" s="111"/>
      <c r="RPY9" s="111"/>
      <c r="RPZ9" s="111"/>
      <c r="RQA9" s="111"/>
      <c r="RQB9" s="111"/>
      <c r="RQC9" s="111"/>
      <c r="RQD9" s="111"/>
      <c r="RQE9" s="111"/>
      <c r="RQF9" s="111"/>
      <c r="RQG9" s="111"/>
      <c r="RQH9" s="111"/>
      <c r="RQI9" s="111"/>
      <c r="RQJ9" s="111"/>
      <c r="RQK9" s="111"/>
      <c r="RQL9" s="111"/>
      <c r="RQM9" s="111"/>
      <c r="RQN9" s="111"/>
      <c r="RQO9" s="111"/>
      <c r="RQP9" s="111"/>
      <c r="RQQ9" s="111"/>
      <c r="RQR9" s="111"/>
      <c r="RQS9" s="111"/>
      <c r="RQT9" s="111"/>
      <c r="RQU9" s="111"/>
      <c r="RQV9" s="111"/>
      <c r="RQW9" s="111"/>
      <c r="RQX9" s="111"/>
      <c r="RQY9" s="111"/>
      <c r="RQZ9" s="111"/>
      <c r="RRA9" s="111"/>
      <c r="RRB9" s="111"/>
      <c r="RRC9" s="111"/>
      <c r="RRD9" s="111"/>
      <c r="RRE9" s="111"/>
      <c r="RRF9" s="111"/>
      <c r="RRG9" s="111"/>
      <c r="RRH9" s="111"/>
      <c r="RRI9" s="111"/>
      <c r="RRJ9" s="111"/>
      <c r="RRK9" s="111"/>
      <c r="RRL9" s="111"/>
      <c r="RRM9" s="111"/>
      <c r="RRN9" s="111"/>
      <c r="RRO9" s="111"/>
      <c r="RRP9" s="111"/>
      <c r="RRQ9" s="111"/>
      <c r="RRR9" s="111"/>
      <c r="RRS9" s="111"/>
      <c r="RRT9" s="111"/>
      <c r="RRU9" s="111"/>
      <c r="RRV9" s="111"/>
      <c r="RRW9" s="111"/>
      <c r="RRX9" s="111"/>
      <c r="RRY9" s="111"/>
      <c r="RRZ9" s="111"/>
      <c r="RSA9" s="111"/>
      <c r="RSB9" s="111"/>
      <c r="RSC9" s="111"/>
      <c r="RSD9" s="111"/>
      <c r="RSE9" s="111"/>
      <c r="RSF9" s="111"/>
      <c r="RSG9" s="111"/>
      <c r="RSH9" s="111"/>
      <c r="RSI9" s="111"/>
      <c r="RSJ9" s="111"/>
      <c r="RSK9" s="111"/>
      <c r="RSL9" s="111"/>
      <c r="RSM9" s="111"/>
      <c r="RSN9" s="111"/>
      <c r="RSO9" s="111"/>
      <c r="RSP9" s="111"/>
      <c r="RSQ9" s="111"/>
      <c r="RSR9" s="111"/>
      <c r="RSS9" s="111"/>
      <c r="RST9" s="111"/>
      <c r="RSU9" s="111"/>
      <c r="RSV9" s="111"/>
      <c r="RSW9" s="111"/>
      <c r="RSX9" s="111"/>
      <c r="RSY9" s="111"/>
      <c r="RSZ9" s="111"/>
      <c r="RTA9" s="111"/>
      <c r="RTB9" s="111"/>
      <c r="RTC9" s="111"/>
      <c r="RTD9" s="111"/>
      <c r="RTE9" s="111"/>
      <c r="RTF9" s="111"/>
      <c r="RTG9" s="111"/>
      <c r="RTH9" s="111"/>
      <c r="RTI9" s="111"/>
      <c r="RTJ9" s="111"/>
      <c r="RTK9" s="111"/>
      <c r="RTL9" s="111"/>
      <c r="RTM9" s="111"/>
      <c r="RTN9" s="111"/>
      <c r="RTO9" s="111"/>
      <c r="RTP9" s="111"/>
      <c r="RTQ9" s="111"/>
      <c r="RTR9" s="111"/>
      <c r="RTS9" s="111"/>
      <c r="RTT9" s="111"/>
      <c r="RTU9" s="111"/>
      <c r="RTV9" s="111"/>
      <c r="RTW9" s="111"/>
      <c r="RTX9" s="111"/>
      <c r="RTY9" s="111"/>
      <c r="RTZ9" s="111"/>
      <c r="RUA9" s="111"/>
      <c r="RUB9" s="111"/>
      <c r="RUC9" s="111"/>
      <c r="RUD9" s="111"/>
      <c r="RUE9" s="111"/>
      <c r="RUF9" s="111"/>
      <c r="RUG9" s="111"/>
      <c r="RUH9" s="111"/>
      <c r="RUI9" s="111"/>
      <c r="RUJ9" s="111"/>
      <c r="RUK9" s="111"/>
      <c r="RUL9" s="111"/>
      <c r="RUM9" s="111"/>
      <c r="RUN9" s="111"/>
      <c r="RUO9" s="111"/>
      <c r="RUP9" s="111"/>
      <c r="RUQ9" s="111"/>
      <c r="RUR9" s="111"/>
      <c r="RUS9" s="111"/>
      <c r="RUT9" s="111"/>
      <c r="RUU9" s="111"/>
      <c r="RUV9" s="111"/>
      <c r="RUW9" s="111"/>
      <c r="RUX9" s="111"/>
      <c r="RUY9" s="111"/>
      <c r="RUZ9" s="111"/>
      <c r="RVA9" s="111"/>
      <c r="RVB9" s="111"/>
      <c r="RVC9" s="111"/>
      <c r="RVD9" s="111"/>
      <c r="RVE9" s="111"/>
      <c r="RVF9" s="111"/>
      <c r="RVG9" s="111"/>
      <c r="RVH9" s="111"/>
      <c r="RVI9" s="111"/>
      <c r="RVJ9" s="111"/>
      <c r="RVK9" s="111"/>
      <c r="RVL9" s="111"/>
      <c r="RVM9" s="111"/>
      <c r="RVN9" s="111"/>
      <c r="RVO9" s="111"/>
      <c r="RVP9" s="111"/>
      <c r="RVQ9" s="111"/>
      <c r="RVR9" s="111"/>
      <c r="RVS9" s="111"/>
      <c r="RVT9" s="111"/>
      <c r="RVU9" s="111"/>
      <c r="RVV9" s="111"/>
      <c r="RVW9" s="111"/>
      <c r="RVX9" s="111"/>
      <c r="RVY9" s="111"/>
      <c r="RVZ9" s="111"/>
      <c r="RWA9" s="111"/>
      <c r="RWB9" s="111"/>
      <c r="RWC9" s="111"/>
      <c r="RWD9" s="111"/>
      <c r="RWE9" s="111"/>
      <c r="RWF9" s="111"/>
      <c r="RWG9" s="111"/>
      <c r="RWH9" s="111"/>
      <c r="RWI9" s="111"/>
      <c r="RWJ9" s="111"/>
      <c r="RWK9" s="111"/>
      <c r="RWL9" s="111"/>
      <c r="RWM9" s="111"/>
      <c r="RWN9" s="111"/>
      <c r="RWO9" s="111"/>
      <c r="RWP9" s="111"/>
      <c r="RWQ9" s="111"/>
      <c r="RWR9" s="111"/>
      <c r="RWS9" s="111"/>
      <c r="RWT9" s="111"/>
      <c r="RWU9" s="111"/>
      <c r="RWV9" s="111"/>
      <c r="RWW9" s="111"/>
      <c r="RWX9" s="111"/>
      <c r="RWY9" s="111"/>
      <c r="RWZ9" s="111"/>
      <c r="RXA9" s="111"/>
      <c r="RXB9" s="111"/>
      <c r="RXC9" s="111"/>
      <c r="RXD9" s="111"/>
      <c r="RXE9" s="111"/>
      <c r="RXF9" s="111"/>
      <c r="RXG9" s="111"/>
      <c r="RXH9" s="111"/>
      <c r="RXI9" s="111"/>
      <c r="RXJ9" s="111"/>
      <c r="RXK9" s="111"/>
      <c r="RXL9" s="111"/>
      <c r="RXM9" s="111"/>
      <c r="RXN9" s="111"/>
      <c r="RXO9" s="111"/>
      <c r="RXP9" s="111"/>
      <c r="RXQ9" s="111"/>
      <c r="RXR9" s="111"/>
      <c r="RXS9" s="111"/>
      <c r="RXT9" s="111"/>
      <c r="RXU9" s="111"/>
      <c r="RXV9" s="111"/>
      <c r="RXW9" s="111"/>
      <c r="RXX9" s="111"/>
      <c r="RXY9" s="111"/>
      <c r="RXZ9" s="111"/>
      <c r="RYA9" s="111"/>
      <c r="RYB9" s="111"/>
      <c r="RYC9" s="111"/>
      <c r="RYD9" s="111"/>
      <c r="RYE9" s="111"/>
      <c r="RYF9" s="111"/>
      <c r="RYG9" s="111"/>
      <c r="RYH9" s="111"/>
      <c r="RYI9" s="111"/>
      <c r="RYJ9" s="111"/>
      <c r="RYK9" s="111"/>
      <c r="RYL9" s="111"/>
      <c r="RYM9" s="111"/>
      <c r="RYN9" s="111"/>
      <c r="RYO9" s="111"/>
      <c r="RYP9" s="111"/>
      <c r="RYQ9" s="111"/>
      <c r="RYR9" s="111"/>
      <c r="RYS9" s="111"/>
      <c r="RYT9" s="111"/>
      <c r="RYU9" s="111"/>
      <c r="RYV9" s="111"/>
      <c r="RYW9" s="111"/>
      <c r="RYX9" s="111"/>
      <c r="RYY9" s="111"/>
      <c r="RYZ9" s="111"/>
      <c r="RZA9" s="111"/>
      <c r="RZB9" s="111"/>
      <c r="RZC9" s="111"/>
      <c r="RZD9" s="111"/>
      <c r="RZE9" s="111"/>
      <c r="RZF9" s="111"/>
      <c r="RZG9" s="111"/>
      <c r="RZH9" s="111"/>
      <c r="RZI9" s="111"/>
      <c r="RZJ9" s="111"/>
      <c r="RZK9" s="111"/>
      <c r="RZL9" s="111"/>
      <c r="RZM9" s="111"/>
      <c r="RZN9" s="111"/>
      <c r="RZO9" s="111"/>
      <c r="RZP9" s="111"/>
      <c r="RZQ9" s="111"/>
      <c r="RZR9" s="111"/>
      <c r="RZS9" s="111"/>
      <c r="RZT9" s="111"/>
      <c r="RZU9" s="111"/>
      <c r="RZV9" s="111"/>
      <c r="RZW9" s="111"/>
      <c r="RZX9" s="111"/>
      <c r="RZY9" s="111"/>
      <c r="RZZ9" s="111"/>
      <c r="SAA9" s="111"/>
      <c r="SAB9" s="111"/>
      <c r="SAC9" s="111"/>
      <c r="SAD9" s="111"/>
      <c r="SAE9" s="111"/>
      <c r="SAF9" s="111"/>
      <c r="SAG9" s="111"/>
      <c r="SAH9" s="111"/>
      <c r="SAI9" s="111"/>
      <c r="SAJ9" s="111"/>
      <c r="SAK9" s="111"/>
      <c r="SAL9" s="111"/>
      <c r="SAM9" s="111"/>
      <c r="SAN9" s="111"/>
      <c r="SAO9" s="111"/>
      <c r="SAP9" s="111"/>
      <c r="SAQ9" s="111"/>
      <c r="SAR9" s="111"/>
      <c r="SAS9" s="111"/>
      <c r="SAT9" s="111"/>
      <c r="SAU9" s="111"/>
      <c r="SAV9" s="111"/>
      <c r="SAW9" s="111"/>
      <c r="SAX9" s="111"/>
      <c r="SAY9" s="111"/>
      <c r="SAZ9" s="111"/>
      <c r="SBA9" s="111"/>
      <c r="SBB9" s="111"/>
      <c r="SBC9" s="111"/>
      <c r="SBD9" s="111"/>
      <c r="SBE9" s="111"/>
      <c r="SBF9" s="111"/>
      <c r="SBG9" s="111"/>
      <c r="SBH9" s="111"/>
      <c r="SBI9" s="111"/>
      <c r="SBJ9" s="111"/>
      <c r="SBK9" s="111"/>
      <c r="SBL9" s="111"/>
      <c r="SBM9" s="111"/>
      <c r="SBN9" s="111"/>
      <c r="SBO9" s="111"/>
      <c r="SBP9" s="111"/>
      <c r="SBQ9" s="111"/>
      <c r="SBR9" s="111"/>
      <c r="SBS9" s="111"/>
      <c r="SBT9" s="111"/>
      <c r="SBU9" s="111"/>
      <c r="SBV9" s="111"/>
      <c r="SBW9" s="111"/>
      <c r="SBX9" s="111"/>
      <c r="SBY9" s="111"/>
      <c r="SBZ9" s="111"/>
      <c r="SCA9" s="111"/>
      <c r="SCB9" s="111"/>
      <c r="SCC9" s="111"/>
      <c r="SCD9" s="111"/>
      <c r="SCE9" s="111"/>
      <c r="SCF9" s="111"/>
      <c r="SCG9" s="111"/>
      <c r="SCH9" s="111"/>
      <c r="SCI9" s="111"/>
      <c r="SCJ9" s="111"/>
      <c r="SCK9" s="111"/>
      <c r="SCL9" s="111"/>
      <c r="SCM9" s="111"/>
      <c r="SCN9" s="111"/>
      <c r="SCO9" s="111"/>
      <c r="SCP9" s="111"/>
      <c r="SCQ9" s="111"/>
      <c r="SCR9" s="111"/>
      <c r="SCS9" s="111"/>
      <c r="SCT9" s="111"/>
      <c r="SCU9" s="111"/>
      <c r="SCV9" s="111"/>
      <c r="SCW9" s="111"/>
      <c r="SCX9" s="111"/>
      <c r="SCY9" s="111"/>
      <c r="SCZ9" s="111"/>
      <c r="SDA9" s="111"/>
      <c r="SDB9" s="111"/>
      <c r="SDC9" s="111"/>
      <c r="SDD9" s="111"/>
      <c r="SDE9" s="111"/>
      <c r="SDF9" s="111"/>
      <c r="SDG9" s="111"/>
      <c r="SDH9" s="111"/>
      <c r="SDI9" s="111"/>
      <c r="SDJ9" s="111"/>
      <c r="SDK9" s="111"/>
      <c r="SDL9" s="111"/>
      <c r="SDM9" s="111"/>
      <c r="SDN9" s="111"/>
      <c r="SDO9" s="111"/>
      <c r="SDP9" s="111"/>
      <c r="SDQ9" s="111"/>
      <c r="SDR9" s="111"/>
      <c r="SDS9" s="111"/>
      <c r="SDT9" s="111"/>
      <c r="SDU9" s="111"/>
      <c r="SDV9" s="111"/>
      <c r="SDW9" s="111"/>
      <c r="SDX9" s="111"/>
      <c r="SDY9" s="111"/>
      <c r="SDZ9" s="111"/>
      <c r="SEA9" s="111"/>
      <c r="SEB9" s="111"/>
      <c r="SEC9" s="111"/>
      <c r="SED9" s="111"/>
      <c r="SEE9" s="111"/>
      <c r="SEF9" s="111"/>
      <c r="SEG9" s="111"/>
      <c r="SEH9" s="111"/>
      <c r="SEI9" s="111"/>
      <c r="SEJ9" s="111"/>
      <c r="SEK9" s="111"/>
      <c r="SEL9" s="111"/>
      <c r="SEM9" s="111"/>
      <c r="SEN9" s="111"/>
      <c r="SEO9" s="111"/>
      <c r="SEP9" s="111"/>
      <c r="SEQ9" s="111"/>
      <c r="SER9" s="111"/>
      <c r="SES9" s="111"/>
      <c r="SET9" s="111"/>
      <c r="SEU9" s="111"/>
      <c r="SEV9" s="111"/>
      <c r="SEW9" s="111"/>
      <c r="SEX9" s="111"/>
      <c r="SEY9" s="111"/>
      <c r="SEZ9" s="111"/>
      <c r="SFA9" s="111"/>
      <c r="SFB9" s="111"/>
      <c r="SFC9" s="111"/>
      <c r="SFD9" s="111"/>
      <c r="SFE9" s="111"/>
      <c r="SFF9" s="111"/>
      <c r="SFG9" s="111"/>
      <c r="SFH9" s="111"/>
      <c r="SFI9" s="111"/>
      <c r="SFJ9" s="111"/>
      <c r="SFK9" s="111"/>
      <c r="SFL9" s="111"/>
      <c r="SFM9" s="111"/>
      <c r="SFN9" s="111"/>
      <c r="SFO9" s="111"/>
      <c r="SFP9" s="111"/>
      <c r="SFQ9" s="111"/>
      <c r="SFR9" s="111"/>
      <c r="SFS9" s="111"/>
      <c r="SFT9" s="111"/>
      <c r="SFU9" s="111"/>
      <c r="SFV9" s="111"/>
      <c r="SFW9" s="111"/>
      <c r="SFX9" s="111"/>
      <c r="SFY9" s="111"/>
      <c r="SFZ9" s="111"/>
      <c r="SGA9" s="111"/>
      <c r="SGB9" s="111"/>
      <c r="SGC9" s="111"/>
      <c r="SGD9" s="111"/>
      <c r="SGE9" s="111"/>
      <c r="SGF9" s="111"/>
      <c r="SGG9" s="111"/>
      <c r="SGH9" s="111"/>
      <c r="SGI9" s="111"/>
      <c r="SGJ9" s="111"/>
      <c r="SGK9" s="111"/>
      <c r="SGL9" s="111"/>
      <c r="SGM9" s="111"/>
      <c r="SGN9" s="111"/>
      <c r="SGO9" s="111"/>
      <c r="SGP9" s="111"/>
      <c r="SGQ9" s="111"/>
      <c r="SGR9" s="111"/>
      <c r="SGS9" s="111"/>
      <c r="SGT9" s="111"/>
      <c r="SGU9" s="111"/>
      <c r="SGV9" s="111"/>
      <c r="SGW9" s="111"/>
      <c r="SGX9" s="111"/>
      <c r="SGY9" s="111"/>
      <c r="SGZ9" s="111"/>
      <c r="SHA9" s="111"/>
      <c r="SHB9" s="111"/>
      <c r="SHC9" s="111"/>
      <c r="SHD9" s="111"/>
      <c r="SHE9" s="111"/>
      <c r="SHF9" s="111"/>
      <c r="SHG9" s="111"/>
      <c r="SHH9" s="111"/>
      <c r="SHI9" s="111"/>
      <c r="SHJ9" s="111"/>
      <c r="SHK9" s="111"/>
      <c r="SHL9" s="111"/>
      <c r="SHM9" s="111"/>
      <c r="SHN9" s="111"/>
      <c r="SHO9" s="111"/>
      <c r="SHP9" s="111"/>
      <c r="SHQ9" s="111"/>
      <c r="SHR9" s="111"/>
      <c r="SHS9" s="111"/>
      <c r="SHT9" s="111"/>
      <c r="SHU9" s="111"/>
      <c r="SHV9" s="111"/>
      <c r="SHW9" s="111"/>
      <c r="SHX9" s="111"/>
      <c r="SHY9" s="111"/>
      <c r="SHZ9" s="111"/>
      <c r="SIA9" s="111"/>
      <c r="SIB9" s="111"/>
      <c r="SIC9" s="111"/>
      <c r="SID9" s="111"/>
      <c r="SIE9" s="111"/>
      <c r="SIF9" s="111"/>
      <c r="SIG9" s="111"/>
      <c r="SIH9" s="111"/>
      <c r="SII9" s="111"/>
      <c r="SIJ9" s="111"/>
      <c r="SIK9" s="111"/>
      <c r="SIL9" s="111"/>
      <c r="SIM9" s="111"/>
      <c r="SIN9" s="111"/>
      <c r="SIO9" s="111"/>
      <c r="SIP9" s="111"/>
      <c r="SIQ9" s="111"/>
      <c r="SIR9" s="111"/>
      <c r="SIS9" s="111"/>
      <c r="SIT9" s="111"/>
      <c r="SIU9" s="111"/>
      <c r="SIV9" s="111"/>
      <c r="SIW9" s="111"/>
      <c r="SIX9" s="111"/>
      <c r="SIY9" s="111"/>
      <c r="SIZ9" s="111"/>
      <c r="SJA9" s="111"/>
      <c r="SJB9" s="111"/>
      <c r="SJC9" s="111"/>
      <c r="SJD9" s="111"/>
      <c r="SJE9" s="111"/>
      <c r="SJF9" s="111"/>
      <c r="SJG9" s="111"/>
      <c r="SJH9" s="111"/>
      <c r="SJI9" s="111"/>
      <c r="SJJ9" s="111"/>
      <c r="SJK9" s="111"/>
      <c r="SJL9" s="111"/>
      <c r="SJM9" s="111"/>
      <c r="SJN9" s="111"/>
      <c r="SJO9" s="111"/>
      <c r="SJP9" s="111"/>
      <c r="SJQ9" s="111"/>
      <c r="SJR9" s="111"/>
      <c r="SJS9" s="111"/>
      <c r="SJT9" s="111"/>
      <c r="SJU9" s="111"/>
      <c r="SJV9" s="111"/>
      <c r="SJW9" s="111"/>
      <c r="SJX9" s="111"/>
      <c r="SJY9" s="111"/>
      <c r="SJZ9" s="111"/>
      <c r="SKA9" s="111"/>
      <c r="SKB9" s="111"/>
      <c r="SKC9" s="111"/>
      <c r="SKD9" s="111"/>
      <c r="SKE9" s="111"/>
      <c r="SKF9" s="111"/>
      <c r="SKG9" s="111"/>
      <c r="SKH9" s="111"/>
      <c r="SKI9" s="111"/>
      <c r="SKJ9" s="111"/>
      <c r="SKK9" s="111"/>
      <c r="SKL9" s="111"/>
      <c r="SKM9" s="111"/>
      <c r="SKN9" s="111"/>
      <c r="SKO9" s="111"/>
      <c r="SKP9" s="111"/>
      <c r="SKQ9" s="111"/>
      <c r="SKR9" s="111"/>
      <c r="SKS9" s="111"/>
      <c r="SKT9" s="111"/>
      <c r="SKU9" s="111"/>
      <c r="SKV9" s="111"/>
      <c r="SKW9" s="111"/>
      <c r="SKX9" s="111"/>
      <c r="SKY9" s="111"/>
      <c r="SKZ9" s="111"/>
      <c r="SLA9" s="111"/>
      <c r="SLB9" s="111"/>
      <c r="SLC9" s="111"/>
      <c r="SLD9" s="111"/>
      <c r="SLE9" s="111"/>
      <c r="SLF9" s="111"/>
      <c r="SLG9" s="111"/>
      <c r="SLH9" s="111"/>
      <c r="SLI9" s="111"/>
      <c r="SLJ9" s="111"/>
      <c r="SLK9" s="111"/>
      <c r="SLL9" s="111"/>
      <c r="SLM9" s="111"/>
      <c r="SLN9" s="111"/>
      <c r="SLO9" s="111"/>
      <c r="SLP9" s="111"/>
      <c r="SLQ9" s="111"/>
      <c r="SLR9" s="111"/>
      <c r="SLS9" s="111"/>
      <c r="SLT9" s="111"/>
      <c r="SLU9" s="111"/>
      <c r="SLV9" s="111"/>
      <c r="SLW9" s="111"/>
      <c r="SLX9" s="111"/>
      <c r="SLY9" s="111"/>
      <c r="SLZ9" s="111"/>
      <c r="SMA9" s="111"/>
      <c r="SMB9" s="111"/>
      <c r="SMC9" s="111"/>
      <c r="SMD9" s="111"/>
      <c r="SME9" s="111"/>
      <c r="SMF9" s="111"/>
      <c r="SMG9" s="111"/>
      <c r="SMH9" s="111"/>
      <c r="SMI9" s="111"/>
      <c r="SMJ9" s="111"/>
      <c r="SMK9" s="111"/>
      <c r="SML9" s="111"/>
      <c r="SMM9" s="111"/>
      <c r="SMN9" s="111"/>
      <c r="SMO9" s="111"/>
      <c r="SMP9" s="111"/>
      <c r="SMQ9" s="111"/>
      <c r="SMR9" s="111"/>
      <c r="SMS9" s="111"/>
      <c r="SMT9" s="111"/>
      <c r="SMU9" s="111"/>
      <c r="SMV9" s="111"/>
      <c r="SMW9" s="111"/>
      <c r="SMX9" s="111"/>
      <c r="SMY9" s="111"/>
      <c r="SMZ9" s="111"/>
      <c r="SNA9" s="111"/>
      <c r="SNB9" s="111"/>
      <c r="SNC9" s="111"/>
      <c r="SND9" s="111"/>
      <c r="SNE9" s="111"/>
      <c r="SNF9" s="111"/>
      <c r="SNG9" s="111"/>
      <c r="SNH9" s="111"/>
      <c r="SNI9" s="111"/>
      <c r="SNJ9" s="111"/>
      <c r="SNK9" s="111"/>
      <c r="SNL9" s="111"/>
      <c r="SNM9" s="111"/>
      <c r="SNN9" s="111"/>
      <c r="SNO9" s="111"/>
      <c r="SNP9" s="111"/>
      <c r="SNQ9" s="111"/>
      <c r="SNR9" s="111"/>
      <c r="SNS9" s="111"/>
      <c r="SNT9" s="111"/>
      <c r="SNU9" s="111"/>
      <c r="SNV9" s="111"/>
      <c r="SNW9" s="111"/>
      <c r="SNX9" s="111"/>
      <c r="SNY9" s="111"/>
      <c r="SNZ9" s="111"/>
      <c r="SOA9" s="111"/>
      <c r="SOB9" s="111"/>
      <c r="SOC9" s="111"/>
      <c r="SOD9" s="111"/>
      <c r="SOE9" s="111"/>
      <c r="SOF9" s="111"/>
      <c r="SOG9" s="111"/>
      <c r="SOH9" s="111"/>
      <c r="SOI9" s="111"/>
      <c r="SOJ9" s="111"/>
      <c r="SOK9" s="111"/>
      <c r="SOL9" s="111"/>
      <c r="SOM9" s="111"/>
      <c r="SON9" s="111"/>
      <c r="SOO9" s="111"/>
      <c r="SOP9" s="111"/>
      <c r="SOQ9" s="111"/>
      <c r="SOR9" s="111"/>
      <c r="SOS9" s="111"/>
      <c r="SOT9" s="111"/>
      <c r="SOU9" s="111"/>
      <c r="SOV9" s="111"/>
      <c r="SOW9" s="111"/>
      <c r="SOX9" s="111"/>
      <c r="SOY9" s="111"/>
      <c r="SOZ9" s="111"/>
      <c r="SPA9" s="111"/>
      <c r="SPB9" s="111"/>
      <c r="SPC9" s="111"/>
      <c r="SPD9" s="111"/>
      <c r="SPE9" s="111"/>
      <c r="SPF9" s="111"/>
      <c r="SPG9" s="111"/>
      <c r="SPH9" s="111"/>
      <c r="SPI9" s="111"/>
      <c r="SPJ9" s="111"/>
      <c r="SPK9" s="111"/>
      <c r="SPL9" s="111"/>
      <c r="SPM9" s="111"/>
      <c r="SPN9" s="111"/>
      <c r="SPO9" s="111"/>
      <c r="SPP9" s="111"/>
      <c r="SPQ9" s="111"/>
      <c r="SPR9" s="111"/>
      <c r="SPS9" s="111"/>
      <c r="SPT9" s="111"/>
      <c r="SPU9" s="111"/>
      <c r="SPV9" s="111"/>
      <c r="SPW9" s="111"/>
      <c r="SPX9" s="111"/>
      <c r="SPY9" s="111"/>
      <c r="SPZ9" s="111"/>
      <c r="SQA9" s="111"/>
      <c r="SQB9" s="111"/>
      <c r="SQC9" s="111"/>
      <c r="SQD9" s="111"/>
      <c r="SQE9" s="111"/>
      <c r="SQF9" s="111"/>
      <c r="SQG9" s="111"/>
      <c r="SQH9" s="111"/>
      <c r="SQI9" s="111"/>
      <c r="SQJ9" s="111"/>
      <c r="SQK9" s="111"/>
      <c r="SQL9" s="111"/>
      <c r="SQM9" s="111"/>
      <c r="SQN9" s="111"/>
      <c r="SQO9" s="111"/>
      <c r="SQP9" s="111"/>
      <c r="SQQ9" s="111"/>
      <c r="SQR9" s="111"/>
      <c r="SQS9" s="111"/>
      <c r="SQT9" s="111"/>
      <c r="SQU9" s="111"/>
      <c r="SQV9" s="111"/>
      <c r="SQW9" s="111"/>
      <c r="SQX9" s="111"/>
      <c r="SQY9" s="111"/>
      <c r="SQZ9" s="111"/>
      <c r="SRA9" s="111"/>
      <c r="SRB9" s="111"/>
      <c r="SRC9" s="111"/>
      <c r="SRD9" s="111"/>
      <c r="SRE9" s="111"/>
      <c r="SRF9" s="111"/>
      <c r="SRG9" s="111"/>
      <c r="SRH9" s="111"/>
      <c r="SRI9" s="111"/>
      <c r="SRJ9" s="111"/>
      <c r="SRK9" s="111"/>
      <c r="SRL9" s="111"/>
      <c r="SRM9" s="111"/>
      <c r="SRN9" s="111"/>
      <c r="SRO9" s="111"/>
      <c r="SRP9" s="111"/>
      <c r="SRQ9" s="111"/>
      <c r="SRR9" s="111"/>
      <c r="SRS9" s="111"/>
      <c r="SRT9" s="111"/>
      <c r="SRU9" s="111"/>
      <c r="SRV9" s="111"/>
      <c r="SRW9" s="111"/>
      <c r="SRX9" s="111"/>
      <c r="SRY9" s="111"/>
      <c r="SRZ9" s="111"/>
      <c r="SSA9" s="111"/>
      <c r="SSB9" s="111"/>
      <c r="SSC9" s="111"/>
      <c r="SSD9" s="111"/>
      <c r="SSE9" s="111"/>
      <c r="SSF9" s="111"/>
      <c r="SSG9" s="111"/>
      <c r="SSH9" s="111"/>
      <c r="SSI9" s="111"/>
      <c r="SSJ9" s="111"/>
      <c r="SSK9" s="111"/>
      <c r="SSL9" s="111"/>
      <c r="SSM9" s="111"/>
      <c r="SSN9" s="111"/>
      <c r="SSO9" s="111"/>
      <c r="SSP9" s="111"/>
      <c r="SSQ9" s="111"/>
      <c r="SSR9" s="111"/>
      <c r="SSS9" s="111"/>
      <c r="SST9" s="111"/>
      <c r="SSU9" s="111"/>
      <c r="SSV9" s="111"/>
      <c r="SSW9" s="111"/>
      <c r="SSX9" s="111"/>
      <c r="SSY9" s="111"/>
      <c r="SSZ9" s="111"/>
      <c r="STA9" s="111"/>
      <c r="STB9" s="111"/>
      <c r="STC9" s="111"/>
      <c r="STD9" s="111"/>
      <c r="STE9" s="111"/>
      <c r="STF9" s="111"/>
      <c r="STG9" s="111"/>
      <c r="STH9" s="111"/>
      <c r="STI9" s="111"/>
      <c r="STJ9" s="111"/>
      <c r="STK9" s="111"/>
      <c r="STL9" s="111"/>
      <c r="STM9" s="111"/>
      <c r="STN9" s="111"/>
      <c r="STO9" s="111"/>
      <c r="STP9" s="111"/>
      <c r="STQ9" s="111"/>
      <c r="STR9" s="111"/>
      <c r="STS9" s="111"/>
      <c r="STT9" s="111"/>
      <c r="STU9" s="111"/>
      <c r="STV9" s="111"/>
      <c r="STW9" s="111"/>
      <c r="STX9" s="111"/>
      <c r="STY9" s="111"/>
      <c r="STZ9" s="111"/>
      <c r="SUA9" s="111"/>
      <c r="SUB9" s="111"/>
      <c r="SUC9" s="111"/>
      <c r="SUD9" s="111"/>
      <c r="SUE9" s="111"/>
      <c r="SUF9" s="111"/>
      <c r="SUG9" s="111"/>
      <c r="SUH9" s="111"/>
      <c r="SUI9" s="111"/>
      <c r="SUJ9" s="111"/>
      <c r="SUK9" s="111"/>
      <c r="SUL9" s="111"/>
      <c r="SUM9" s="111"/>
      <c r="SUN9" s="111"/>
      <c r="SUO9" s="111"/>
      <c r="SUP9" s="111"/>
      <c r="SUQ9" s="111"/>
      <c r="SUR9" s="111"/>
      <c r="SUS9" s="111"/>
      <c r="SUT9" s="111"/>
      <c r="SUU9" s="111"/>
      <c r="SUV9" s="111"/>
      <c r="SUW9" s="111"/>
      <c r="SUX9" s="111"/>
      <c r="SUY9" s="111"/>
      <c r="SUZ9" s="111"/>
      <c r="SVA9" s="111"/>
      <c r="SVB9" s="111"/>
      <c r="SVC9" s="111"/>
      <c r="SVD9" s="111"/>
      <c r="SVE9" s="111"/>
      <c r="SVF9" s="111"/>
      <c r="SVG9" s="111"/>
      <c r="SVH9" s="111"/>
      <c r="SVI9" s="111"/>
      <c r="SVJ9" s="111"/>
      <c r="SVK9" s="111"/>
      <c r="SVL9" s="111"/>
      <c r="SVM9" s="111"/>
      <c r="SVN9" s="111"/>
      <c r="SVO9" s="111"/>
      <c r="SVP9" s="111"/>
      <c r="SVQ9" s="111"/>
      <c r="SVR9" s="111"/>
      <c r="SVS9" s="111"/>
      <c r="SVT9" s="111"/>
      <c r="SVU9" s="111"/>
      <c r="SVV9" s="111"/>
      <c r="SVW9" s="111"/>
      <c r="SVX9" s="111"/>
      <c r="SVY9" s="111"/>
      <c r="SVZ9" s="111"/>
      <c r="SWA9" s="111"/>
      <c r="SWB9" s="111"/>
      <c r="SWC9" s="111"/>
      <c r="SWD9" s="111"/>
      <c r="SWE9" s="111"/>
      <c r="SWF9" s="111"/>
      <c r="SWG9" s="111"/>
      <c r="SWH9" s="111"/>
      <c r="SWI9" s="111"/>
      <c r="SWJ9" s="111"/>
      <c r="SWK9" s="111"/>
      <c r="SWL9" s="111"/>
      <c r="SWM9" s="111"/>
      <c r="SWN9" s="111"/>
      <c r="SWO9" s="111"/>
      <c r="SWP9" s="111"/>
      <c r="SWQ9" s="111"/>
      <c r="SWR9" s="111"/>
      <c r="SWS9" s="111"/>
      <c r="SWT9" s="111"/>
      <c r="SWU9" s="111"/>
      <c r="SWV9" s="111"/>
      <c r="SWW9" s="111"/>
      <c r="SWX9" s="111"/>
      <c r="SWY9" s="111"/>
      <c r="SWZ9" s="111"/>
      <c r="SXA9" s="111"/>
      <c r="SXB9" s="111"/>
      <c r="SXC9" s="111"/>
      <c r="SXD9" s="111"/>
      <c r="SXE9" s="111"/>
      <c r="SXF9" s="111"/>
      <c r="SXG9" s="111"/>
      <c r="SXH9" s="111"/>
      <c r="SXI9" s="111"/>
      <c r="SXJ9" s="111"/>
      <c r="SXK9" s="111"/>
      <c r="SXL9" s="111"/>
      <c r="SXM9" s="111"/>
      <c r="SXN9" s="111"/>
      <c r="SXO9" s="111"/>
      <c r="SXP9" s="111"/>
      <c r="SXQ9" s="111"/>
      <c r="SXR9" s="111"/>
      <c r="SXS9" s="111"/>
      <c r="SXT9" s="111"/>
      <c r="SXU9" s="111"/>
      <c r="SXV9" s="111"/>
      <c r="SXW9" s="111"/>
      <c r="SXX9" s="111"/>
      <c r="SXY9" s="111"/>
      <c r="SXZ9" s="111"/>
      <c r="SYA9" s="111"/>
      <c r="SYB9" s="111"/>
      <c r="SYC9" s="111"/>
      <c r="SYD9" s="111"/>
      <c r="SYE9" s="111"/>
      <c r="SYF9" s="111"/>
      <c r="SYG9" s="111"/>
      <c r="SYH9" s="111"/>
      <c r="SYI9" s="111"/>
      <c r="SYJ9" s="111"/>
      <c r="SYK9" s="111"/>
      <c r="SYL9" s="111"/>
      <c r="SYM9" s="111"/>
      <c r="SYN9" s="111"/>
      <c r="SYO9" s="111"/>
      <c r="SYP9" s="111"/>
      <c r="SYQ9" s="111"/>
      <c r="SYR9" s="111"/>
      <c r="SYS9" s="111"/>
      <c r="SYT9" s="111"/>
      <c r="SYU9" s="111"/>
      <c r="SYV9" s="111"/>
      <c r="SYW9" s="111"/>
      <c r="SYX9" s="111"/>
      <c r="SYY9" s="111"/>
      <c r="SYZ9" s="111"/>
      <c r="SZA9" s="111"/>
      <c r="SZB9" s="111"/>
      <c r="SZC9" s="111"/>
      <c r="SZD9" s="111"/>
      <c r="SZE9" s="111"/>
      <c r="SZF9" s="111"/>
      <c r="SZG9" s="111"/>
      <c r="SZH9" s="111"/>
      <c r="SZI9" s="111"/>
      <c r="SZJ9" s="111"/>
      <c r="SZK9" s="111"/>
      <c r="SZL9" s="111"/>
      <c r="SZM9" s="111"/>
      <c r="SZN9" s="111"/>
      <c r="SZO9" s="111"/>
      <c r="SZP9" s="111"/>
      <c r="SZQ9" s="111"/>
      <c r="SZR9" s="111"/>
      <c r="SZS9" s="111"/>
      <c r="SZT9" s="111"/>
      <c r="SZU9" s="111"/>
      <c r="SZV9" s="111"/>
      <c r="SZW9" s="111"/>
      <c r="SZX9" s="111"/>
      <c r="SZY9" s="111"/>
      <c r="SZZ9" s="111"/>
      <c r="TAA9" s="111"/>
      <c r="TAB9" s="111"/>
      <c r="TAC9" s="111"/>
      <c r="TAD9" s="111"/>
      <c r="TAE9" s="111"/>
      <c r="TAF9" s="111"/>
      <c r="TAG9" s="111"/>
      <c r="TAH9" s="111"/>
      <c r="TAI9" s="111"/>
      <c r="TAJ9" s="111"/>
      <c r="TAK9" s="111"/>
      <c r="TAL9" s="111"/>
      <c r="TAM9" s="111"/>
      <c r="TAN9" s="111"/>
      <c r="TAO9" s="111"/>
      <c r="TAP9" s="111"/>
      <c r="TAQ9" s="111"/>
      <c r="TAR9" s="111"/>
      <c r="TAS9" s="111"/>
      <c r="TAT9" s="111"/>
      <c r="TAU9" s="111"/>
      <c r="TAV9" s="111"/>
      <c r="TAW9" s="111"/>
      <c r="TAX9" s="111"/>
      <c r="TAY9" s="111"/>
      <c r="TAZ9" s="111"/>
      <c r="TBA9" s="111"/>
      <c r="TBB9" s="111"/>
      <c r="TBC9" s="111"/>
      <c r="TBD9" s="111"/>
      <c r="TBE9" s="111"/>
      <c r="TBF9" s="111"/>
      <c r="TBG9" s="111"/>
      <c r="TBH9" s="111"/>
      <c r="TBI9" s="111"/>
      <c r="TBJ9" s="111"/>
      <c r="TBK9" s="111"/>
      <c r="TBL9" s="111"/>
      <c r="TBM9" s="111"/>
      <c r="TBN9" s="111"/>
      <c r="TBO9" s="111"/>
      <c r="TBP9" s="111"/>
      <c r="TBQ9" s="111"/>
      <c r="TBR9" s="111"/>
      <c r="TBS9" s="111"/>
      <c r="TBT9" s="111"/>
      <c r="TBU9" s="111"/>
      <c r="TBV9" s="111"/>
      <c r="TBW9" s="111"/>
      <c r="TBX9" s="111"/>
      <c r="TBY9" s="111"/>
      <c r="TBZ9" s="111"/>
      <c r="TCA9" s="111"/>
      <c r="TCB9" s="111"/>
      <c r="TCC9" s="111"/>
      <c r="TCD9" s="111"/>
      <c r="TCE9" s="111"/>
      <c r="TCF9" s="111"/>
      <c r="TCG9" s="111"/>
      <c r="TCH9" s="111"/>
      <c r="TCI9" s="111"/>
      <c r="TCJ9" s="111"/>
      <c r="TCK9" s="111"/>
      <c r="TCL9" s="111"/>
      <c r="TCM9" s="111"/>
      <c r="TCN9" s="111"/>
      <c r="TCO9" s="111"/>
      <c r="TCP9" s="111"/>
      <c r="TCQ9" s="111"/>
      <c r="TCR9" s="111"/>
      <c r="TCS9" s="111"/>
      <c r="TCT9" s="111"/>
      <c r="TCU9" s="111"/>
      <c r="TCV9" s="111"/>
      <c r="TCW9" s="111"/>
      <c r="TCX9" s="111"/>
      <c r="TCY9" s="111"/>
      <c r="TCZ9" s="111"/>
      <c r="TDA9" s="111"/>
      <c r="TDB9" s="111"/>
      <c r="TDC9" s="111"/>
      <c r="TDD9" s="111"/>
      <c r="TDE9" s="111"/>
      <c r="TDF9" s="111"/>
      <c r="TDG9" s="111"/>
      <c r="TDH9" s="111"/>
      <c r="TDI9" s="111"/>
      <c r="TDJ9" s="111"/>
      <c r="TDK9" s="111"/>
      <c r="TDL9" s="111"/>
      <c r="TDM9" s="111"/>
      <c r="TDN9" s="111"/>
      <c r="TDO9" s="111"/>
      <c r="TDP9" s="111"/>
      <c r="TDQ9" s="111"/>
      <c r="TDR9" s="111"/>
      <c r="TDS9" s="111"/>
      <c r="TDT9" s="111"/>
      <c r="TDU9" s="111"/>
      <c r="TDV9" s="111"/>
      <c r="TDW9" s="111"/>
      <c r="TDX9" s="111"/>
      <c r="TDY9" s="111"/>
      <c r="TDZ9" s="111"/>
      <c r="TEA9" s="111"/>
      <c r="TEB9" s="111"/>
      <c r="TEC9" s="111"/>
      <c r="TED9" s="111"/>
      <c r="TEE9" s="111"/>
      <c r="TEF9" s="111"/>
      <c r="TEG9" s="111"/>
      <c r="TEH9" s="111"/>
      <c r="TEI9" s="111"/>
      <c r="TEJ9" s="111"/>
      <c r="TEK9" s="111"/>
      <c r="TEL9" s="111"/>
      <c r="TEM9" s="111"/>
      <c r="TEN9" s="111"/>
      <c r="TEO9" s="111"/>
      <c r="TEP9" s="111"/>
      <c r="TEQ9" s="111"/>
      <c r="TER9" s="111"/>
      <c r="TES9" s="111"/>
      <c r="TET9" s="111"/>
      <c r="TEU9" s="111"/>
      <c r="TEV9" s="111"/>
      <c r="TEW9" s="111"/>
      <c r="TEX9" s="111"/>
      <c r="TEY9" s="111"/>
      <c r="TEZ9" s="111"/>
      <c r="TFA9" s="111"/>
      <c r="TFB9" s="111"/>
      <c r="TFC9" s="111"/>
      <c r="TFD9" s="111"/>
      <c r="TFE9" s="111"/>
      <c r="TFF9" s="111"/>
      <c r="TFG9" s="111"/>
      <c r="TFH9" s="111"/>
      <c r="TFI9" s="111"/>
      <c r="TFJ9" s="111"/>
      <c r="TFK9" s="111"/>
      <c r="TFL9" s="111"/>
      <c r="TFM9" s="111"/>
      <c r="TFN9" s="111"/>
      <c r="TFO9" s="111"/>
      <c r="TFP9" s="111"/>
      <c r="TFQ9" s="111"/>
      <c r="TFR9" s="111"/>
      <c r="TFS9" s="111"/>
      <c r="TFT9" s="111"/>
      <c r="TFU9" s="111"/>
      <c r="TFV9" s="111"/>
      <c r="TFW9" s="111"/>
      <c r="TFX9" s="111"/>
      <c r="TFY9" s="111"/>
      <c r="TFZ9" s="111"/>
      <c r="TGA9" s="111"/>
      <c r="TGB9" s="111"/>
      <c r="TGC9" s="111"/>
      <c r="TGD9" s="111"/>
      <c r="TGE9" s="111"/>
      <c r="TGF9" s="111"/>
      <c r="TGG9" s="111"/>
      <c r="TGH9" s="111"/>
      <c r="TGI9" s="111"/>
      <c r="TGJ9" s="111"/>
      <c r="TGK9" s="111"/>
      <c r="TGL9" s="111"/>
      <c r="TGM9" s="111"/>
      <c r="TGN9" s="111"/>
      <c r="TGO9" s="111"/>
      <c r="TGP9" s="111"/>
      <c r="TGQ9" s="111"/>
      <c r="TGR9" s="111"/>
      <c r="TGS9" s="111"/>
      <c r="TGT9" s="111"/>
      <c r="TGU9" s="111"/>
      <c r="TGV9" s="111"/>
      <c r="TGW9" s="111"/>
      <c r="TGX9" s="111"/>
      <c r="TGY9" s="111"/>
      <c r="TGZ9" s="111"/>
      <c r="THA9" s="111"/>
      <c r="THB9" s="111"/>
      <c r="THC9" s="111"/>
      <c r="THD9" s="111"/>
      <c r="THE9" s="111"/>
      <c r="THF9" s="111"/>
      <c r="THG9" s="111"/>
      <c r="THH9" s="111"/>
      <c r="THI9" s="111"/>
      <c r="THJ9" s="111"/>
      <c r="THK9" s="111"/>
      <c r="THL9" s="111"/>
      <c r="THM9" s="111"/>
      <c r="THN9" s="111"/>
      <c r="THO9" s="111"/>
      <c r="THP9" s="111"/>
      <c r="THQ9" s="111"/>
      <c r="THR9" s="111"/>
      <c r="THS9" s="111"/>
      <c r="THT9" s="111"/>
      <c r="THU9" s="111"/>
      <c r="THV9" s="111"/>
      <c r="THW9" s="111"/>
      <c r="THX9" s="111"/>
      <c r="THY9" s="111"/>
      <c r="THZ9" s="111"/>
      <c r="TIA9" s="111"/>
      <c r="TIB9" s="111"/>
      <c r="TIC9" s="111"/>
      <c r="TID9" s="111"/>
      <c r="TIE9" s="111"/>
      <c r="TIF9" s="111"/>
      <c r="TIG9" s="111"/>
      <c r="TIH9" s="111"/>
      <c r="TII9" s="111"/>
      <c r="TIJ9" s="111"/>
      <c r="TIK9" s="111"/>
      <c r="TIL9" s="111"/>
      <c r="TIM9" s="111"/>
      <c r="TIN9" s="111"/>
      <c r="TIO9" s="111"/>
      <c r="TIP9" s="111"/>
      <c r="TIQ9" s="111"/>
      <c r="TIR9" s="111"/>
      <c r="TIS9" s="111"/>
      <c r="TIT9" s="111"/>
      <c r="TIU9" s="111"/>
      <c r="TIV9" s="111"/>
      <c r="TIW9" s="111"/>
      <c r="TIX9" s="111"/>
      <c r="TIY9" s="111"/>
      <c r="TIZ9" s="111"/>
      <c r="TJA9" s="111"/>
      <c r="TJB9" s="111"/>
      <c r="TJC9" s="111"/>
      <c r="TJD9" s="111"/>
      <c r="TJE9" s="111"/>
      <c r="TJF9" s="111"/>
      <c r="TJG9" s="111"/>
      <c r="TJH9" s="111"/>
      <c r="TJI9" s="111"/>
      <c r="TJJ9" s="111"/>
      <c r="TJK9" s="111"/>
      <c r="TJL9" s="111"/>
      <c r="TJM9" s="111"/>
      <c r="TJN9" s="111"/>
      <c r="TJO9" s="111"/>
      <c r="TJP9" s="111"/>
      <c r="TJQ9" s="111"/>
      <c r="TJR9" s="111"/>
      <c r="TJS9" s="111"/>
      <c r="TJT9" s="111"/>
      <c r="TJU9" s="111"/>
      <c r="TJV9" s="111"/>
      <c r="TJW9" s="111"/>
      <c r="TJX9" s="111"/>
      <c r="TJY9" s="111"/>
      <c r="TJZ9" s="111"/>
      <c r="TKA9" s="111"/>
      <c r="TKB9" s="111"/>
      <c r="TKC9" s="111"/>
      <c r="TKD9" s="111"/>
      <c r="TKE9" s="111"/>
      <c r="TKF9" s="111"/>
      <c r="TKG9" s="111"/>
      <c r="TKH9" s="111"/>
      <c r="TKI9" s="111"/>
      <c r="TKJ9" s="111"/>
      <c r="TKK9" s="111"/>
      <c r="TKL9" s="111"/>
      <c r="TKM9" s="111"/>
      <c r="TKN9" s="111"/>
      <c r="TKO9" s="111"/>
      <c r="TKP9" s="111"/>
      <c r="TKQ9" s="111"/>
      <c r="TKR9" s="111"/>
      <c r="TKS9" s="111"/>
      <c r="TKT9" s="111"/>
      <c r="TKU9" s="111"/>
      <c r="TKV9" s="111"/>
      <c r="TKW9" s="111"/>
      <c r="TKX9" s="111"/>
      <c r="TKY9" s="111"/>
      <c r="TKZ9" s="111"/>
      <c r="TLA9" s="111"/>
      <c r="TLB9" s="111"/>
      <c r="TLC9" s="111"/>
      <c r="TLD9" s="111"/>
      <c r="TLE9" s="111"/>
      <c r="TLF9" s="111"/>
      <c r="TLG9" s="111"/>
      <c r="TLH9" s="111"/>
      <c r="TLI9" s="111"/>
      <c r="TLJ9" s="111"/>
      <c r="TLK9" s="111"/>
      <c r="TLL9" s="111"/>
      <c r="TLM9" s="111"/>
      <c r="TLN9" s="111"/>
      <c r="TLO9" s="111"/>
      <c r="TLP9" s="111"/>
      <c r="TLQ9" s="111"/>
      <c r="TLR9" s="111"/>
      <c r="TLS9" s="111"/>
      <c r="TLT9" s="111"/>
      <c r="TLU9" s="111"/>
      <c r="TLV9" s="111"/>
      <c r="TLW9" s="111"/>
      <c r="TLX9" s="111"/>
      <c r="TLY9" s="111"/>
      <c r="TLZ9" s="111"/>
      <c r="TMA9" s="111"/>
      <c r="TMB9" s="111"/>
      <c r="TMC9" s="111"/>
      <c r="TMD9" s="111"/>
      <c r="TME9" s="111"/>
      <c r="TMF9" s="111"/>
      <c r="TMG9" s="111"/>
      <c r="TMH9" s="111"/>
      <c r="TMI9" s="111"/>
      <c r="TMJ9" s="111"/>
      <c r="TMK9" s="111"/>
      <c r="TML9" s="111"/>
      <c r="TMM9" s="111"/>
      <c r="TMN9" s="111"/>
      <c r="TMO9" s="111"/>
      <c r="TMP9" s="111"/>
      <c r="TMQ9" s="111"/>
      <c r="TMR9" s="111"/>
      <c r="TMS9" s="111"/>
      <c r="TMT9" s="111"/>
      <c r="TMU9" s="111"/>
      <c r="TMV9" s="111"/>
      <c r="TMW9" s="111"/>
      <c r="TMX9" s="111"/>
      <c r="TMY9" s="111"/>
      <c r="TMZ9" s="111"/>
      <c r="TNA9" s="111"/>
      <c r="TNB9" s="111"/>
      <c r="TNC9" s="111"/>
      <c r="TND9" s="111"/>
      <c r="TNE9" s="111"/>
      <c r="TNF9" s="111"/>
      <c r="TNG9" s="111"/>
      <c r="TNH9" s="111"/>
      <c r="TNI9" s="111"/>
      <c r="TNJ9" s="111"/>
      <c r="TNK9" s="111"/>
      <c r="TNL9" s="111"/>
      <c r="TNM9" s="111"/>
      <c r="TNN9" s="111"/>
      <c r="TNO9" s="111"/>
      <c r="TNP9" s="111"/>
      <c r="TNQ9" s="111"/>
      <c r="TNR9" s="111"/>
      <c r="TNS9" s="111"/>
      <c r="TNT9" s="111"/>
      <c r="TNU9" s="111"/>
      <c r="TNV9" s="111"/>
      <c r="TNW9" s="111"/>
      <c r="TNX9" s="111"/>
      <c r="TNY9" s="111"/>
      <c r="TNZ9" s="111"/>
      <c r="TOA9" s="111"/>
      <c r="TOB9" s="111"/>
      <c r="TOC9" s="111"/>
      <c r="TOD9" s="111"/>
      <c r="TOE9" s="111"/>
      <c r="TOF9" s="111"/>
      <c r="TOG9" s="111"/>
      <c r="TOH9" s="111"/>
      <c r="TOI9" s="111"/>
      <c r="TOJ9" s="111"/>
      <c r="TOK9" s="111"/>
      <c r="TOL9" s="111"/>
      <c r="TOM9" s="111"/>
      <c r="TON9" s="111"/>
      <c r="TOO9" s="111"/>
      <c r="TOP9" s="111"/>
      <c r="TOQ9" s="111"/>
      <c r="TOR9" s="111"/>
      <c r="TOS9" s="111"/>
      <c r="TOT9" s="111"/>
      <c r="TOU9" s="111"/>
      <c r="TOV9" s="111"/>
      <c r="TOW9" s="111"/>
      <c r="TOX9" s="111"/>
      <c r="TOY9" s="111"/>
      <c r="TOZ9" s="111"/>
      <c r="TPA9" s="111"/>
      <c r="TPB9" s="111"/>
      <c r="TPC9" s="111"/>
      <c r="TPD9" s="111"/>
      <c r="TPE9" s="111"/>
      <c r="TPF9" s="111"/>
      <c r="TPG9" s="111"/>
      <c r="TPH9" s="111"/>
      <c r="TPI9" s="111"/>
      <c r="TPJ9" s="111"/>
      <c r="TPK9" s="111"/>
      <c r="TPL9" s="111"/>
      <c r="TPM9" s="111"/>
      <c r="TPN9" s="111"/>
      <c r="TPO9" s="111"/>
      <c r="TPP9" s="111"/>
      <c r="TPQ9" s="111"/>
      <c r="TPR9" s="111"/>
      <c r="TPS9" s="111"/>
      <c r="TPT9" s="111"/>
      <c r="TPU9" s="111"/>
      <c r="TPV9" s="111"/>
      <c r="TPW9" s="111"/>
      <c r="TPX9" s="111"/>
      <c r="TPY9" s="111"/>
      <c r="TPZ9" s="111"/>
      <c r="TQA9" s="111"/>
      <c r="TQB9" s="111"/>
      <c r="TQC9" s="111"/>
      <c r="TQD9" s="111"/>
      <c r="TQE9" s="111"/>
      <c r="TQF9" s="111"/>
      <c r="TQG9" s="111"/>
      <c r="TQH9" s="111"/>
      <c r="TQI9" s="111"/>
      <c r="TQJ9" s="111"/>
      <c r="TQK9" s="111"/>
      <c r="TQL9" s="111"/>
      <c r="TQM9" s="111"/>
      <c r="TQN9" s="111"/>
      <c r="TQO9" s="111"/>
      <c r="TQP9" s="111"/>
      <c r="TQQ9" s="111"/>
      <c r="TQR9" s="111"/>
      <c r="TQS9" s="111"/>
      <c r="TQT9" s="111"/>
      <c r="TQU9" s="111"/>
      <c r="TQV9" s="111"/>
      <c r="TQW9" s="111"/>
      <c r="TQX9" s="111"/>
      <c r="TQY9" s="111"/>
      <c r="TQZ9" s="111"/>
      <c r="TRA9" s="111"/>
      <c r="TRB9" s="111"/>
      <c r="TRC9" s="111"/>
      <c r="TRD9" s="111"/>
      <c r="TRE9" s="111"/>
      <c r="TRF9" s="111"/>
      <c r="TRG9" s="111"/>
      <c r="TRH9" s="111"/>
      <c r="TRI9" s="111"/>
      <c r="TRJ9" s="111"/>
      <c r="TRK9" s="111"/>
      <c r="TRL9" s="111"/>
      <c r="TRM9" s="111"/>
      <c r="TRN9" s="111"/>
      <c r="TRO9" s="111"/>
      <c r="TRP9" s="111"/>
      <c r="TRQ9" s="111"/>
      <c r="TRR9" s="111"/>
      <c r="TRS9" s="111"/>
      <c r="TRT9" s="111"/>
      <c r="TRU9" s="111"/>
      <c r="TRV9" s="111"/>
      <c r="TRW9" s="111"/>
      <c r="TRX9" s="111"/>
      <c r="TRY9" s="111"/>
      <c r="TRZ9" s="111"/>
      <c r="TSA9" s="111"/>
      <c r="TSB9" s="111"/>
      <c r="TSC9" s="111"/>
      <c r="TSD9" s="111"/>
      <c r="TSE9" s="111"/>
      <c r="TSF9" s="111"/>
      <c r="TSG9" s="111"/>
      <c r="TSH9" s="111"/>
      <c r="TSI9" s="111"/>
      <c r="TSJ9" s="111"/>
      <c r="TSK9" s="111"/>
      <c r="TSL9" s="111"/>
      <c r="TSM9" s="111"/>
      <c r="TSN9" s="111"/>
      <c r="TSO9" s="111"/>
      <c r="TSP9" s="111"/>
      <c r="TSQ9" s="111"/>
      <c r="TSR9" s="111"/>
      <c r="TSS9" s="111"/>
      <c r="TST9" s="111"/>
      <c r="TSU9" s="111"/>
      <c r="TSV9" s="111"/>
      <c r="TSW9" s="111"/>
      <c r="TSX9" s="111"/>
      <c r="TSY9" s="111"/>
      <c r="TSZ9" s="111"/>
      <c r="TTA9" s="111"/>
      <c r="TTB9" s="111"/>
      <c r="TTC9" s="111"/>
      <c r="TTD9" s="111"/>
      <c r="TTE9" s="111"/>
      <c r="TTF9" s="111"/>
      <c r="TTG9" s="111"/>
      <c r="TTH9" s="111"/>
      <c r="TTI9" s="111"/>
      <c r="TTJ9" s="111"/>
      <c r="TTK9" s="111"/>
      <c r="TTL9" s="111"/>
      <c r="TTM9" s="111"/>
      <c r="TTN9" s="111"/>
      <c r="TTO9" s="111"/>
      <c r="TTP9" s="111"/>
      <c r="TTQ9" s="111"/>
      <c r="TTR9" s="111"/>
      <c r="TTS9" s="111"/>
      <c r="TTT9" s="111"/>
      <c r="TTU9" s="111"/>
      <c r="TTV9" s="111"/>
      <c r="TTW9" s="111"/>
      <c r="TTX9" s="111"/>
      <c r="TTY9" s="111"/>
      <c r="TTZ9" s="111"/>
      <c r="TUA9" s="111"/>
      <c r="TUB9" s="111"/>
      <c r="TUC9" s="111"/>
      <c r="TUD9" s="111"/>
      <c r="TUE9" s="111"/>
      <c r="TUF9" s="111"/>
      <c r="TUG9" s="111"/>
      <c r="TUH9" s="111"/>
      <c r="TUI9" s="111"/>
      <c r="TUJ9" s="111"/>
      <c r="TUK9" s="111"/>
      <c r="TUL9" s="111"/>
      <c r="TUM9" s="111"/>
      <c r="TUN9" s="111"/>
      <c r="TUO9" s="111"/>
      <c r="TUP9" s="111"/>
      <c r="TUQ9" s="111"/>
      <c r="TUR9" s="111"/>
      <c r="TUS9" s="111"/>
      <c r="TUT9" s="111"/>
      <c r="TUU9" s="111"/>
      <c r="TUV9" s="111"/>
      <c r="TUW9" s="111"/>
      <c r="TUX9" s="111"/>
      <c r="TUY9" s="111"/>
      <c r="TUZ9" s="111"/>
      <c r="TVA9" s="111"/>
      <c r="TVB9" s="111"/>
      <c r="TVC9" s="111"/>
      <c r="TVD9" s="111"/>
      <c r="TVE9" s="111"/>
      <c r="TVF9" s="111"/>
      <c r="TVG9" s="111"/>
      <c r="TVH9" s="111"/>
      <c r="TVI9" s="111"/>
      <c r="TVJ9" s="111"/>
      <c r="TVK9" s="111"/>
      <c r="TVL9" s="111"/>
      <c r="TVM9" s="111"/>
      <c r="TVN9" s="111"/>
      <c r="TVO9" s="111"/>
      <c r="TVP9" s="111"/>
      <c r="TVQ9" s="111"/>
      <c r="TVR9" s="111"/>
      <c r="TVS9" s="111"/>
      <c r="TVT9" s="111"/>
      <c r="TVU9" s="111"/>
      <c r="TVV9" s="111"/>
      <c r="TVW9" s="111"/>
      <c r="TVX9" s="111"/>
      <c r="TVY9" s="111"/>
      <c r="TVZ9" s="111"/>
      <c r="TWA9" s="111"/>
      <c r="TWB9" s="111"/>
      <c r="TWC9" s="111"/>
      <c r="TWD9" s="111"/>
      <c r="TWE9" s="111"/>
      <c r="TWF9" s="111"/>
      <c r="TWG9" s="111"/>
      <c r="TWH9" s="111"/>
      <c r="TWI9" s="111"/>
      <c r="TWJ9" s="111"/>
      <c r="TWK9" s="111"/>
      <c r="TWL9" s="111"/>
      <c r="TWM9" s="111"/>
      <c r="TWN9" s="111"/>
      <c r="TWO9" s="111"/>
      <c r="TWP9" s="111"/>
      <c r="TWQ9" s="111"/>
      <c r="TWR9" s="111"/>
      <c r="TWS9" s="111"/>
      <c r="TWT9" s="111"/>
      <c r="TWU9" s="111"/>
      <c r="TWV9" s="111"/>
      <c r="TWW9" s="111"/>
      <c r="TWX9" s="111"/>
      <c r="TWY9" s="111"/>
      <c r="TWZ9" s="111"/>
      <c r="TXA9" s="111"/>
      <c r="TXB9" s="111"/>
      <c r="TXC9" s="111"/>
      <c r="TXD9" s="111"/>
      <c r="TXE9" s="111"/>
      <c r="TXF9" s="111"/>
      <c r="TXG9" s="111"/>
      <c r="TXH9" s="111"/>
      <c r="TXI9" s="111"/>
      <c r="TXJ9" s="111"/>
      <c r="TXK9" s="111"/>
      <c r="TXL9" s="111"/>
      <c r="TXM9" s="111"/>
      <c r="TXN9" s="111"/>
      <c r="TXO9" s="111"/>
      <c r="TXP9" s="111"/>
      <c r="TXQ9" s="111"/>
      <c r="TXR9" s="111"/>
      <c r="TXS9" s="111"/>
      <c r="TXT9" s="111"/>
      <c r="TXU9" s="111"/>
      <c r="TXV9" s="111"/>
      <c r="TXW9" s="111"/>
      <c r="TXX9" s="111"/>
      <c r="TXY9" s="111"/>
      <c r="TXZ9" s="111"/>
      <c r="TYA9" s="111"/>
      <c r="TYB9" s="111"/>
      <c r="TYC9" s="111"/>
      <c r="TYD9" s="111"/>
      <c r="TYE9" s="111"/>
      <c r="TYF9" s="111"/>
      <c r="TYG9" s="111"/>
      <c r="TYH9" s="111"/>
      <c r="TYI9" s="111"/>
      <c r="TYJ9" s="111"/>
      <c r="TYK9" s="111"/>
      <c r="TYL9" s="111"/>
      <c r="TYM9" s="111"/>
      <c r="TYN9" s="111"/>
      <c r="TYO9" s="111"/>
      <c r="TYP9" s="111"/>
      <c r="TYQ9" s="111"/>
      <c r="TYR9" s="111"/>
      <c r="TYS9" s="111"/>
      <c r="TYT9" s="111"/>
      <c r="TYU9" s="111"/>
      <c r="TYV9" s="111"/>
      <c r="TYW9" s="111"/>
      <c r="TYX9" s="111"/>
      <c r="TYY9" s="111"/>
      <c r="TYZ9" s="111"/>
      <c r="TZA9" s="111"/>
      <c r="TZB9" s="111"/>
      <c r="TZC9" s="111"/>
      <c r="TZD9" s="111"/>
      <c r="TZE9" s="111"/>
      <c r="TZF9" s="111"/>
      <c r="TZG9" s="111"/>
      <c r="TZH9" s="111"/>
      <c r="TZI9" s="111"/>
      <c r="TZJ9" s="111"/>
      <c r="TZK9" s="111"/>
      <c r="TZL9" s="111"/>
      <c r="TZM9" s="111"/>
      <c r="TZN9" s="111"/>
      <c r="TZO9" s="111"/>
      <c r="TZP9" s="111"/>
      <c r="TZQ9" s="111"/>
      <c r="TZR9" s="111"/>
      <c r="TZS9" s="111"/>
      <c r="TZT9" s="111"/>
      <c r="TZU9" s="111"/>
      <c r="TZV9" s="111"/>
      <c r="TZW9" s="111"/>
      <c r="TZX9" s="111"/>
      <c r="TZY9" s="111"/>
      <c r="TZZ9" s="111"/>
      <c r="UAA9" s="111"/>
      <c r="UAB9" s="111"/>
      <c r="UAC9" s="111"/>
      <c r="UAD9" s="111"/>
      <c r="UAE9" s="111"/>
      <c r="UAF9" s="111"/>
      <c r="UAG9" s="111"/>
      <c r="UAH9" s="111"/>
      <c r="UAI9" s="111"/>
      <c r="UAJ9" s="111"/>
      <c r="UAK9" s="111"/>
      <c r="UAL9" s="111"/>
      <c r="UAM9" s="111"/>
      <c r="UAN9" s="111"/>
      <c r="UAO9" s="111"/>
      <c r="UAP9" s="111"/>
      <c r="UAQ9" s="111"/>
      <c r="UAR9" s="111"/>
      <c r="UAS9" s="111"/>
      <c r="UAT9" s="111"/>
      <c r="UAU9" s="111"/>
      <c r="UAV9" s="111"/>
      <c r="UAW9" s="111"/>
      <c r="UAX9" s="111"/>
      <c r="UAY9" s="111"/>
      <c r="UAZ9" s="111"/>
      <c r="UBA9" s="111"/>
      <c r="UBB9" s="111"/>
      <c r="UBC9" s="111"/>
      <c r="UBD9" s="111"/>
      <c r="UBE9" s="111"/>
      <c r="UBF9" s="111"/>
      <c r="UBG9" s="111"/>
      <c r="UBH9" s="111"/>
      <c r="UBI9" s="111"/>
      <c r="UBJ9" s="111"/>
      <c r="UBK9" s="111"/>
      <c r="UBL9" s="111"/>
      <c r="UBM9" s="111"/>
      <c r="UBN9" s="111"/>
      <c r="UBO9" s="111"/>
      <c r="UBP9" s="111"/>
      <c r="UBQ9" s="111"/>
      <c r="UBR9" s="111"/>
      <c r="UBS9" s="111"/>
      <c r="UBT9" s="111"/>
      <c r="UBU9" s="111"/>
      <c r="UBV9" s="111"/>
      <c r="UBW9" s="111"/>
      <c r="UBX9" s="111"/>
      <c r="UBY9" s="111"/>
      <c r="UBZ9" s="111"/>
      <c r="UCA9" s="111"/>
      <c r="UCB9" s="111"/>
      <c r="UCC9" s="111"/>
      <c r="UCD9" s="111"/>
      <c r="UCE9" s="111"/>
      <c r="UCF9" s="111"/>
      <c r="UCG9" s="111"/>
      <c r="UCH9" s="111"/>
      <c r="UCI9" s="111"/>
      <c r="UCJ9" s="111"/>
      <c r="UCK9" s="111"/>
      <c r="UCL9" s="111"/>
      <c r="UCM9" s="111"/>
      <c r="UCN9" s="111"/>
      <c r="UCO9" s="111"/>
      <c r="UCP9" s="111"/>
      <c r="UCQ9" s="111"/>
      <c r="UCR9" s="111"/>
      <c r="UCS9" s="111"/>
      <c r="UCT9" s="111"/>
      <c r="UCU9" s="111"/>
      <c r="UCV9" s="111"/>
      <c r="UCW9" s="111"/>
      <c r="UCX9" s="111"/>
      <c r="UCY9" s="111"/>
      <c r="UCZ9" s="111"/>
      <c r="UDA9" s="111"/>
      <c r="UDB9" s="111"/>
      <c r="UDC9" s="111"/>
      <c r="UDD9" s="111"/>
      <c r="UDE9" s="111"/>
      <c r="UDF9" s="111"/>
      <c r="UDG9" s="111"/>
      <c r="UDH9" s="111"/>
      <c r="UDI9" s="111"/>
      <c r="UDJ9" s="111"/>
      <c r="UDK9" s="111"/>
      <c r="UDL9" s="111"/>
      <c r="UDM9" s="111"/>
      <c r="UDN9" s="111"/>
      <c r="UDO9" s="111"/>
      <c r="UDP9" s="111"/>
      <c r="UDQ9" s="111"/>
      <c r="UDR9" s="111"/>
      <c r="UDS9" s="111"/>
      <c r="UDT9" s="111"/>
      <c r="UDU9" s="111"/>
      <c r="UDV9" s="111"/>
      <c r="UDW9" s="111"/>
      <c r="UDX9" s="111"/>
      <c r="UDY9" s="111"/>
      <c r="UDZ9" s="111"/>
      <c r="UEA9" s="111"/>
      <c r="UEB9" s="111"/>
      <c r="UEC9" s="111"/>
      <c r="UED9" s="111"/>
      <c r="UEE9" s="111"/>
      <c r="UEF9" s="111"/>
      <c r="UEG9" s="111"/>
      <c r="UEH9" s="111"/>
      <c r="UEI9" s="111"/>
      <c r="UEJ9" s="111"/>
      <c r="UEK9" s="111"/>
      <c r="UEL9" s="111"/>
      <c r="UEM9" s="111"/>
      <c r="UEN9" s="111"/>
      <c r="UEO9" s="111"/>
      <c r="UEP9" s="111"/>
      <c r="UEQ9" s="111"/>
      <c r="UER9" s="111"/>
      <c r="UES9" s="111"/>
      <c r="UET9" s="111"/>
      <c r="UEU9" s="111"/>
      <c r="UEV9" s="111"/>
      <c r="UEW9" s="111"/>
      <c r="UEX9" s="111"/>
      <c r="UEY9" s="111"/>
      <c r="UEZ9" s="111"/>
      <c r="UFA9" s="111"/>
      <c r="UFB9" s="111"/>
      <c r="UFC9" s="111"/>
      <c r="UFD9" s="111"/>
      <c r="UFE9" s="111"/>
      <c r="UFF9" s="111"/>
      <c r="UFG9" s="111"/>
      <c r="UFH9" s="111"/>
      <c r="UFI9" s="111"/>
      <c r="UFJ9" s="111"/>
      <c r="UFK9" s="111"/>
      <c r="UFL9" s="111"/>
      <c r="UFM9" s="111"/>
      <c r="UFN9" s="111"/>
      <c r="UFO9" s="111"/>
      <c r="UFP9" s="111"/>
      <c r="UFQ9" s="111"/>
      <c r="UFR9" s="111"/>
      <c r="UFS9" s="111"/>
      <c r="UFT9" s="111"/>
      <c r="UFU9" s="111"/>
      <c r="UFV9" s="111"/>
      <c r="UFW9" s="111"/>
      <c r="UFX9" s="111"/>
      <c r="UFY9" s="111"/>
      <c r="UFZ9" s="111"/>
      <c r="UGA9" s="111"/>
      <c r="UGB9" s="111"/>
      <c r="UGC9" s="111"/>
      <c r="UGD9" s="111"/>
      <c r="UGE9" s="111"/>
      <c r="UGF9" s="111"/>
      <c r="UGG9" s="111"/>
      <c r="UGH9" s="111"/>
      <c r="UGI9" s="111"/>
      <c r="UGJ9" s="111"/>
      <c r="UGK9" s="111"/>
      <c r="UGL9" s="111"/>
      <c r="UGM9" s="111"/>
      <c r="UGN9" s="111"/>
      <c r="UGO9" s="111"/>
      <c r="UGP9" s="111"/>
      <c r="UGQ9" s="111"/>
      <c r="UGR9" s="111"/>
      <c r="UGS9" s="111"/>
      <c r="UGT9" s="111"/>
      <c r="UGU9" s="111"/>
      <c r="UGV9" s="111"/>
      <c r="UGW9" s="111"/>
      <c r="UGX9" s="111"/>
      <c r="UGY9" s="111"/>
      <c r="UGZ9" s="111"/>
      <c r="UHA9" s="111"/>
      <c r="UHB9" s="111"/>
      <c r="UHC9" s="111"/>
      <c r="UHD9" s="111"/>
      <c r="UHE9" s="111"/>
      <c r="UHF9" s="111"/>
      <c r="UHG9" s="111"/>
      <c r="UHH9" s="111"/>
      <c r="UHI9" s="111"/>
      <c r="UHJ9" s="111"/>
      <c r="UHK9" s="111"/>
      <c r="UHL9" s="111"/>
      <c r="UHM9" s="111"/>
      <c r="UHN9" s="111"/>
      <c r="UHO9" s="111"/>
      <c r="UHP9" s="111"/>
      <c r="UHQ9" s="111"/>
      <c r="UHR9" s="111"/>
      <c r="UHS9" s="111"/>
      <c r="UHT9" s="111"/>
      <c r="UHU9" s="111"/>
      <c r="UHV9" s="111"/>
      <c r="UHW9" s="111"/>
      <c r="UHX9" s="111"/>
      <c r="UHY9" s="111"/>
      <c r="UHZ9" s="111"/>
      <c r="UIA9" s="111"/>
      <c r="UIB9" s="111"/>
      <c r="UIC9" s="111"/>
      <c r="UID9" s="111"/>
      <c r="UIE9" s="111"/>
      <c r="UIF9" s="111"/>
      <c r="UIG9" s="111"/>
      <c r="UIH9" s="111"/>
      <c r="UII9" s="111"/>
      <c r="UIJ9" s="111"/>
      <c r="UIK9" s="111"/>
      <c r="UIL9" s="111"/>
      <c r="UIM9" s="111"/>
      <c r="UIN9" s="111"/>
      <c r="UIO9" s="111"/>
      <c r="UIP9" s="111"/>
      <c r="UIQ9" s="111"/>
      <c r="UIR9" s="111"/>
      <c r="UIS9" s="111"/>
      <c r="UIT9" s="111"/>
      <c r="UIU9" s="111"/>
      <c r="UIV9" s="111"/>
      <c r="UIW9" s="111"/>
      <c r="UIX9" s="111"/>
      <c r="UIY9" s="111"/>
      <c r="UIZ9" s="111"/>
      <c r="UJA9" s="111"/>
      <c r="UJB9" s="111"/>
      <c r="UJC9" s="111"/>
      <c r="UJD9" s="111"/>
      <c r="UJE9" s="111"/>
      <c r="UJF9" s="111"/>
      <c r="UJG9" s="111"/>
      <c r="UJH9" s="111"/>
      <c r="UJI9" s="111"/>
      <c r="UJJ9" s="111"/>
      <c r="UJK9" s="111"/>
      <c r="UJL9" s="111"/>
      <c r="UJM9" s="111"/>
      <c r="UJN9" s="111"/>
      <c r="UJO9" s="111"/>
      <c r="UJP9" s="111"/>
      <c r="UJQ9" s="111"/>
      <c r="UJR9" s="111"/>
      <c r="UJS9" s="111"/>
      <c r="UJT9" s="111"/>
      <c r="UJU9" s="111"/>
      <c r="UJV9" s="111"/>
      <c r="UJW9" s="111"/>
      <c r="UJX9" s="111"/>
      <c r="UJY9" s="111"/>
      <c r="UJZ9" s="111"/>
      <c r="UKA9" s="111"/>
      <c r="UKB9" s="111"/>
      <c r="UKC9" s="111"/>
      <c r="UKD9" s="111"/>
      <c r="UKE9" s="111"/>
      <c r="UKF9" s="111"/>
      <c r="UKG9" s="111"/>
      <c r="UKH9" s="111"/>
      <c r="UKI9" s="111"/>
      <c r="UKJ9" s="111"/>
      <c r="UKK9" s="111"/>
      <c r="UKL9" s="111"/>
      <c r="UKM9" s="111"/>
      <c r="UKN9" s="111"/>
      <c r="UKO9" s="111"/>
      <c r="UKP9" s="111"/>
      <c r="UKQ9" s="111"/>
      <c r="UKR9" s="111"/>
      <c r="UKS9" s="111"/>
      <c r="UKT9" s="111"/>
      <c r="UKU9" s="111"/>
      <c r="UKV9" s="111"/>
      <c r="UKW9" s="111"/>
      <c r="UKX9" s="111"/>
      <c r="UKY9" s="111"/>
      <c r="UKZ9" s="111"/>
      <c r="ULA9" s="111"/>
      <c r="ULB9" s="111"/>
      <c r="ULC9" s="111"/>
      <c r="ULD9" s="111"/>
      <c r="ULE9" s="111"/>
      <c r="ULF9" s="111"/>
      <c r="ULG9" s="111"/>
      <c r="ULH9" s="111"/>
      <c r="ULI9" s="111"/>
      <c r="ULJ9" s="111"/>
      <c r="ULK9" s="111"/>
      <c r="ULL9" s="111"/>
      <c r="ULM9" s="111"/>
      <c r="ULN9" s="111"/>
      <c r="ULO9" s="111"/>
      <c r="ULP9" s="111"/>
      <c r="ULQ9" s="111"/>
      <c r="ULR9" s="111"/>
      <c r="ULS9" s="111"/>
      <c r="ULT9" s="111"/>
      <c r="ULU9" s="111"/>
      <c r="ULV9" s="111"/>
      <c r="ULW9" s="111"/>
      <c r="ULX9" s="111"/>
      <c r="ULY9" s="111"/>
      <c r="ULZ9" s="111"/>
      <c r="UMA9" s="111"/>
      <c r="UMB9" s="111"/>
      <c r="UMC9" s="111"/>
      <c r="UMD9" s="111"/>
      <c r="UME9" s="111"/>
      <c r="UMF9" s="111"/>
      <c r="UMG9" s="111"/>
      <c r="UMH9" s="111"/>
      <c r="UMI9" s="111"/>
      <c r="UMJ9" s="111"/>
      <c r="UMK9" s="111"/>
      <c r="UML9" s="111"/>
      <c r="UMM9" s="111"/>
      <c r="UMN9" s="111"/>
      <c r="UMO9" s="111"/>
      <c r="UMP9" s="111"/>
      <c r="UMQ9" s="111"/>
      <c r="UMR9" s="111"/>
      <c r="UMS9" s="111"/>
      <c r="UMT9" s="111"/>
      <c r="UMU9" s="111"/>
      <c r="UMV9" s="111"/>
      <c r="UMW9" s="111"/>
      <c r="UMX9" s="111"/>
      <c r="UMY9" s="111"/>
      <c r="UMZ9" s="111"/>
      <c r="UNA9" s="111"/>
      <c r="UNB9" s="111"/>
      <c r="UNC9" s="111"/>
      <c r="UND9" s="111"/>
      <c r="UNE9" s="111"/>
      <c r="UNF9" s="111"/>
      <c r="UNG9" s="111"/>
      <c r="UNH9" s="111"/>
      <c r="UNI9" s="111"/>
      <c r="UNJ9" s="111"/>
      <c r="UNK9" s="111"/>
      <c r="UNL9" s="111"/>
      <c r="UNM9" s="111"/>
      <c r="UNN9" s="111"/>
      <c r="UNO9" s="111"/>
      <c r="UNP9" s="111"/>
      <c r="UNQ9" s="111"/>
      <c r="UNR9" s="111"/>
      <c r="UNS9" s="111"/>
      <c r="UNT9" s="111"/>
      <c r="UNU9" s="111"/>
      <c r="UNV9" s="111"/>
      <c r="UNW9" s="111"/>
      <c r="UNX9" s="111"/>
      <c r="UNY9" s="111"/>
      <c r="UNZ9" s="111"/>
      <c r="UOA9" s="111"/>
      <c r="UOB9" s="111"/>
      <c r="UOC9" s="111"/>
      <c r="UOD9" s="111"/>
      <c r="UOE9" s="111"/>
      <c r="UOF9" s="111"/>
      <c r="UOG9" s="111"/>
      <c r="UOH9" s="111"/>
      <c r="UOI9" s="111"/>
      <c r="UOJ9" s="111"/>
      <c r="UOK9" s="111"/>
      <c r="UOL9" s="111"/>
      <c r="UOM9" s="111"/>
      <c r="UON9" s="111"/>
      <c r="UOO9" s="111"/>
      <c r="UOP9" s="111"/>
      <c r="UOQ9" s="111"/>
      <c r="UOR9" s="111"/>
      <c r="UOS9" s="111"/>
      <c r="UOT9" s="111"/>
      <c r="UOU9" s="111"/>
      <c r="UOV9" s="111"/>
      <c r="UOW9" s="111"/>
      <c r="UOX9" s="111"/>
      <c r="UOY9" s="111"/>
      <c r="UOZ9" s="111"/>
      <c r="UPA9" s="111"/>
      <c r="UPB9" s="111"/>
      <c r="UPC9" s="111"/>
      <c r="UPD9" s="111"/>
      <c r="UPE9" s="111"/>
      <c r="UPF9" s="111"/>
      <c r="UPG9" s="111"/>
      <c r="UPH9" s="111"/>
      <c r="UPI9" s="111"/>
      <c r="UPJ9" s="111"/>
      <c r="UPK9" s="111"/>
      <c r="UPL9" s="111"/>
      <c r="UPM9" s="111"/>
      <c r="UPN9" s="111"/>
      <c r="UPO9" s="111"/>
      <c r="UPP9" s="111"/>
      <c r="UPQ9" s="111"/>
      <c r="UPR9" s="111"/>
      <c r="UPS9" s="111"/>
      <c r="UPT9" s="111"/>
      <c r="UPU9" s="111"/>
      <c r="UPV9" s="111"/>
      <c r="UPW9" s="111"/>
      <c r="UPX9" s="111"/>
      <c r="UPY9" s="111"/>
      <c r="UPZ9" s="111"/>
      <c r="UQA9" s="111"/>
      <c r="UQB9" s="111"/>
      <c r="UQC9" s="111"/>
      <c r="UQD9" s="111"/>
      <c r="UQE9" s="111"/>
      <c r="UQF9" s="111"/>
      <c r="UQG9" s="111"/>
      <c r="UQH9" s="111"/>
      <c r="UQI9" s="111"/>
      <c r="UQJ9" s="111"/>
      <c r="UQK9" s="111"/>
      <c r="UQL9" s="111"/>
      <c r="UQM9" s="111"/>
      <c r="UQN9" s="111"/>
      <c r="UQO9" s="111"/>
      <c r="UQP9" s="111"/>
      <c r="UQQ9" s="111"/>
      <c r="UQR9" s="111"/>
      <c r="UQS9" s="111"/>
      <c r="UQT9" s="111"/>
      <c r="UQU9" s="111"/>
      <c r="UQV9" s="111"/>
      <c r="UQW9" s="111"/>
      <c r="UQX9" s="111"/>
      <c r="UQY9" s="111"/>
      <c r="UQZ9" s="111"/>
      <c r="URA9" s="111"/>
      <c r="URB9" s="111"/>
      <c r="URC9" s="111"/>
      <c r="URD9" s="111"/>
      <c r="URE9" s="111"/>
      <c r="URF9" s="111"/>
      <c r="URG9" s="111"/>
      <c r="URH9" s="111"/>
      <c r="URI9" s="111"/>
      <c r="URJ9" s="111"/>
      <c r="URK9" s="111"/>
      <c r="URL9" s="111"/>
      <c r="URM9" s="111"/>
      <c r="URN9" s="111"/>
      <c r="URO9" s="111"/>
      <c r="URP9" s="111"/>
      <c r="URQ9" s="111"/>
      <c r="URR9" s="111"/>
      <c r="URS9" s="111"/>
      <c r="URT9" s="111"/>
      <c r="URU9" s="111"/>
      <c r="URV9" s="111"/>
      <c r="URW9" s="111"/>
      <c r="URX9" s="111"/>
      <c r="URY9" s="111"/>
      <c r="URZ9" s="111"/>
      <c r="USA9" s="111"/>
      <c r="USB9" s="111"/>
      <c r="USC9" s="111"/>
      <c r="USD9" s="111"/>
      <c r="USE9" s="111"/>
      <c r="USF9" s="111"/>
      <c r="USG9" s="111"/>
      <c r="USH9" s="111"/>
      <c r="USI9" s="111"/>
      <c r="USJ9" s="111"/>
      <c r="USK9" s="111"/>
      <c r="USL9" s="111"/>
      <c r="USM9" s="111"/>
      <c r="USN9" s="111"/>
      <c r="USO9" s="111"/>
      <c r="USP9" s="111"/>
      <c r="USQ9" s="111"/>
      <c r="USR9" s="111"/>
      <c r="USS9" s="111"/>
      <c r="UST9" s="111"/>
      <c r="USU9" s="111"/>
      <c r="USV9" s="111"/>
      <c r="USW9" s="111"/>
      <c r="USX9" s="111"/>
      <c r="USY9" s="111"/>
      <c r="USZ9" s="111"/>
      <c r="UTA9" s="111"/>
      <c r="UTB9" s="111"/>
      <c r="UTC9" s="111"/>
      <c r="UTD9" s="111"/>
      <c r="UTE9" s="111"/>
      <c r="UTF9" s="111"/>
      <c r="UTG9" s="111"/>
      <c r="UTH9" s="111"/>
      <c r="UTI9" s="111"/>
      <c r="UTJ9" s="111"/>
      <c r="UTK9" s="111"/>
      <c r="UTL9" s="111"/>
      <c r="UTM9" s="111"/>
      <c r="UTN9" s="111"/>
      <c r="UTO9" s="111"/>
      <c r="UTP9" s="111"/>
      <c r="UTQ9" s="111"/>
      <c r="UTR9" s="111"/>
      <c r="UTS9" s="111"/>
      <c r="UTT9" s="111"/>
      <c r="UTU9" s="111"/>
      <c r="UTV9" s="111"/>
      <c r="UTW9" s="111"/>
      <c r="UTX9" s="111"/>
      <c r="UTY9" s="111"/>
      <c r="UTZ9" s="111"/>
      <c r="UUA9" s="111"/>
      <c r="UUB9" s="111"/>
      <c r="UUC9" s="111"/>
      <c r="UUD9" s="111"/>
      <c r="UUE9" s="111"/>
      <c r="UUF9" s="111"/>
      <c r="UUG9" s="111"/>
      <c r="UUH9" s="111"/>
      <c r="UUI9" s="111"/>
      <c r="UUJ9" s="111"/>
      <c r="UUK9" s="111"/>
      <c r="UUL9" s="111"/>
      <c r="UUM9" s="111"/>
      <c r="UUN9" s="111"/>
      <c r="UUO9" s="111"/>
      <c r="UUP9" s="111"/>
      <c r="UUQ9" s="111"/>
      <c r="UUR9" s="111"/>
      <c r="UUS9" s="111"/>
      <c r="UUT9" s="111"/>
      <c r="UUU9" s="111"/>
      <c r="UUV9" s="111"/>
      <c r="UUW9" s="111"/>
      <c r="UUX9" s="111"/>
      <c r="UUY9" s="111"/>
      <c r="UUZ9" s="111"/>
      <c r="UVA9" s="111"/>
      <c r="UVB9" s="111"/>
      <c r="UVC9" s="111"/>
      <c r="UVD9" s="111"/>
      <c r="UVE9" s="111"/>
      <c r="UVF9" s="111"/>
      <c r="UVG9" s="111"/>
      <c r="UVH9" s="111"/>
      <c r="UVI9" s="111"/>
      <c r="UVJ9" s="111"/>
      <c r="UVK9" s="111"/>
      <c r="UVL9" s="111"/>
      <c r="UVM9" s="111"/>
      <c r="UVN9" s="111"/>
      <c r="UVO9" s="111"/>
      <c r="UVP9" s="111"/>
      <c r="UVQ9" s="111"/>
      <c r="UVR9" s="111"/>
      <c r="UVS9" s="111"/>
      <c r="UVT9" s="111"/>
      <c r="UVU9" s="111"/>
      <c r="UVV9" s="111"/>
      <c r="UVW9" s="111"/>
      <c r="UVX9" s="111"/>
      <c r="UVY9" s="111"/>
      <c r="UVZ9" s="111"/>
      <c r="UWA9" s="111"/>
      <c r="UWB9" s="111"/>
      <c r="UWC9" s="111"/>
      <c r="UWD9" s="111"/>
      <c r="UWE9" s="111"/>
      <c r="UWF9" s="111"/>
      <c r="UWG9" s="111"/>
      <c r="UWH9" s="111"/>
      <c r="UWI9" s="111"/>
      <c r="UWJ9" s="111"/>
      <c r="UWK9" s="111"/>
      <c r="UWL9" s="111"/>
      <c r="UWM9" s="111"/>
      <c r="UWN9" s="111"/>
      <c r="UWO9" s="111"/>
      <c r="UWP9" s="111"/>
      <c r="UWQ9" s="111"/>
      <c r="UWR9" s="111"/>
      <c r="UWS9" s="111"/>
      <c r="UWT9" s="111"/>
      <c r="UWU9" s="111"/>
      <c r="UWV9" s="111"/>
      <c r="UWW9" s="111"/>
      <c r="UWX9" s="111"/>
      <c r="UWY9" s="111"/>
      <c r="UWZ9" s="111"/>
      <c r="UXA9" s="111"/>
      <c r="UXB9" s="111"/>
      <c r="UXC9" s="111"/>
      <c r="UXD9" s="111"/>
      <c r="UXE9" s="111"/>
      <c r="UXF9" s="111"/>
      <c r="UXG9" s="111"/>
      <c r="UXH9" s="111"/>
      <c r="UXI9" s="111"/>
      <c r="UXJ9" s="111"/>
      <c r="UXK9" s="111"/>
      <c r="UXL9" s="111"/>
      <c r="UXM9" s="111"/>
      <c r="UXN9" s="111"/>
      <c r="UXO9" s="111"/>
      <c r="UXP9" s="111"/>
      <c r="UXQ9" s="111"/>
      <c r="UXR9" s="111"/>
      <c r="UXS9" s="111"/>
      <c r="UXT9" s="111"/>
      <c r="UXU9" s="111"/>
      <c r="UXV9" s="111"/>
      <c r="UXW9" s="111"/>
      <c r="UXX9" s="111"/>
      <c r="UXY9" s="111"/>
      <c r="UXZ9" s="111"/>
      <c r="UYA9" s="111"/>
      <c r="UYB9" s="111"/>
      <c r="UYC9" s="111"/>
      <c r="UYD9" s="111"/>
      <c r="UYE9" s="111"/>
      <c r="UYF9" s="111"/>
      <c r="UYG9" s="111"/>
      <c r="UYH9" s="111"/>
      <c r="UYI9" s="111"/>
      <c r="UYJ9" s="111"/>
      <c r="UYK9" s="111"/>
      <c r="UYL9" s="111"/>
      <c r="UYM9" s="111"/>
      <c r="UYN9" s="111"/>
      <c r="UYO9" s="111"/>
      <c r="UYP9" s="111"/>
      <c r="UYQ9" s="111"/>
      <c r="UYR9" s="111"/>
      <c r="UYS9" s="111"/>
      <c r="UYT9" s="111"/>
      <c r="UYU9" s="111"/>
      <c r="UYV9" s="111"/>
      <c r="UYW9" s="111"/>
      <c r="UYX9" s="111"/>
      <c r="UYY9" s="111"/>
      <c r="UYZ9" s="111"/>
      <c r="UZA9" s="111"/>
      <c r="UZB9" s="111"/>
      <c r="UZC9" s="111"/>
      <c r="UZD9" s="111"/>
      <c r="UZE9" s="111"/>
      <c r="UZF9" s="111"/>
      <c r="UZG9" s="111"/>
      <c r="UZH9" s="111"/>
      <c r="UZI9" s="111"/>
      <c r="UZJ9" s="111"/>
      <c r="UZK9" s="111"/>
      <c r="UZL9" s="111"/>
      <c r="UZM9" s="111"/>
      <c r="UZN9" s="111"/>
      <c r="UZO9" s="111"/>
      <c r="UZP9" s="111"/>
      <c r="UZQ9" s="111"/>
      <c r="UZR9" s="111"/>
      <c r="UZS9" s="111"/>
      <c r="UZT9" s="111"/>
      <c r="UZU9" s="111"/>
      <c r="UZV9" s="111"/>
      <c r="UZW9" s="111"/>
      <c r="UZX9" s="111"/>
      <c r="UZY9" s="111"/>
      <c r="UZZ9" s="111"/>
      <c r="VAA9" s="111"/>
      <c r="VAB9" s="111"/>
      <c r="VAC9" s="111"/>
      <c r="VAD9" s="111"/>
      <c r="VAE9" s="111"/>
      <c r="VAF9" s="111"/>
      <c r="VAG9" s="111"/>
      <c r="VAH9" s="111"/>
      <c r="VAI9" s="111"/>
      <c r="VAJ9" s="111"/>
      <c r="VAK9" s="111"/>
      <c r="VAL9" s="111"/>
      <c r="VAM9" s="111"/>
      <c r="VAN9" s="111"/>
      <c r="VAO9" s="111"/>
      <c r="VAP9" s="111"/>
      <c r="VAQ9" s="111"/>
      <c r="VAR9" s="111"/>
      <c r="VAS9" s="111"/>
      <c r="VAT9" s="111"/>
      <c r="VAU9" s="111"/>
      <c r="VAV9" s="111"/>
      <c r="VAW9" s="111"/>
      <c r="VAX9" s="111"/>
      <c r="VAY9" s="111"/>
      <c r="VAZ9" s="111"/>
      <c r="VBA9" s="111"/>
      <c r="VBB9" s="111"/>
      <c r="VBC9" s="111"/>
      <c r="VBD9" s="111"/>
      <c r="VBE9" s="111"/>
      <c r="VBF9" s="111"/>
      <c r="VBG9" s="111"/>
      <c r="VBH9" s="111"/>
      <c r="VBI9" s="111"/>
      <c r="VBJ9" s="111"/>
      <c r="VBK9" s="111"/>
      <c r="VBL9" s="111"/>
      <c r="VBM9" s="111"/>
      <c r="VBN9" s="111"/>
      <c r="VBO9" s="111"/>
      <c r="VBP9" s="111"/>
      <c r="VBQ9" s="111"/>
      <c r="VBR9" s="111"/>
      <c r="VBS9" s="111"/>
      <c r="VBT9" s="111"/>
      <c r="VBU9" s="111"/>
      <c r="VBV9" s="111"/>
      <c r="VBW9" s="111"/>
      <c r="VBX9" s="111"/>
      <c r="VBY9" s="111"/>
      <c r="VBZ9" s="111"/>
      <c r="VCA9" s="111"/>
      <c r="VCB9" s="111"/>
      <c r="VCC9" s="111"/>
      <c r="VCD9" s="111"/>
      <c r="VCE9" s="111"/>
      <c r="VCF9" s="111"/>
      <c r="VCG9" s="111"/>
      <c r="VCH9" s="111"/>
      <c r="VCI9" s="111"/>
      <c r="VCJ9" s="111"/>
      <c r="VCK9" s="111"/>
      <c r="VCL9" s="111"/>
      <c r="VCM9" s="111"/>
      <c r="VCN9" s="111"/>
      <c r="VCO9" s="111"/>
      <c r="VCP9" s="111"/>
      <c r="VCQ9" s="111"/>
      <c r="VCR9" s="111"/>
      <c r="VCS9" s="111"/>
      <c r="VCT9" s="111"/>
      <c r="VCU9" s="111"/>
      <c r="VCV9" s="111"/>
      <c r="VCW9" s="111"/>
      <c r="VCX9" s="111"/>
      <c r="VCY9" s="111"/>
      <c r="VCZ9" s="111"/>
      <c r="VDA9" s="111"/>
      <c r="VDB9" s="111"/>
      <c r="VDC9" s="111"/>
      <c r="VDD9" s="111"/>
      <c r="VDE9" s="111"/>
      <c r="VDF9" s="111"/>
      <c r="VDG9" s="111"/>
      <c r="VDH9" s="111"/>
      <c r="VDI9" s="111"/>
      <c r="VDJ9" s="111"/>
      <c r="VDK9" s="111"/>
      <c r="VDL9" s="111"/>
      <c r="VDM9" s="111"/>
      <c r="VDN9" s="111"/>
      <c r="VDO9" s="111"/>
      <c r="VDP9" s="111"/>
      <c r="VDQ9" s="111"/>
      <c r="VDR9" s="111"/>
      <c r="VDS9" s="111"/>
      <c r="VDT9" s="111"/>
      <c r="VDU9" s="111"/>
      <c r="VDV9" s="111"/>
      <c r="VDW9" s="111"/>
      <c r="VDX9" s="111"/>
      <c r="VDY9" s="111"/>
      <c r="VDZ9" s="111"/>
      <c r="VEA9" s="111"/>
      <c r="VEB9" s="111"/>
      <c r="VEC9" s="111"/>
      <c r="VED9" s="111"/>
      <c r="VEE9" s="111"/>
      <c r="VEF9" s="111"/>
      <c r="VEG9" s="111"/>
      <c r="VEH9" s="111"/>
      <c r="VEI9" s="111"/>
      <c r="VEJ9" s="111"/>
      <c r="VEK9" s="111"/>
      <c r="VEL9" s="111"/>
      <c r="VEM9" s="111"/>
      <c r="VEN9" s="111"/>
      <c r="VEO9" s="111"/>
      <c r="VEP9" s="111"/>
      <c r="VEQ9" s="111"/>
      <c r="VER9" s="111"/>
      <c r="VES9" s="111"/>
      <c r="VET9" s="111"/>
      <c r="VEU9" s="111"/>
      <c r="VEV9" s="111"/>
      <c r="VEW9" s="111"/>
      <c r="VEX9" s="111"/>
      <c r="VEY9" s="111"/>
      <c r="VEZ9" s="111"/>
      <c r="VFA9" s="111"/>
      <c r="VFB9" s="111"/>
      <c r="VFC9" s="111"/>
      <c r="VFD9" s="111"/>
      <c r="VFE9" s="111"/>
      <c r="VFF9" s="111"/>
      <c r="VFG9" s="111"/>
      <c r="VFH9" s="111"/>
      <c r="VFI9" s="111"/>
      <c r="VFJ9" s="111"/>
      <c r="VFK9" s="111"/>
      <c r="VFL9" s="111"/>
      <c r="VFM9" s="111"/>
      <c r="VFN9" s="111"/>
      <c r="VFO9" s="111"/>
      <c r="VFP9" s="111"/>
      <c r="VFQ9" s="111"/>
      <c r="VFR9" s="111"/>
      <c r="VFS9" s="111"/>
      <c r="VFT9" s="111"/>
      <c r="VFU9" s="111"/>
      <c r="VFV9" s="111"/>
      <c r="VFW9" s="111"/>
      <c r="VFX9" s="111"/>
      <c r="VFY9" s="111"/>
      <c r="VFZ9" s="111"/>
      <c r="VGA9" s="111"/>
      <c r="VGB9" s="111"/>
      <c r="VGC9" s="111"/>
      <c r="VGD9" s="111"/>
      <c r="VGE9" s="111"/>
      <c r="VGF9" s="111"/>
      <c r="VGG9" s="111"/>
      <c r="VGH9" s="111"/>
      <c r="VGI9" s="111"/>
      <c r="VGJ9" s="111"/>
      <c r="VGK9" s="111"/>
      <c r="VGL9" s="111"/>
      <c r="VGM9" s="111"/>
      <c r="VGN9" s="111"/>
      <c r="VGO9" s="111"/>
      <c r="VGP9" s="111"/>
      <c r="VGQ9" s="111"/>
      <c r="VGR9" s="111"/>
      <c r="VGS9" s="111"/>
      <c r="VGT9" s="111"/>
      <c r="VGU9" s="111"/>
      <c r="VGV9" s="111"/>
      <c r="VGW9" s="111"/>
      <c r="VGX9" s="111"/>
      <c r="VGY9" s="111"/>
      <c r="VGZ9" s="111"/>
      <c r="VHA9" s="111"/>
      <c r="VHB9" s="111"/>
      <c r="VHC9" s="111"/>
      <c r="VHD9" s="111"/>
      <c r="VHE9" s="111"/>
      <c r="VHF9" s="111"/>
      <c r="VHG9" s="111"/>
      <c r="VHH9" s="111"/>
      <c r="VHI9" s="111"/>
      <c r="VHJ9" s="111"/>
      <c r="VHK9" s="111"/>
      <c r="VHL9" s="111"/>
      <c r="VHM9" s="111"/>
      <c r="VHN9" s="111"/>
      <c r="VHO9" s="111"/>
      <c r="VHP9" s="111"/>
      <c r="VHQ9" s="111"/>
      <c r="VHR9" s="111"/>
      <c r="VHS9" s="111"/>
      <c r="VHT9" s="111"/>
      <c r="VHU9" s="111"/>
      <c r="VHV9" s="111"/>
      <c r="VHW9" s="111"/>
      <c r="VHX9" s="111"/>
      <c r="VHY9" s="111"/>
      <c r="VHZ9" s="111"/>
      <c r="VIA9" s="111"/>
      <c r="VIB9" s="111"/>
      <c r="VIC9" s="111"/>
      <c r="VID9" s="111"/>
      <c r="VIE9" s="111"/>
      <c r="VIF9" s="111"/>
      <c r="VIG9" s="111"/>
      <c r="VIH9" s="111"/>
      <c r="VII9" s="111"/>
      <c r="VIJ9" s="111"/>
      <c r="VIK9" s="111"/>
      <c r="VIL9" s="111"/>
      <c r="VIM9" s="111"/>
      <c r="VIN9" s="111"/>
      <c r="VIO9" s="111"/>
      <c r="VIP9" s="111"/>
      <c r="VIQ9" s="111"/>
      <c r="VIR9" s="111"/>
      <c r="VIS9" s="111"/>
      <c r="VIT9" s="111"/>
      <c r="VIU9" s="111"/>
      <c r="VIV9" s="111"/>
      <c r="VIW9" s="111"/>
      <c r="VIX9" s="111"/>
      <c r="VIY9" s="111"/>
      <c r="VIZ9" s="111"/>
      <c r="VJA9" s="111"/>
      <c r="VJB9" s="111"/>
      <c r="VJC9" s="111"/>
      <c r="VJD9" s="111"/>
      <c r="VJE9" s="111"/>
      <c r="VJF9" s="111"/>
      <c r="VJG9" s="111"/>
      <c r="VJH9" s="111"/>
      <c r="VJI9" s="111"/>
      <c r="VJJ9" s="111"/>
      <c r="VJK9" s="111"/>
      <c r="VJL9" s="111"/>
      <c r="VJM9" s="111"/>
      <c r="VJN9" s="111"/>
      <c r="VJO9" s="111"/>
      <c r="VJP9" s="111"/>
      <c r="VJQ9" s="111"/>
      <c r="VJR9" s="111"/>
      <c r="VJS9" s="111"/>
      <c r="VJT9" s="111"/>
      <c r="VJU9" s="111"/>
      <c r="VJV9" s="111"/>
      <c r="VJW9" s="111"/>
      <c r="VJX9" s="111"/>
      <c r="VJY9" s="111"/>
      <c r="VJZ9" s="111"/>
      <c r="VKA9" s="111"/>
      <c r="VKB9" s="111"/>
      <c r="VKC9" s="111"/>
      <c r="VKD9" s="111"/>
      <c r="VKE9" s="111"/>
      <c r="VKF9" s="111"/>
      <c r="VKG9" s="111"/>
      <c r="VKH9" s="111"/>
      <c r="VKI9" s="111"/>
      <c r="VKJ9" s="111"/>
      <c r="VKK9" s="111"/>
      <c r="VKL9" s="111"/>
      <c r="VKM9" s="111"/>
      <c r="VKN9" s="111"/>
      <c r="VKO9" s="111"/>
      <c r="VKP9" s="111"/>
      <c r="VKQ9" s="111"/>
      <c r="VKR9" s="111"/>
      <c r="VKS9" s="111"/>
      <c r="VKT9" s="111"/>
      <c r="VKU9" s="111"/>
      <c r="VKV9" s="111"/>
      <c r="VKW9" s="111"/>
      <c r="VKX9" s="111"/>
      <c r="VKY9" s="111"/>
      <c r="VKZ9" s="111"/>
      <c r="VLA9" s="111"/>
      <c r="VLB9" s="111"/>
      <c r="VLC9" s="111"/>
      <c r="VLD9" s="111"/>
      <c r="VLE9" s="111"/>
      <c r="VLF9" s="111"/>
      <c r="VLG9" s="111"/>
      <c r="VLH9" s="111"/>
      <c r="VLI9" s="111"/>
      <c r="VLJ9" s="111"/>
      <c r="VLK9" s="111"/>
      <c r="VLL9" s="111"/>
      <c r="VLM9" s="111"/>
      <c r="VLN9" s="111"/>
      <c r="VLO9" s="111"/>
      <c r="VLP9" s="111"/>
      <c r="VLQ9" s="111"/>
      <c r="VLR9" s="111"/>
      <c r="VLS9" s="111"/>
      <c r="VLT9" s="111"/>
      <c r="VLU9" s="111"/>
      <c r="VLV9" s="111"/>
      <c r="VLW9" s="111"/>
      <c r="VLX9" s="111"/>
      <c r="VLY9" s="111"/>
      <c r="VLZ9" s="111"/>
      <c r="VMA9" s="111"/>
      <c r="VMB9" s="111"/>
      <c r="VMC9" s="111"/>
      <c r="VMD9" s="111"/>
      <c r="VME9" s="111"/>
      <c r="VMF9" s="111"/>
      <c r="VMG9" s="111"/>
      <c r="VMH9" s="111"/>
      <c r="VMI9" s="111"/>
      <c r="VMJ9" s="111"/>
      <c r="VMK9" s="111"/>
      <c r="VML9" s="111"/>
      <c r="VMM9" s="111"/>
      <c r="VMN9" s="111"/>
      <c r="VMO9" s="111"/>
      <c r="VMP9" s="111"/>
      <c r="VMQ9" s="111"/>
      <c r="VMR9" s="111"/>
      <c r="VMS9" s="111"/>
      <c r="VMT9" s="111"/>
      <c r="VMU9" s="111"/>
      <c r="VMV9" s="111"/>
      <c r="VMW9" s="111"/>
      <c r="VMX9" s="111"/>
      <c r="VMY9" s="111"/>
      <c r="VMZ9" s="111"/>
      <c r="VNA9" s="111"/>
      <c r="VNB9" s="111"/>
      <c r="VNC9" s="111"/>
      <c r="VND9" s="111"/>
      <c r="VNE9" s="111"/>
      <c r="VNF9" s="111"/>
      <c r="VNG9" s="111"/>
      <c r="VNH9" s="111"/>
      <c r="VNI9" s="111"/>
      <c r="VNJ9" s="111"/>
      <c r="VNK9" s="111"/>
      <c r="VNL9" s="111"/>
      <c r="VNM9" s="111"/>
      <c r="VNN9" s="111"/>
      <c r="VNO9" s="111"/>
      <c r="VNP9" s="111"/>
      <c r="VNQ9" s="111"/>
      <c r="VNR9" s="111"/>
      <c r="VNS9" s="111"/>
      <c r="VNT9" s="111"/>
      <c r="VNU9" s="111"/>
      <c r="VNV9" s="111"/>
      <c r="VNW9" s="111"/>
      <c r="VNX9" s="111"/>
      <c r="VNY9" s="111"/>
      <c r="VNZ9" s="111"/>
      <c r="VOA9" s="111"/>
      <c r="VOB9" s="111"/>
      <c r="VOC9" s="111"/>
      <c r="VOD9" s="111"/>
      <c r="VOE9" s="111"/>
      <c r="VOF9" s="111"/>
      <c r="VOG9" s="111"/>
      <c r="VOH9" s="111"/>
      <c r="VOI9" s="111"/>
      <c r="VOJ9" s="111"/>
      <c r="VOK9" s="111"/>
      <c r="VOL9" s="111"/>
      <c r="VOM9" s="111"/>
      <c r="VON9" s="111"/>
      <c r="VOO9" s="111"/>
      <c r="VOP9" s="111"/>
      <c r="VOQ9" s="111"/>
      <c r="VOR9" s="111"/>
      <c r="VOS9" s="111"/>
      <c r="VOT9" s="111"/>
      <c r="VOU9" s="111"/>
      <c r="VOV9" s="111"/>
      <c r="VOW9" s="111"/>
      <c r="VOX9" s="111"/>
      <c r="VOY9" s="111"/>
      <c r="VOZ9" s="111"/>
      <c r="VPA9" s="111"/>
      <c r="VPB9" s="111"/>
      <c r="VPC9" s="111"/>
      <c r="VPD9" s="111"/>
      <c r="VPE9" s="111"/>
      <c r="VPF9" s="111"/>
      <c r="VPG9" s="111"/>
      <c r="VPH9" s="111"/>
      <c r="VPI9" s="111"/>
      <c r="VPJ9" s="111"/>
      <c r="VPK9" s="111"/>
      <c r="VPL9" s="111"/>
      <c r="VPM9" s="111"/>
      <c r="VPN9" s="111"/>
      <c r="VPO9" s="111"/>
      <c r="VPP9" s="111"/>
      <c r="VPQ9" s="111"/>
      <c r="VPR9" s="111"/>
      <c r="VPS9" s="111"/>
      <c r="VPT9" s="111"/>
      <c r="VPU9" s="111"/>
      <c r="VPV9" s="111"/>
      <c r="VPW9" s="111"/>
      <c r="VPX9" s="111"/>
      <c r="VPY9" s="111"/>
      <c r="VPZ9" s="111"/>
      <c r="VQA9" s="111"/>
      <c r="VQB9" s="111"/>
      <c r="VQC9" s="111"/>
      <c r="VQD9" s="111"/>
      <c r="VQE9" s="111"/>
      <c r="VQF9" s="111"/>
      <c r="VQG9" s="111"/>
      <c r="VQH9" s="111"/>
      <c r="VQI9" s="111"/>
      <c r="VQJ9" s="111"/>
      <c r="VQK9" s="111"/>
      <c r="VQL9" s="111"/>
      <c r="VQM9" s="111"/>
      <c r="VQN9" s="111"/>
      <c r="VQO9" s="111"/>
      <c r="VQP9" s="111"/>
      <c r="VQQ9" s="111"/>
      <c r="VQR9" s="111"/>
      <c r="VQS9" s="111"/>
      <c r="VQT9" s="111"/>
      <c r="VQU9" s="111"/>
      <c r="VQV9" s="111"/>
      <c r="VQW9" s="111"/>
      <c r="VQX9" s="111"/>
      <c r="VQY9" s="111"/>
      <c r="VQZ9" s="111"/>
      <c r="VRA9" s="111"/>
      <c r="VRB9" s="111"/>
      <c r="VRC9" s="111"/>
      <c r="VRD9" s="111"/>
      <c r="VRE9" s="111"/>
      <c r="VRF9" s="111"/>
      <c r="VRG9" s="111"/>
      <c r="VRH9" s="111"/>
      <c r="VRI9" s="111"/>
      <c r="VRJ9" s="111"/>
      <c r="VRK9" s="111"/>
      <c r="VRL9" s="111"/>
      <c r="VRM9" s="111"/>
      <c r="VRN9" s="111"/>
      <c r="VRO9" s="111"/>
      <c r="VRP9" s="111"/>
      <c r="VRQ9" s="111"/>
      <c r="VRR9" s="111"/>
      <c r="VRS9" s="111"/>
      <c r="VRT9" s="111"/>
      <c r="VRU9" s="111"/>
      <c r="VRV9" s="111"/>
      <c r="VRW9" s="111"/>
      <c r="VRX9" s="111"/>
      <c r="VRY9" s="111"/>
      <c r="VRZ9" s="111"/>
      <c r="VSA9" s="111"/>
      <c r="VSB9" s="111"/>
      <c r="VSC9" s="111"/>
      <c r="VSD9" s="111"/>
      <c r="VSE9" s="111"/>
      <c r="VSF9" s="111"/>
      <c r="VSG9" s="111"/>
      <c r="VSH9" s="111"/>
      <c r="VSI9" s="111"/>
      <c r="VSJ9" s="111"/>
      <c r="VSK9" s="111"/>
      <c r="VSL9" s="111"/>
      <c r="VSM9" s="111"/>
      <c r="VSN9" s="111"/>
      <c r="VSO9" s="111"/>
      <c r="VSP9" s="111"/>
      <c r="VSQ9" s="111"/>
      <c r="VSR9" s="111"/>
      <c r="VSS9" s="111"/>
      <c r="VST9" s="111"/>
      <c r="VSU9" s="111"/>
      <c r="VSV9" s="111"/>
      <c r="VSW9" s="111"/>
      <c r="VSX9" s="111"/>
      <c r="VSY9" s="111"/>
      <c r="VSZ9" s="111"/>
      <c r="VTA9" s="111"/>
      <c r="VTB9" s="111"/>
      <c r="VTC9" s="111"/>
      <c r="VTD9" s="111"/>
      <c r="VTE9" s="111"/>
      <c r="VTF9" s="111"/>
      <c r="VTG9" s="111"/>
      <c r="VTH9" s="111"/>
      <c r="VTI9" s="111"/>
      <c r="VTJ9" s="111"/>
      <c r="VTK9" s="111"/>
      <c r="VTL9" s="111"/>
      <c r="VTM9" s="111"/>
      <c r="VTN9" s="111"/>
      <c r="VTO9" s="111"/>
      <c r="VTP9" s="111"/>
      <c r="VTQ9" s="111"/>
      <c r="VTR9" s="111"/>
      <c r="VTS9" s="111"/>
      <c r="VTT9" s="111"/>
      <c r="VTU9" s="111"/>
      <c r="VTV9" s="111"/>
      <c r="VTW9" s="111"/>
      <c r="VTX9" s="111"/>
      <c r="VTY9" s="111"/>
      <c r="VTZ9" s="111"/>
      <c r="VUA9" s="111"/>
      <c r="VUB9" s="111"/>
      <c r="VUC9" s="111"/>
      <c r="VUD9" s="111"/>
      <c r="VUE9" s="111"/>
      <c r="VUF9" s="111"/>
      <c r="VUG9" s="111"/>
      <c r="VUH9" s="111"/>
      <c r="VUI9" s="111"/>
      <c r="VUJ9" s="111"/>
      <c r="VUK9" s="111"/>
      <c r="VUL9" s="111"/>
      <c r="VUM9" s="111"/>
      <c r="VUN9" s="111"/>
      <c r="VUO9" s="111"/>
      <c r="VUP9" s="111"/>
      <c r="VUQ9" s="111"/>
      <c r="VUR9" s="111"/>
      <c r="VUS9" s="111"/>
      <c r="VUT9" s="111"/>
      <c r="VUU9" s="111"/>
      <c r="VUV9" s="111"/>
      <c r="VUW9" s="111"/>
      <c r="VUX9" s="111"/>
      <c r="VUY9" s="111"/>
      <c r="VUZ9" s="111"/>
      <c r="VVA9" s="111"/>
      <c r="VVB9" s="111"/>
      <c r="VVC9" s="111"/>
      <c r="VVD9" s="111"/>
      <c r="VVE9" s="111"/>
      <c r="VVF9" s="111"/>
      <c r="VVG9" s="111"/>
      <c r="VVH9" s="111"/>
      <c r="VVI9" s="111"/>
      <c r="VVJ9" s="111"/>
      <c r="VVK9" s="111"/>
      <c r="VVL9" s="111"/>
      <c r="VVM9" s="111"/>
      <c r="VVN9" s="111"/>
      <c r="VVO9" s="111"/>
      <c r="VVP9" s="111"/>
      <c r="VVQ9" s="111"/>
      <c r="VVR9" s="111"/>
      <c r="VVS9" s="111"/>
      <c r="VVT9" s="111"/>
      <c r="VVU9" s="111"/>
      <c r="VVV9" s="111"/>
      <c r="VVW9" s="111"/>
      <c r="VVX9" s="111"/>
      <c r="VVY9" s="111"/>
      <c r="VVZ9" s="111"/>
      <c r="VWA9" s="111"/>
      <c r="VWB9" s="111"/>
      <c r="VWC9" s="111"/>
      <c r="VWD9" s="111"/>
      <c r="VWE9" s="111"/>
      <c r="VWF9" s="111"/>
      <c r="VWG9" s="111"/>
      <c r="VWH9" s="111"/>
      <c r="VWI9" s="111"/>
      <c r="VWJ9" s="111"/>
      <c r="VWK9" s="111"/>
      <c r="VWL9" s="111"/>
      <c r="VWM9" s="111"/>
      <c r="VWN9" s="111"/>
      <c r="VWO9" s="111"/>
      <c r="VWP9" s="111"/>
      <c r="VWQ9" s="111"/>
      <c r="VWR9" s="111"/>
      <c r="VWS9" s="111"/>
      <c r="VWT9" s="111"/>
      <c r="VWU9" s="111"/>
      <c r="VWV9" s="111"/>
      <c r="VWW9" s="111"/>
      <c r="VWX9" s="111"/>
      <c r="VWY9" s="111"/>
      <c r="VWZ9" s="111"/>
      <c r="VXA9" s="111"/>
      <c r="VXB9" s="111"/>
      <c r="VXC9" s="111"/>
      <c r="VXD9" s="111"/>
      <c r="VXE9" s="111"/>
      <c r="VXF9" s="111"/>
      <c r="VXG9" s="111"/>
      <c r="VXH9" s="111"/>
      <c r="VXI9" s="111"/>
      <c r="VXJ9" s="111"/>
      <c r="VXK9" s="111"/>
      <c r="VXL9" s="111"/>
      <c r="VXM9" s="111"/>
      <c r="VXN9" s="111"/>
      <c r="VXO9" s="111"/>
      <c r="VXP9" s="111"/>
      <c r="VXQ9" s="111"/>
      <c r="VXR9" s="111"/>
      <c r="VXS9" s="111"/>
      <c r="VXT9" s="111"/>
      <c r="VXU9" s="111"/>
      <c r="VXV9" s="111"/>
      <c r="VXW9" s="111"/>
      <c r="VXX9" s="111"/>
      <c r="VXY9" s="111"/>
      <c r="VXZ9" s="111"/>
      <c r="VYA9" s="111"/>
      <c r="VYB9" s="111"/>
      <c r="VYC9" s="111"/>
      <c r="VYD9" s="111"/>
      <c r="VYE9" s="111"/>
      <c r="VYF9" s="111"/>
      <c r="VYG9" s="111"/>
      <c r="VYH9" s="111"/>
      <c r="VYI9" s="111"/>
      <c r="VYJ9" s="111"/>
      <c r="VYK9" s="111"/>
      <c r="VYL9" s="111"/>
      <c r="VYM9" s="111"/>
      <c r="VYN9" s="111"/>
      <c r="VYO9" s="111"/>
      <c r="VYP9" s="111"/>
      <c r="VYQ9" s="111"/>
      <c r="VYR9" s="111"/>
      <c r="VYS9" s="111"/>
      <c r="VYT9" s="111"/>
      <c r="VYU9" s="111"/>
      <c r="VYV9" s="111"/>
      <c r="VYW9" s="111"/>
      <c r="VYX9" s="111"/>
      <c r="VYY9" s="111"/>
      <c r="VYZ9" s="111"/>
      <c r="VZA9" s="111"/>
      <c r="VZB9" s="111"/>
      <c r="VZC9" s="111"/>
      <c r="VZD9" s="111"/>
      <c r="VZE9" s="111"/>
      <c r="VZF9" s="111"/>
      <c r="VZG9" s="111"/>
      <c r="VZH9" s="111"/>
      <c r="VZI9" s="111"/>
      <c r="VZJ9" s="111"/>
      <c r="VZK9" s="111"/>
      <c r="VZL9" s="111"/>
      <c r="VZM9" s="111"/>
      <c r="VZN9" s="111"/>
      <c r="VZO9" s="111"/>
      <c r="VZP9" s="111"/>
      <c r="VZQ9" s="111"/>
      <c r="VZR9" s="111"/>
      <c r="VZS9" s="111"/>
      <c r="VZT9" s="111"/>
      <c r="VZU9" s="111"/>
      <c r="VZV9" s="111"/>
      <c r="VZW9" s="111"/>
      <c r="VZX9" s="111"/>
      <c r="VZY9" s="111"/>
      <c r="VZZ9" s="111"/>
      <c r="WAA9" s="111"/>
      <c r="WAB9" s="111"/>
      <c r="WAC9" s="111"/>
      <c r="WAD9" s="111"/>
      <c r="WAE9" s="111"/>
      <c r="WAF9" s="111"/>
      <c r="WAG9" s="111"/>
      <c r="WAH9" s="111"/>
      <c r="WAI9" s="111"/>
      <c r="WAJ9" s="111"/>
      <c r="WAK9" s="111"/>
      <c r="WAL9" s="111"/>
      <c r="WAM9" s="111"/>
      <c r="WAN9" s="111"/>
      <c r="WAO9" s="111"/>
      <c r="WAP9" s="111"/>
      <c r="WAQ9" s="111"/>
      <c r="WAR9" s="111"/>
      <c r="WAS9" s="111"/>
      <c r="WAT9" s="111"/>
      <c r="WAU9" s="111"/>
      <c r="WAV9" s="111"/>
      <c r="WAW9" s="111"/>
      <c r="WAX9" s="111"/>
      <c r="WAY9" s="111"/>
      <c r="WAZ9" s="111"/>
      <c r="WBA9" s="111"/>
      <c r="WBB9" s="111"/>
      <c r="WBC9" s="111"/>
      <c r="WBD9" s="111"/>
      <c r="WBE9" s="111"/>
      <c r="WBF9" s="111"/>
      <c r="WBG9" s="111"/>
      <c r="WBH9" s="111"/>
      <c r="WBI9" s="111"/>
      <c r="WBJ9" s="111"/>
      <c r="WBK9" s="111"/>
      <c r="WBL9" s="111"/>
      <c r="WBM9" s="111"/>
      <c r="WBN9" s="111"/>
      <c r="WBO9" s="111"/>
      <c r="WBP9" s="111"/>
      <c r="WBQ9" s="111"/>
      <c r="WBR9" s="111"/>
      <c r="WBS9" s="111"/>
      <c r="WBT9" s="111"/>
      <c r="WBU9" s="111"/>
      <c r="WBV9" s="111"/>
      <c r="WBW9" s="111"/>
      <c r="WBX9" s="111"/>
      <c r="WBY9" s="111"/>
      <c r="WBZ9" s="111"/>
      <c r="WCA9" s="111"/>
      <c r="WCB9" s="111"/>
      <c r="WCC9" s="111"/>
      <c r="WCD9" s="111"/>
      <c r="WCE9" s="111"/>
      <c r="WCF9" s="111"/>
      <c r="WCG9" s="111"/>
      <c r="WCH9" s="111"/>
      <c r="WCI9" s="111"/>
      <c r="WCJ9" s="111"/>
      <c r="WCK9" s="111"/>
      <c r="WCL9" s="111"/>
      <c r="WCM9" s="111"/>
      <c r="WCN9" s="111"/>
      <c r="WCO9" s="111"/>
      <c r="WCP9" s="111"/>
      <c r="WCQ9" s="111"/>
      <c r="WCR9" s="111"/>
      <c r="WCS9" s="111"/>
      <c r="WCT9" s="111"/>
      <c r="WCU9" s="111"/>
      <c r="WCV9" s="111"/>
      <c r="WCW9" s="111"/>
      <c r="WCX9" s="111"/>
      <c r="WCY9" s="111"/>
      <c r="WCZ9" s="111"/>
      <c r="WDA9" s="111"/>
      <c r="WDB9" s="111"/>
      <c r="WDC9" s="111"/>
      <c r="WDD9" s="111"/>
      <c r="WDE9" s="111"/>
      <c r="WDF9" s="111"/>
      <c r="WDG9" s="111"/>
      <c r="WDH9" s="111"/>
      <c r="WDI9" s="111"/>
      <c r="WDJ9" s="111"/>
      <c r="WDK9" s="111"/>
      <c r="WDL9" s="111"/>
      <c r="WDM9" s="111"/>
      <c r="WDN9" s="111"/>
      <c r="WDO9" s="111"/>
      <c r="WDP9" s="111"/>
      <c r="WDQ9" s="111"/>
      <c r="WDR9" s="111"/>
      <c r="WDS9" s="111"/>
      <c r="WDT9" s="111"/>
      <c r="WDU9" s="111"/>
      <c r="WDV9" s="111"/>
      <c r="WDW9" s="111"/>
      <c r="WDX9" s="111"/>
      <c r="WDY9" s="111"/>
      <c r="WDZ9" s="111"/>
      <c r="WEA9" s="111"/>
      <c r="WEB9" s="111"/>
      <c r="WEC9" s="111"/>
      <c r="WED9" s="111"/>
      <c r="WEE9" s="111"/>
      <c r="WEF9" s="111"/>
      <c r="WEG9" s="111"/>
      <c r="WEH9" s="111"/>
      <c r="WEI9" s="111"/>
      <c r="WEJ9" s="111"/>
      <c r="WEK9" s="111"/>
      <c r="WEL9" s="111"/>
      <c r="WEM9" s="111"/>
      <c r="WEN9" s="111"/>
      <c r="WEO9" s="111"/>
      <c r="WEP9" s="111"/>
      <c r="WEQ9" s="111"/>
      <c r="WER9" s="111"/>
      <c r="WES9" s="111"/>
      <c r="WET9" s="111"/>
      <c r="WEU9" s="111"/>
      <c r="WEV9" s="111"/>
      <c r="WEW9" s="111"/>
      <c r="WEX9" s="111"/>
      <c r="WEY9" s="111"/>
      <c r="WEZ9" s="111"/>
      <c r="WFA9" s="111"/>
      <c r="WFB9" s="111"/>
      <c r="WFC9" s="111"/>
      <c r="WFD9" s="111"/>
      <c r="WFE9" s="111"/>
      <c r="WFF9" s="111"/>
      <c r="WFG9" s="111"/>
      <c r="WFH9" s="111"/>
      <c r="WFI9" s="111"/>
      <c r="WFJ9" s="111"/>
      <c r="WFK9" s="111"/>
      <c r="WFL9" s="111"/>
      <c r="WFM9" s="111"/>
      <c r="WFN9" s="111"/>
      <c r="WFO9" s="111"/>
      <c r="WFP9" s="111"/>
      <c r="WFQ9" s="111"/>
      <c r="WFR9" s="111"/>
      <c r="WFS9" s="111"/>
      <c r="WFT9" s="111"/>
      <c r="WFU9" s="111"/>
      <c r="WFV9" s="111"/>
      <c r="WFW9" s="111"/>
      <c r="WFX9" s="111"/>
      <c r="WFY9" s="111"/>
      <c r="WFZ9" s="111"/>
      <c r="WGA9" s="111"/>
      <c r="WGB9" s="111"/>
      <c r="WGC9" s="111"/>
      <c r="WGD9" s="111"/>
      <c r="WGE9" s="111"/>
      <c r="WGF9" s="111"/>
      <c r="WGG9" s="111"/>
      <c r="WGH9" s="111"/>
      <c r="WGI9" s="111"/>
      <c r="WGJ9" s="111"/>
      <c r="WGK9" s="111"/>
      <c r="WGL9" s="111"/>
      <c r="WGM9" s="111"/>
      <c r="WGN9" s="111"/>
      <c r="WGO9" s="111"/>
      <c r="WGP9" s="111"/>
      <c r="WGQ9" s="111"/>
      <c r="WGR9" s="111"/>
      <c r="WGS9" s="111"/>
      <c r="WGT9" s="111"/>
      <c r="WGU9" s="111"/>
      <c r="WGV9" s="111"/>
      <c r="WGW9" s="111"/>
      <c r="WGX9" s="111"/>
      <c r="WGY9" s="111"/>
      <c r="WGZ9" s="111"/>
      <c r="WHA9" s="111"/>
      <c r="WHB9" s="111"/>
      <c r="WHC9" s="111"/>
      <c r="WHD9" s="111"/>
      <c r="WHE9" s="111"/>
      <c r="WHF9" s="111"/>
      <c r="WHG9" s="111"/>
      <c r="WHH9" s="111"/>
      <c r="WHI9" s="111"/>
      <c r="WHJ9" s="111"/>
      <c r="WHK9" s="111"/>
      <c r="WHL9" s="111"/>
      <c r="WHM9" s="111"/>
      <c r="WHN9" s="111"/>
      <c r="WHO9" s="111"/>
      <c r="WHP9" s="111"/>
      <c r="WHQ9" s="111"/>
      <c r="WHR9" s="111"/>
      <c r="WHS9" s="111"/>
      <c r="WHT9" s="111"/>
      <c r="WHU9" s="111"/>
      <c r="WHV9" s="111"/>
      <c r="WHW9" s="111"/>
      <c r="WHX9" s="111"/>
      <c r="WHY9" s="111"/>
      <c r="WHZ9" s="111"/>
      <c r="WIA9" s="111"/>
      <c r="WIB9" s="111"/>
      <c r="WIC9" s="111"/>
      <c r="WID9" s="111"/>
      <c r="WIE9" s="111"/>
      <c r="WIF9" s="111"/>
      <c r="WIG9" s="111"/>
      <c r="WIH9" s="111"/>
      <c r="WII9" s="111"/>
      <c r="WIJ9" s="111"/>
      <c r="WIK9" s="111"/>
      <c r="WIL9" s="111"/>
      <c r="WIM9" s="111"/>
      <c r="WIN9" s="111"/>
      <c r="WIO9" s="111"/>
      <c r="WIP9" s="111"/>
      <c r="WIQ9" s="111"/>
      <c r="WIR9" s="111"/>
      <c r="WIS9" s="111"/>
      <c r="WIT9" s="111"/>
      <c r="WIU9" s="111"/>
      <c r="WIV9" s="111"/>
      <c r="WIW9" s="111"/>
      <c r="WIX9" s="111"/>
      <c r="WIY9" s="111"/>
      <c r="WIZ9" s="111"/>
      <c r="WJA9" s="111"/>
      <c r="WJB9" s="111"/>
      <c r="WJC9" s="111"/>
      <c r="WJD9" s="111"/>
      <c r="WJE9" s="111"/>
      <c r="WJF9" s="111"/>
      <c r="WJG9" s="111"/>
      <c r="WJH9" s="111"/>
      <c r="WJI9" s="111"/>
      <c r="WJJ9" s="111"/>
      <c r="WJK9" s="111"/>
      <c r="WJL9" s="111"/>
      <c r="WJM9" s="111"/>
      <c r="WJN9" s="111"/>
      <c r="WJO9" s="111"/>
      <c r="WJP9" s="111"/>
      <c r="WJQ9" s="111"/>
      <c r="WJR9" s="111"/>
      <c r="WJS9" s="111"/>
      <c r="WJT9" s="111"/>
      <c r="WJU9" s="111"/>
      <c r="WJV9" s="111"/>
      <c r="WJW9" s="111"/>
      <c r="WJX9" s="111"/>
      <c r="WJY9" s="111"/>
      <c r="WJZ9" s="111"/>
      <c r="WKA9" s="111"/>
      <c r="WKB9" s="111"/>
      <c r="WKC9" s="111"/>
      <c r="WKD9" s="111"/>
      <c r="WKE9" s="111"/>
      <c r="WKF9" s="111"/>
      <c r="WKG9" s="111"/>
      <c r="WKH9" s="111"/>
      <c r="WKI9" s="111"/>
      <c r="WKJ9" s="111"/>
      <c r="WKK9" s="111"/>
      <c r="WKL9" s="111"/>
      <c r="WKM9" s="111"/>
      <c r="WKN9" s="111"/>
      <c r="WKO9" s="111"/>
      <c r="WKP9" s="111"/>
      <c r="WKQ9" s="111"/>
      <c r="WKR9" s="111"/>
      <c r="WKS9" s="111"/>
      <c r="WKT9" s="111"/>
      <c r="WKU9" s="111"/>
      <c r="WKV9" s="111"/>
      <c r="WKW9" s="111"/>
      <c r="WKX9" s="111"/>
      <c r="WKY9" s="111"/>
      <c r="WKZ9" s="111"/>
      <c r="WLA9" s="111"/>
      <c r="WLB9" s="111"/>
      <c r="WLC9" s="111"/>
      <c r="WLD9" s="111"/>
      <c r="WLE9" s="111"/>
      <c r="WLF9" s="111"/>
      <c r="WLG9" s="111"/>
      <c r="WLH9" s="111"/>
      <c r="WLI9" s="111"/>
      <c r="WLJ9" s="111"/>
      <c r="WLK9" s="111"/>
      <c r="WLL9" s="111"/>
      <c r="WLM9" s="111"/>
      <c r="WLN9" s="111"/>
      <c r="WLO9" s="111"/>
      <c r="WLP9" s="111"/>
      <c r="WLQ9" s="111"/>
      <c r="WLR9" s="111"/>
      <c r="WLS9" s="111"/>
      <c r="WLT9" s="111"/>
      <c r="WLU9" s="111"/>
      <c r="WLV9" s="111"/>
      <c r="WLW9" s="111"/>
      <c r="WLX9" s="111"/>
      <c r="WLY9" s="111"/>
      <c r="WLZ9" s="111"/>
      <c r="WMA9" s="111"/>
      <c r="WMB9" s="111"/>
      <c r="WMC9" s="111"/>
      <c r="WMD9" s="111"/>
      <c r="WME9" s="111"/>
      <c r="WMF9" s="111"/>
      <c r="WMG9" s="111"/>
      <c r="WMH9" s="111"/>
      <c r="WMI9" s="111"/>
      <c r="WMJ9" s="111"/>
      <c r="WMK9" s="111"/>
      <c r="WML9" s="111"/>
      <c r="WMM9" s="111"/>
      <c r="WMN9" s="111"/>
      <c r="WMO9" s="111"/>
      <c r="WMP9" s="111"/>
      <c r="WMQ9" s="111"/>
      <c r="WMR9" s="111"/>
      <c r="WMS9" s="111"/>
      <c r="WMT9" s="111"/>
      <c r="WMU9" s="111"/>
      <c r="WMV9" s="111"/>
      <c r="WMW9" s="111"/>
      <c r="WMX9" s="111"/>
      <c r="WMY9" s="111"/>
      <c r="WMZ9" s="111"/>
      <c r="WNA9" s="111"/>
      <c r="WNB9" s="111"/>
      <c r="WNC9" s="111"/>
      <c r="WND9" s="111"/>
      <c r="WNE9" s="111"/>
      <c r="WNF9" s="111"/>
      <c r="WNG9" s="111"/>
      <c r="WNH9" s="111"/>
      <c r="WNI9" s="111"/>
      <c r="WNJ9" s="111"/>
      <c r="WNK9" s="111"/>
      <c r="WNL9" s="111"/>
      <c r="WNM9" s="111"/>
      <c r="WNN9" s="111"/>
      <c r="WNO9" s="111"/>
      <c r="WNP9" s="111"/>
      <c r="WNQ9" s="111"/>
      <c r="WNR9" s="111"/>
      <c r="WNS9" s="111"/>
      <c r="WNT9" s="111"/>
      <c r="WNU9" s="111"/>
      <c r="WNV9" s="111"/>
      <c r="WNW9" s="111"/>
      <c r="WNX9" s="111"/>
      <c r="WNY9" s="111"/>
      <c r="WNZ9" s="111"/>
      <c r="WOA9" s="111"/>
      <c r="WOB9" s="111"/>
      <c r="WOC9" s="111"/>
      <c r="WOD9" s="111"/>
      <c r="WOE9" s="111"/>
      <c r="WOF9" s="111"/>
      <c r="WOG9" s="111"/>
      <c r="WOH9" s="111"/>
      <c r="WOI9" s="111"/>
      <c r="WOJ9" s="111"/>
      <c r="WOK9" s="111"/>
      <c r="WOL9" s="111"/>
      <c r="WOM9" s="111"/>
      <c r="WON9" s="111"/>
      <c r="WOO9" s="111"/>
      <c r="WOP9" s="111"/>
      <c r="WOQ9" s="111"/>
      <c r="WOR9" s="111"/>
      <c r="WOS9" s="111"/>
      <c r="WOT9" s="111"/>
      <c r="WOU9" s="111"/>
      <c r="WOV9" s="111"/>
      <c r="WOW9" s="111"/>
      <c r="WOX9" s="111"/>
      <c r="WOY9" s="111"/>
      <c r="WOZ9" s="111"/>
      <c r="WPA9" s="111"/>
      <c r="WPB9" s="111"/>
      <c r="WPC9" s="111"/>
      <c r="WPD9" s="111"/>
      <c r="WPE9" s="111"/>
      <c r="WPF9" s="111"/>
      <c r="WPG9" s="111"/>
      <c r="WPH9" s="111"/>
      <c r="WPI9" s="111"/>
      <c r="WPJ9" s="111"/>
      <c r="WPK9" s="111"/>
      <c r="WPL9" s="111"/>
      <c r="WPM9" s="111"/>
      <c r="WPN9" s="111"/>
      <c r="WPO9" s="111"/>
      <c r="WPP9" s="111"/>
      <c r="WPQ9" s="111"/>
      <c r="WPR9" s="111"/>
      <c r="WPS9" s="111"/>
      <c r="WPT9" s="111"/>
      <c r="WPU9" s="111"/>
      <c r="WPV9" s="111"/>
      <c r="WPW9" s="111"/>
      <c r="WPX9" s="111"/>
      <c r="WPY9" s="111"/>
      <c r="WPZ9" s="111"/>
      <c r="WQA9" s="111"/>
      <c r="WQB9" s="111"/>
      <c r="WQC9" s="111"/>
      <c r="WQD9" s="111"/>
      <c r="WQE9" s="111"/>
      <c r="WQF9" s="111"/>
      <c r="WQG9" s="111"/>
      <c r="WQH9" s="111"/>
      <c r="WQI9" s="111"/>
      <c r="WQJ9" s="111"/>
      <c r="WQK9" s="111"/>
      <c r="WQL9" s="111"/>
      <c r="WQM9" s="111"/>
      <c r="WQN9" s="111"/>
      <c r="WQO9" s="111"/>
      <c r="WQP9" s="111"/>
      <c r="WQQ9" s="111"/>
      <c r="WQR9" s="111"/>
      <c r="WQS9" s="111"/>
      <c r="WQT9" s="111"/>
      <c r="WQU9" s="111"/>
      <c r="WQV9" s="111"/>
      <c r="WQW9" s="111"/>
      <c r="WQX9" s="111"/>
      <c r="WQY9" s="111"/>
      <c r="WQZ9" s="111"/>
      <c r="WRA9" s="111"/>
      <c r="WRB9" s="111"/>
      <c r="WRC9" s="111"/>
      <c r="WRD9" s="111"/>
      <c r="WRE9" s="111"/>
      <c r="WRF9" s="111"/>
      <c r="WRG9" s="111"/>
      <c r="WRH9" s="111"/>
      <c r="WRI9" s="111"/>
      <c r="WRJ9" s="111"/>
      <c r="WRK9" s="111"/>
      <c r="WRL9" s="111"/>
      <c r="WRM9" s="111"/>
      <c r="WRN9" s="111"/>
      <c r="WRO9" s="111"/>
      <c r="WRP9" s="111"/>
      <c r="WRQ9" s="111"/>
      <c r="WRR9" s="111"/>
      <c r="WRS9" s="111"/>
      <c r="WRT9" s="111"/>
      <c r="WRU9" s="111"/>
      <c r="WRV9" s="111"/>
      <c r="WRW9" s="111"/>
      <c r="WRX9" s="111"/>
      <c r="WRY9" s="111"/>
      <c r="WRZ9" s="111"/>
      <c r="WSA9" s="111"/>
      <c r="WSB9" s="111"/>
      <c r="WSC9" s="111"/>
      <c r="WSD9" s="111"/>
      <c r="WSE9" s="111"/>
      <c r="WSF9" s="111"/>
      <c r="WSG9" s="111"/>
      <c r="WSH9" s="111"/>
      <c r="WSI9" s="111"/>
      <c r="WSJ9" s="111"/>
      <c r="WSK9" s="111"/>
      <c r="WSL9" s="111"/>
      <c r="WSM9" s="111"/>
      <c r="WSN9" s="111"/>
      <c r="WSO9" s="111"/>
      <c r="WSP9" s="111"/>
      <c r="WSQ9" s="111"/>
      <c r="WSR9" s="111"/>
      <c r="WSS9" s="111"/>
      <c r="WST9" s="111"/>
      <c r="WSU9" s="111"/>
      <c r="WSV9" s="111"/>
      <c r="WSW9" s="111"/>
      <c r="WSX9" s="111"/>
      <c r="WSY9" s="111"/>
      <c r="WSZ9" s="111"/>
      <c r="WTA9" s="111"/>
      <c r="WTB9" s="111"/>
      <c r="WTC9" s="111"/>
      <c r="WTD9" s="111"/>
      <c r="WTE9" s="111"/>
      <c r="WTF9" s="111"/>
      <c r="WTG9" s="111"/>
      <c r="WTH9" s="111"/>
      <c r="WTI9" s="111"/>
      <c r="WTJ9" s="111"/>
      <c r="WTK9" s="111"/>
      <c r="WTL9" s="111"/>
      <c r="WTM9" s="111"/>
      <c r="WTN9" s="111"/>
      <c r="WTO9" s="111"/>
      <c r="WTP9" s="111"/>
      <c r="WTQ9" s="111"/>
      <c r="WTR9" s="111"/>
      <c r="WTS9" s="111"/>
      <c r="WTT9" s="111"/>
      <c r="WTU9" s="111"/>
      <c r="WTV9" s="111"/>
      <c r="WTW9" s="111"/>
      <c r="WTX9" s="111"/>
      <c r="WTY9" s="111"/>
      <c r="WTZ9" s="111"/>
      <c r="WUA9" s="111"/>
      <c r="WUB9" s="111"/>
      <c r="WUC9" s="111"/>
      <c r="WUD9" s="111"/>
      <c r="WUE9" s="111"/>
      <c r="WUF9" s="111"/>
      <c r="WUG9" s="111"/>
      <c r="WUH9" s="111"/>
      <c r="WUI9" s="111"/>
      <c r="WUJ9" s="111"/>
      <c r="WUK9" s="111"/>
      <c r="WUL9" s="111"/>
      <c r="WUM9" s="111"/>
      <c r="WUN9" s="111"/>
      <c r="WUO9" s="111"/>
      <c r="WUP9" s="111"/>
      <c r="WUQ9" s="111"/>
      <c r="WUR9" s="111"/>
      <c r="WUS9" s="111"/>
      <c r="WUT9" s="111"/>
      <c r="WUU9" s="111"/>
      <c r="WUV9" s="111"/>
      <c r="WUW9" s="111"/>
      <c r="WUX9" s="111"/>
      <c r="WUY9" s="111"/>
      <c r="WUZ9" s="111"/>
      <c r="WVA9" s="111"/>
      <c r="WVB9" s="111"/>
      <c r="WVC9" s="111"/>
      <c r="WVD9" s="111"/>
      <c r="WVE9" s="111"/>
      <c r="WVF9" s="111"/>
      <c r="WVG9" s="111"/>
      <c r="WVH9" s="111"/>
      <c r="WVI9" s="111"/>
      <c r="WVJ9" s="111"/>
      <c r="WVK9" s="111"/>
      <c r="WVL9" s="111"/>
      <c r="WVM9" s="111"/>
      <c r="WVN9" s="111"/>
      <c r="WVO9" s="111"/>
      <c r="WVP9" s="111"/>
      <c r="WVQ9" s="111"/>
      <c r="WVR9" s="111"/>
      <c r="WVS9" s="111"/>
      <c r="WVT9" s="111"/>
      <c r="WVU9" s="111"/>
      <c r="WVV9" s="111"/>
      <c r="WVW9" s="111"/>
      <c r="WVX9" s="111"/>
      <c r="WVY9" s="111"/>
      <c r="WVZ9" s="111"/>
      <c r="WWA9" s="111"/>
      <c r="WWB9" s="111"/>
      <c r="WWC9" s="111"/>
      <c r="WWD9" s="111"/>
      <c r="WWE9" s="111"/>
      <c r="WWF9" s="111"/>
      <c r="WWG9" s="111"/>
      <c r="WWH9" s="111"/>
      <c r="WWI9" s="111"/>
      <c r="WWJ9" s="111"/>
      <c r="WWK9" s="111"/>
      <c r="WWL9" s="111"/>
      <c r="WWM9" s="111"/>
      <c r="WWN9" s="111"/>
      <c r="WWO9" s="111"/>
      <c r="WWP9" s="111"/>
      <c r="WWQ9" s="111"/>
      <c r="WWR9" s="111"/>
      <c r="WWS9" s="111"/>
      <c r="WWT9" s="111"/>
      <c r="WWU9" s="111"/>
      <c r="WWV9" s="111"/>
      <c r="WWW9" s="111"/>
      <c r="WWX9" s="111"/>
      <c r="WWY9" s="111"/>
      <c r="WWZ9" s="111"/>
      <c r="WXA9" s="111"/>
      <c r="WXB9" s="111"/>
      <c r="WXC9" s="111"/>
      <c r="WXD9" s="111"/>
      <c r="WXE9" s="111"/>
      <c r="WXF9" s="111"/>
      <c r="WXG9" s="111"/>
      <c r="WXH9" s="111"/>
      <c r="WXI9" s="111"/>
      <c r="WXJ9" s="111"/>
      <c r="WXK9" s="111"/>
      <c r="WXL9" s="111"/>
      <c r="WXM9" s="111"/>
      <c r="WXN9" s="111"/>
      <c r="WXO9" s="111"/>
      <c r="WXP9" s="111"/>
      <c r="WXQ9" s="111"/>
      <c r="WXR9" s="111"/>
      <c r="WXS9" s="111"/>
      <c r="WXT9" s="111"/>
      <c r="WXU9" s="111"/>
      <c r="WXV9" s="111"/>
      <c r="WXW9" s="111"/>
      <c r="WXX9" s="111"/>
      <c r="WXY9" s="111"/>
      <c r="WXZ9" s="111"/>
      <c r="WYA9" s="111"/>
      <c r="WYB9" s="111"/>
      <c r="WYC9" s="111"/>
      <c r="WYD9" s="111"/>
      <c r="WYE9" s="111"/>
      <c r="WYF9" s="111"/>
      <c r="WYG9" s="111"/>
      <c r="WYH9" s="111"/>
      <c r="WYI9" s="111"/>
      <c r="WYJ9" s="111"/>
      <c r="WYK9" s="111"/>
      <c r="WYL9" s="111"/>
      <c r="WYM9" s="111"/>
      <c r="WYN9" s="111"/>
      <c r="WYO9" s="111"/>
      <c r="WYP9" s="111"/>
      <c r="WYQ9" s="111"/>
      <c r="WYR9" s="111"/>
      <c r="WYS9" s="111"/>
      <c r="WYT9" s="111"/>
      <c r="WYU9" s="111"/>
      <c r="WYV9" s="111"/>
      <c r="WYW9" s="111"/>
      <c r="WYX9" s="111"/>
      <c r="WYY9" s="111"/>
      <c r="WYZ9" s="111"/>
      <c r="WZA9" s="111"/>
      <c r="WZB9" s="111"/>
      <c r="WZC9" s="111"/>
      <c r="WZD9" s="111"/>
      <c r="WZE9" s="111"/>
      <c r="WZF9" s="111"/>
      <c r="WZG9" s="111"/>
      <c r="WZH9" s="111"/>
      <c r="WZI9" s="111"/>
      <c r="WZJ9" s="111"/>
      <c r="WZK9" s="111"/>
      <c r="WZL9" s="111"/>
      <c r="WZM9" s="111"/>
      <c r="WZN9" s="111"/>
      <c r="WZO9" s="111"/>
      <c r="WZP9" s="111"/>
      <c r="WZQ9" s="111"/>
      <c r="WZR9" s="111"/>
      <c r="WZS9" s="111"/>
      <c r="WZT9" s="111"/>
      <c r="WZU9" s="111"/>
      <c r="WZV9" s="111"/>
      <c r="WZW9" s="111"/>
      <c r="WZX9" s="111"/>
      <c r="WZY9" s="111"/>
      <c r="WZZ9" s="111"/>
      <c r="XAA9" s="111"/>
      <c r="XAB9" s="111"/>
      <c r="XAC9" s="111"/>
      <c r="XAD9" s="111"/>
      <c r="XAE9" s="111"/>
      <c r="XAF9" s="111"/>
      <c r="XAG9" s="111"/>
      <c r="XAH9" s="111"/>
      <c r="XAI9" s="111"/>
      <c r="XAJ9" s="111"/>
      <c r="XAK9" s="111"/>
      <c r="XAL9" s="111"/>
      <c r="XAM9" s="111"/>
      <c r="XAN9" s="111"/>
      <c r="XAO9" s="111"/>
      <c r="XAP9" s="111"/>
      <c r="XAQ9" s="111"/>
      <c r="XAR9" s="111"/>
      <c r="XAS9" s="111"/>
      <c r="XAT9" s="111"/>
      <c r="XAU9" s="111"/>
      <c r="XAV9" s="111"/>
      <c r="XAW9" s="111"/>
      <c r="XAX9" s="111"/>
      <c r="XAY9" s="111"/>
      <c r="XAZ9" s="111"/>
      <c r="XBA9" s="111"/>
      <c r="XBB9" s="111"/>
      <c r="XBC9" s="111"/>
      <c r="XBD9" s="111"/>
      <c r="XBE9" s="111"/>
      <c r="XBF9" s="111"/>
      <c r="XBG9" s="111"/>
      <c r="XBH9" s="111"/>
      <c r="XBI9" s="111"/>
      <c r="XBJ9" s="111"/>
      <c r="XBK9" s="111"/>
      <c r="XBL9" s="111"/>
      <c r="XBM9" s="111"/>
      <c r="XBN9" s="111"/>
      <c r="XBO9" s="111"/>
      <c r="XBP9" s="111"/>
      <c r="XBQ9" s="111"/>
      <c r="XBR9" s="111"/>
      <c r="XBS9" s="111"/>
      <c r="XBT9" s="111"/>
      <c r="XBU9" s="111"/>
      <c r="XBV9" s="111"/>
      <c r="XBW9" s="111"/>
      <c r="XBX9" s="111"/>
      <c r="XBY9" s="111"/>
      <c r="XBZ9" s="111"/>
      <c r="XCA9" s="111"/>
      <c r="XCB9" s="111"/>
      <c r="XCC9" s="111"/>
      <c r="XCD9" s="111"/>
      <c r="XCE9" s="111"/>
      <c r="XCF9" s="111"/>
      <c r="XCG9" s="111"/>
      <c r="XCH9" s="111"/>
      <c r="XCI9" s="111"/>
      <c r="XCJ9" s="111"/>
      <c r="XCK9" s="111"/>
      <c r="XCL9" s="111"/>
      <c r="XCM9" s="111"/>
      <c r="XCN9" s="111"/>
      <c r="XCO9" s="111"/>
      <c r="XCP9" s="111"/>
      <c r="XCQ9" s="111"/>
      <c r="XCR9" s="111"/>
      <c r="XCS9" s="111"/>
      <c r="XCT9" s="111"/>
      <c r="XCU9" s="111"/>
      <c r="XCV9" s="111"/>
      <c r="XCW9" s="111"/>
      <c r="XCX9" s="111"/>
      <c r="XCY9" s="111"/>
      <c r="XCZ9" s="111"/>
      <c r="XDA9" s="111"/>
      <c r="XDB9" s="111"/>
      <c r="XDC9" s="111"/>
      <c r="XDD9" s="111"/>
      <c r="XDE9" s="111"/>
      <c r="XDF9" s="111"/>
      <c r="XDG9" s="111"/>
      <c r="XDH9" s="111"/>
      <c r="XDI9" s="111"/>
      <c r="XDJ9" s="111"/>
      <c r="XDK9" s="111"/>
      <c r="XDL9" s="111"/>
      <c r="XDM9" s="111"/>
      <c r="XDN9" s="111"/>
      <c r="XDO9" s="111"/>
      <c r="XDP9" s="111"/>
      <c r="XDQ9" s="111"/>
      <c r="XDR9" s="111"/>
      <c r="XDS9" s="111"/>
      <c r="XDT9" s="111"/>
      <c r="XDU9" s="111"/>
      <c r="XDV9" s="111"/>
      <c r="XDW9" s="111"/>
      <c r="XDX9" s="111"/>
      <c r="XDY9" s="111"/>
      <c r="XDZ9" s="111"/>
      <c r="XEA9" s="111"/>
      <c r="XEB9" s="111"/>
      <c r="XEC9" s="111"/>
      <c r="XED9" s="111"/>
      <c r="XEE9" s="111"/>
      <c r="XEF9" s="111"/>
      <c r="XEG9" s="111"/>
      <c r="XEH9" s="111"/>
      <c r="XEI9" s="111"/>
      <c r="XEJ9" s="111"/>
      <c r="XEK9" s="111"/>
      <c r="XEL9" s="111"/>
      <c r="XEM9" s="111"/>
      <c r="XEN9" s="111"/>
      <c r="XEO9" s="111"/>
      <c r="XEP9" s="111"/>
      <c r="XEQ9" s="111"/>
      <c r="XER9" s="111"/>
      <c r="XES9" s="111"/>
      <c r="XET9" s="111"/>
      <c r="XEU9" s="111"/>
      <c r="XEV9" s="111"/>
      <c r="XEW9" s="111"/>
      <c r="XEX9" s="111"/>
      <c r="XEY9" s="111"/>
      <c r="XEZ9" s="111"/>
      <c r="XFA9" s="111"/>
      <c r="XFB9" s="111"/>
      <c r="XFC9" s="111"/>
      <c r="XFD9" s="111"/>
    </row>
    <row r="10" spans="1:16384" x14ac:dyDescent="0.25">
      <c r="A10" s="111" t="s">
        <v>582</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1"/>
      <c r="JW10" s="111"/>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1"/>
      <c r="LP10" s="111"/>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1"/>
      <c r="NI10" s="111"/>
      <c r="NJ10" s="111"/>
      <c r="NK10" s="111"/>
      <c r="NL10" s="111"/>
      <c r="NM10" s="111"/>
      <c r="NN10" s="111"/>
      <c r="NO10" s="111"/>
      <c r="NP10" s="111"/>
      <c r="NQ10" s="111"/>
      <c r="NR10" s="111"/>
      <c r="NS10" s="111"/>
      <c r="NT10" s="111"/>
      <c r="NU10" s="111"/>
      <c r="NV10" s="111"/>
      <c r="NW10" s="111"/>
      <c r="NX10" s="111"/>
      <c r="NY10" s="111"/>
      <c r="NZ10" s="111"/>
      <c r="OA10" s="111"/>
      <c r="OB10" s="111"/>
      <c r="OC10" s="111"/>
      <c r="OD10" s="111"/>
      <c r="OE10" s="111"/>
      <c r="OF10" s="111"/>
      <c r="OG10" s="111"/>
      <c r="OH10" s="111"/>
      <c r="OI10" s="111"/>
      <c r="OJ10" s="111"/>
      <c r="OK10" s="111"/>
      <c r="OL10" s="111"/>
      <c r="OM10" s="111"/>
      <c r="ON10" s="111"/>
      <c r="OO10" s="111"/>
      <c r="OP10" s="111"/>
      <c r="OQ10" s="111"/>
      <c r="OR10" s="111"/>
      <c r="OS10" s="111"/>
      <c r="OT10" s="111"/>
      <c r="OU10" s="111"/>
      <c r="OV10" s="111"/>
      <c r="OW10" s="111"/>
      <c r="OX10" s="111"/>
      <c r="OY10" s="111"/>
      <c r="OZ10" s="111"/>
      <c r="PA10" s="111"/>
      <c r="PB10" s="111"/>
      <c r="PC10" s="111"/>
      <c r="PD10" s="111"/>
      <c r="PE10" s="111"/>
      <c r="PF10" s="111"/>
      <c r="PG10" s="111"/>
      <c r="PH10" s="111"/>
      <c r="PI10" s="111"/>
      <c r="PJ10" s="111"/>
      <c r="PK10" s="111"/>
      <c r="PL10" s="111"/>
      <c r="PM10" s="111"/>
      <c r="PN10" s="111"/>
      <c r="PO10" s="111"/>
      <c r="PP10" s="111"/>
      <c r="PQ10" s="111"/>
      <c r="PR10" s="111"/>
      <c r="PS10" s="111"/>
      <c r="PT10" s="111"/>
      <c r="PU10" s="111"/>
      <c r="PV10" s="111"/>
      <c r="PW10" s="111"/>
      <c r="PX10" s="111"/>
      <c r="PY10" s="111"/>
      <c r="PZ10" s="111"/>
      <c r="QA10" s="111"/>
      <c r="QB10" s="111"/>
      <c r="QC10" s="111"/>
      <c r="QD10" s="111"/>
      <c r="QE10" s="111"/>
      <c r="QF10" s="111"/>
      <c r="QG10" s="111"/>
      <c r="QH10" s="111"/>
      <c r="QI10" s="111"/>
      <c r="QJ10" s="111"/>
      <c r="QK10" s="111"/>
      <c r="QL10" s="111"/>
      <c r="QM10" s="111"/>
      <c r="QN10" s="111"/>
      <c r="QO10" s="111"/>
      <c r="QP10" s="111"/>
      <c r="QQ10" s="111"/>
      <c r="QR10" s="111"/>
      <c r="QS10" s="111"/>
      <c r="QT10" s="111"/>
      <c r="QU10" s="111"/>
      <c r="QV10" s="111"/>
      <c r="QW10" s="111"/>
      <c r="QX10" s="111"/>
      <c r="QY10" s="111"/>
      <c r="QZ10" s="111"/>
      <c r="RA10" s="111"/>
      <c r="RB10" s="111"/>
      <c r="RC10" s="111"/>
      <c r="RD10" s="111"/>
      <c r="RE10" s="111"/>
      <c r="RF10" s="111"/>
      <c r="RG10" s="111"/>
      <c r="RH10" s="111"/>
      <c r="RI10" s="111"/>
      <c r="RJ10" s="111"/>
      <c r="RK10" s="111"/>
      <c r="RL10" s="111"/>
      <c r="RM10" s="111"/>
      <c r="RN10" s="111"/>
      <c r="RO10" s="111"/>
      <c r="RP10" s="111"/>
      <c r="RQ10" s="111"/>
      <c r="RR10" s="111"/>
      <c r="RS10" s="111"/>
      <c r="RT10" s="111"/>
      <c r="RU10" s="111"/>
      <c r="RV10" s="111"/>
      <c r="RW10" s="111"/>
      <c r="RX10" s="111"/>
      <c r="RY10" s="111"/>
      <c r="RZ10" s="111"/>
      <c r="SA10" s="111"/>
      <c r="SB10" s="111"/>
      <c r="SC10" s="111"/>
      <c r="SD10" s="111"/>
      <c r="SE10" s="111"/>
      <c r="SF10" s="111"/>
      <c r="SG10" s="111"/>
      <c r="SH10" s="111"/>
      <c r="SI10" s="111"/>
      <c r="SJ10" s="111"/>
      <c r="SK10" s="111"/>
      <c r="SL10" s="111"/>
      <c r="SM10" s="111"/>
      <c r="SN10" s="111"/>
      <c r="SO10" s="111"/>
      <c r="SP10" s="111"/>
      <c r="SQ10" s="111"/>
      <c r="SR10" s="111"/>
      <c r="SS10" s="111"/>
      <c r="ST10" s="111"/>
      <c r="SU10" s="111"/>
      <c r="SV10" s="111"/>
      <c r="SW10" s="111"/>
      <c r="SX10" s="111"/>
      <c r="SY10" s="111"/>
      <c r="SZ10" s="111"/>
      <c r="TA10" s="111"/>
      <c r="TB10" s="111"/>
      <c r="TC10" s="111"/>
      <c r="TD10" s="111"/>
      <c r="TE10" s="111"/>
      <c r="TF10" s="111"/>
      <c r="TG10" s="111"/>
      <c r="TH10" s="111"/>
      <c r="TI10" s="111"/>
      <c r="TJ10" s="111"/>
      <c r="TK10" s="111"/>
      <c r="TL10" s="111"/>
      <c r="TM10" s="111"/>
      <c r="TN10" s="111"/>
      <c r="TO10" s="111"/>
      <c r="TP10" s="111"/>
      <c r="TQ10" s="111"/>
      <c r="TR10" s="111"/>
      <c r="TS10" s="111"/>
      <c r="TT10" s="111"/>
      <c r="TU10" s="111"/>
      <c r="TV10" s="111"/>
      <c r="TW10" s="111"/>
      <c r="TX10" s="111"/>
      <c r="TY10" s="111"/>
      <c r="TZ10" s="111"/>
      <c r="UA10" s="111"/>
      <c r="UB10" s="111"/>
      <c r="UC10" s="111"/>
      <c r="UD10" s="111"/>
      <c r="UE10" s="111"/>
      <c r="UF10" s="111"/>
      <c r="UG10" s="111"/>
      <c r="UH10" s="111"/>
      <c r="UI10" s="111"/>
      <c r="UJ10" s="111"/>
      <c r="UK10" s="111"/>
      <c r="UL10" s="111"/>
      <c r="UM10" s="111"/>
      <c r="UN10" s="111"/>
      <c r="UO10" s="111"/>
      <c r="UP10" s="111"/>
      <c r="UQ10" s="111"/>
      <c r="UR10" s="111"/>
      <c r="US10" s="111"/>
      <c r="UT10" s="111"/>
      <c r="UU10" s="111"/>
      <c r="UV10" s="111"/>
      <c r="UW10" s="111"/>
      <c r="UX10" s="111"/>
      <c r="UY10" s="111"/>
      <c r="UZ10" s="111"/>
      <c r="VA10" s="111"/>
      <c r="VB10" s="111"/>
      <c r="VC10" s="111"/>
      <c r="VD10" s="111"/>
      <c r="VE10" s="111"/>
      <c r="VF10" s="111"/>
      <c r="VG10" s="111"/>
      <c r="VH10" s="111"/>
      <c r="VI10" s="111"/>
      <c r="VJ10" s="111"/>
      <c r="VK10" s="111"/>
      <c r="VL10" s="111"/>
      <c r="VM10" s="111"/>
      <c r="VN10" s="111"/>
      <c r="VO10" s="111"/>
      <c r="VP10" s="111"/>
      <c r="VQ10" s="111"/>
      <c r="VR10" s="111"/>
      <c r="VS10" s="111"/>
      <c r="VT10" s="111"/>
      <c r="VU10" s="111"/>
      <c r="VV10" s="111"/>
      <c r="VW10" s="111"/>
      <c r="VX10" s="111"/>
      <c r="VY10" s="111"/>
      <c r="VZ10" s="111"/>
      <c r="WA10" s="111"/>
      <c r="WB10" s="111"/>
      <c r="WC10" s="111"/>
      <c r="WD10" s="111"/>
      <c r="WE10" s="111"/>
      <c r="WF10" s="111"/>
      <c r="WG10" s="111"/>
      <c r="WH10" s="111"/>
      <c r="WI10" s="111"/>
      <c r="WJ10" s="111"/>
      <c r="WK10" s="111"/>
      <c r="WL10" s="111"/>
      <c r="WM10" s="111"/>
      <c r="WN10" s="111"/>
      <c r="WO10" s="111"/>
      <c r="WP10" s="111"/>
      <c r="WQ10" s="111"/>
      <c r="WR10" s="111"/>
      <c r="WS10" s="111"/>
      <c r="WT10" s="111"/>
      <c r="WU10" s="111"/>
      <c r="WV10" s="111"/>
      <c r="WW10" s="111"/>
      <c r="WX10" s="111"/>
      <c r="WY10" s="111"/>
      <c r="WZ10" s="111"/>
      <c r="XA10" s="111"/>
      <c r="XB10" s="111"/>
      <c r="XC10" s="111"/>
      <c r="XD10" s="111"/>
      <c r="XE10" s="111"/>
      <c r="XF10" s="111"/>
      <c r="XG10" s="111"/>
      <c r="XH10" s="111"/>
      <c r="XI10" s="111"/>
      <c r="XJ10" s="111"/>
      <c r="XK10" s="111"/>
      <c r="XL10" s="111"/>
      <c r="XM10" s="111"/>
      <c r="XN10" s="111"/>
      <c r="XO10" s="111"/>
      <c r="XP10" s="111"/>
      <c r="XQ10" s="111"/>
      <c r="XR10" s="111"/>
      <c r="XS10" s="111"/>
      <c r="XT10" s="111"/>
      <c r="XU10" s="111"/>
      <c r="XV10" s="111"/>
      <c r="XW10" s="111"/>
      <c r="XX10" s="111"/>
      <c r="XY10" s="111"/>
      <c r="XZ10" s="111"/>
      <c r="YA10" s="111"/>
      <c r="YB10" s="111"/>
      <c r="YC10" s="111"/>
      <c r="YD10" s="111"/>
      <c r="YE10" s="111"/>
      <c r="YF10" s="111"/>
      <c r="YG10" s="111"/>
      <c r="YH10" s="111"/>
      <c r="YI10" s="111"/>
      <c r="YJ10" s="111"/>
      <c r="YK10" s="111"/>
      <c r="YL10" s="111"/>
      <c r="YM10" s="111"/>
      <c r="YN10" s="111"/>
      <c r="YO10" s="111"/>
      <c r="YP10" s="111"/>
      <c r="YQ10" s="111"/>
      <c r="YR10" s="111"/>
      <c r="YS10" s="111"/>
      <c r="YT10" s="111"/>
      <c r="YU10" s="111"/>
      <c r="YV10" s="111"/>
      <c r="YW10" s="111"/>
      <c r="YX10" s="111"/>
      <c r="YY10" s="111"/>
      <c r="YZ10" s="111"/>
      <c r="ZA10" s="111"/>
      <c r="ZB10" s="111"/>
      <c r="ZC10" s="111"/>
      <c r="ZD10" s="111"/>
      <c r="ZE10" s="111"/>
      <c r="ZF10" s="111"/>
      <c r="ZG10" s="111"/>
      <c r="ZH10" s="111"/>
      <c r="ZI10" s="111"/>
      <c r="ZJ10" s="111"/>
      <c r="ZK10" s="111"/>
      <c r="ZL10" s="111"/>
      <c r="ZM10" s="111"/>
      <c r="ZN10" s="111"/>
      <c r="ZO10" s="111"/>
      <c r="ZP10" s="111"/>
      <c r="ZQ10" s="111"/>
      <c r="ZR10" s="111"/>
      <c r="ZS10" s="111"/>
      <c r="ZT10" s="111"/>
      <c r="ZU10" s="111"/>
      <c r="ZV10" s="111"/>
      <c r="ZW10" s="111"/>
      <c r="ZX10" s="111"/>
      <c r="ZY10" s="111"/>
      <c r="ZZ10" s="111"/>
      <c r="AAA10" s="111"/>
      <c r="AAB10" s="111"/>
      <c r="AAC10" s="111"/>
      <c r="AAD10" s="111"/>
      <c r="AAE10" s="111"/>
      <c r="AAF10" s="111"/>
      <c r="AAG10" s="111"/>
      <c r="AAH10" s="111"/>
      <c r="AAI10" s="111"/>
      <c r="AAJ10" s="111"/>
      <c r="AAK10" s="111"/>
      <c r="AAL10" s="111"/>
      <c r="AAM10" s="111"/>
      <c r="AAN10" s="111"/>
      <c r="AAO10" s="111"/>
      <c r="AAP10" s="111"/>
      <c r="AAQ10" s="111"/>
      <c r="AAR10" s="111"/>
      <c r="AAS10" s="111"/>
      <c r="AAT10" s="111"/>
      <c r="AAU10" s="111"/>
      <c r="AAV10" s="111"/>
      <c r="AAW10" s="111"/>
      <c r="AAX10" s="111"/>
      <c r="AAY10" s="111"/>
      <c r="AAZ10" s="111"/>
      <c r="ABA10" s="111"/>
      <c r="ABB10" s="111"/>
      <c r="ABC10" s="111"/>
      <c r="ABD10" s="111"/>
      <c r="ABE10" s="111"/>
      <c r="ABF10" s="111"/>
      <c r="ABG10" s="111"/>
      <c r="ABH10" s="111"/>
      <c r="ABI10" s="111"/>
      <c r="ABJ10" s="111"/>
      <c r="ABK10" s="111"/>
      <c r="ABL10" s="111"/>
      <c r="ABM10" s="111"/>
      <c r="ABN10" s="111"/>
      <c r="ABO10" s="111"/>
      <c r="ABP10" s="111"/>
      <c r="ABQ10" s="111"/>
      <c r="ABR10" s="111"/>
      <c r="ABS10" s="111"/>
      <c r="ABT10" s="111"/>
      <c r="ABU10" s="111"/>
      <c r="ABV10" s="111"/>
      <c r="ABW10" s="111"/>
      <c r="ABX10" s="111"/>
      <c r="ABY10" s="111"/>
      <c r="ABZ10" s="111"/>
      <c r="ACA10" s="111"/>
      <c r="ACB10" s="111"/>
      <c r="ACC10" s="111"/>
      <c r="ACD10" s="111"/>
      <c r="ACE10" s="111"/>
      <c r="ACF10" s="111"/>
      <c r="ACG10" s="111"/>
      <c r="ACH10" s="111"/>
      <c r="ACI10" s="111"/>
      <c r="ACJ10" s="111"/>
      <c r="ACK10" s="111"/>
      <c r="ACL10" s="111"/>
      <c r="ACM10" s="111"/>
      <c r="ACN10" s="111"/>
      <c r="ACO10" s="111"/>
      <c r="ACP10" s="111"/>
      <c r="ACQ10" s="111"/>
      <c r="ACR10" s="111"/>
      <c r="ACS10" s="111"/>
      <c r="ACT10" s="111"/>
      <c r="ACU10" s="111"/>
      <c r="ACV10" s="111"/>
      <c r="ACW10" s="111"/>
      <c r="ACX10" s="111"/>
      <c r="ACY10" s="111"/>
      <c r="ACZ10" s="111"/>
      <c r="ADA10" s="111"/>
      <c r="ADB10" s="111"/>
      <c r="ADC10" s="111"/>
      <c r="ADD10" s="111"/>
      <c r="ADE10" s="111"/>
      <c r="ADF10" s="111"/>
      <c r="ADG10" s="111"/>
      <c r="ADH10" s="111"/>
      <c r="ADI10" s="111"/>
      <c r="ADJ10" s="111"/>
      <c r="ADK10" s="111"/>
      <c r="ADL10" s="111"/>
      <c r="ADM10" s="111"/>
      <c r="ADN10" s="111"/>
      <c r="ADO10" s="111"/>
      <c r="ADP10" s="111"/>
      <c r="ADQ10" s="111"/>
      <c r="ADR10" s="111"/>
      <c r="ADS10" s="111"/>
      <c r="ADT10" s="111"/>
      <c r="ADU10" s="111"/>
      <c r="ADV10" s="111"/>
      <c r="ADW10" s="111"/>
      <c r="ADX10" s="111"/>
      <c r="ADY10" s="111"/>
      <c r="ADZ10" s="111"/>
      <c r="AEA10" s="111"/>
      <c r="AEB10" s="111"/>
      <c r="AEC10" s="111"/>
      <c r="AED10" s="111"/>
      <c r="AEE10" s="111"/>
      <c r="AEF10" s="111"/>
      <c r="AEG10" s="111"/>
      <c r="AEH10" s="111"/>
      <c r="AEI10" s="111"/>
      <c r="AEJ10" s="111"/>
      <c r="AEK10" s="111"/>
      <c r="AEL10" s="111"/>
      <c r="AEM10" s="111"/>
      <c r="AEN10" s="111"/>
      <c r="AEO10" s="111"/>
      <c r="AEP10" s="111"/>
      <c r="AEQ10" s="111"/>
      <c r="AER10" s="111"/>
      <c r="AES10" s="111"/>
      <c r="AET10" s="111"/>
      <c r="AEU10" s="111"/>
      <c r="AEV10" s="111"/>
      <c r="AEW10" s="111"/>
      <c r="AEX10" s="111"/>
      <c r="AEY10" s="111"/>
      <c r="AEZ10" s="111"/>
      <c r="AFA10" s="111"/>
      <c r="AFB10" s="111"/>
      <c r="AFC10" s="111"/>
      <c r="AFD10" s="111"/>
      <c r="AFE10" s="111"/>
      <c r="AFF10" s="111"/>
      <c r="AFG10" s="111"/>
      <c r="AFH10" s="111"/>
      <c r="AFI10" s="111"/>
      <c r="AFJ10" s="111"/>
      <c r="AFK10" s="111"/>
      <c r="AFL10" s="111"/>
      <c r="AFM10" s="111"/>
      <c r="AFN10" s="111"/>
      <c r="AFO10" s="111"/>
      <c r="AFP10" s="111"/>
      <c r="AFQ10" s="111"/>
      <c r="AFR10" s="111"/>
      <c r="AFS10" s="111"/>
      <c r="AFT10" s="111"/>
      <c r="AFU10" s="111"/>
      <c r="AFV10" s="111"/>
      <c r="AFW10" s="111"/>
      <c r="AFX10" s="111"/>
      <c r="AFY10" s="111"/>
      <c r="AFZ10" s="111"/>
      <c r="AGA10" s="111"/>
      <c r="AGB10" s="111"/>
      <c r="AGC10" s="111"/>
      <c r="AGD10" s="111"/>
      <c r="AGE10" s="111"/>
      <c r="AGF10" s="111"/>
      <c r="AGG10" s="111"/>
      <c r="AGH10" s="111"/>
      <c r="AGI10" s="111"/>
      <c r="AGJ10" s="111"/>
      <c r="AGK10" s="111"/>
      <c r="AGL10" s="111"/>
      <c r="AGM10" s="111"/>
      <c r="AGN10" s="111"/>
      <c r="AGO10" s="111"/>
      <c r="AGP10" s="111"/>
      <c r="AGQ10" s="111"/>
      <c r="AGR10" s="111"/>
      <c r="AGS10" s="111"/>
      <c r="AGT10" s="111"/>
      <c r="AGU10" s="111"/>
      <c r="AGV10" s="111"/>
      <c r="AGW10" s="111"/>
      <c r="AGX10" s="111"/>
      <c r="AGY10" s="111"/>
      <c r="AGZ10" s="111"/>
      <c r="AHA10" s="111"/>
      <c r="AHB10" s="111"/>
      <c r="AHC10" s="111"/>
      <c r="AHD10" s="111"/>
      <c r="AHE10" s="111"/>
      <c r="AHF10" s="111"/>
      <c r="AHG10" s="111"/>
      <c r="AHH10" s="111"/>
      <c r="AHI10" s="111"/>
      <c r="AHJ10" s="111"/>
      <c r="AHK10" s="111"/>
      <c r="AHL10" s="111"/>
      <c r="AHM10" s="111"/>
      <c r="AHN10" s="111"/>
      <c r="AHO10" s="111"/>
      <c r="AHP10" s="111"/>
      <c r="AHQ10" s="111"/>
      <c r="AHR10" s="111"/>
      <c r="AHS10" s="111"/>
      <c r="AHT10" s="111"/>
      <c r="AHU10" s="111"/>
      <c r="AHV10" s="111"/>
      <c r="AHW10" s="111"/>
      <c r="AHX10" s="111"/>
      <c r="AHY10" s="111"/>
      <c r="AHZ10" s="111"/>
      <c r="AIA10" s="111"/>
      <c r="AIB10" s="111"/>
      <c r="AIC10" s="111"/>
      <c r="AID10" s="111"/>
      <c r="AIE10" s="111"/>
      <c r="AIF10" s="111"/>
      <c r="AIG10" s="111"/>
      <c r="AIH10" s="111"/>
      <c r="AII10" s="111"/>
      <c r="AIJ10" s="111"/>
      <c r="AIK10" s="111"/>
      <c r="AIL10" s="111"/>
      <c r="AIM10" s="111"/>
      <c r="AIN10" s="111"/>
      <c r="AIO10" s="111"/>
      <c r="AIP10" s="111"/>
      <c r="AIQ10" s="111"/>
      <c r="AIR10" s="111"/>
      <c r="AIS10" s="111"/>
      <c r="AIT10" s="111"/>
      <c r="AIU10" s="111"/>
      <c r="AIV10" s="111"/>
      <c r="AIW10" s="111"/>
      <c r="AIX10" s="111"/>
      <c r="AIY10" s="111"/>
      <c r="AIZ10" s="111"/>
      <c r="AJA10" s="111"/>
      <c r="AJB10" s="111"/>
      <c r="AJC10" s="111"/>
      <c r="AJD10" s="111"/>
      <c r="AJE10" s="111"/>
      <c r="AJF10" s="111"/>
      <c r="AJG10" s="111"/>
      <c r="AJH10" s="111"/>
      <c r="AJI10" s="111"/>
      <c r="AJJ10" s="111"/>
      <c r="AJK10" s="111"/>
      <c r="AJL10" s="111"/>
      <c r="AJM10" s="111"/>
      <c r="AJN10" s="111"/>
      <c r="AJO10" s="111"/>
      <c r="AJP10" s="111"/>
      <c r="AJQ10" s="111"/>
      <c r="AJR10" s="111"/>
      <c r="AJS10" s="111"/>
      <c r="AJT10" s="111"/>
      <c r="AJU10" s="111"/>
      <c r="AJV10" s="111"/>
      <c r="AJW10" s="111"/>
      <c r="AJX10" s="111"/>
      <c r="AJY10" s="111"/>
      <c r="AJZ10" s="111"/>
      <c r="AKA10" s="111"/>
      <c r="AKB10" s="111"/>
      <c r="AKC10" s="111"/>
      <c r="AKD10" s="111"/>
      <c r="AKE10" s="111"/>
      <c r="AKF10" s="111"/>
      <c r="AKG10" s="111"/>
      <c r="AKH10" s="111"/>
      <c r="AKI10" s="111"/>
      <c r="AKJ10" s="111"/>
      <c r="AKK10" s="111"/>
      <c r="AKL10" s="111"/>
      <c r="AKM10" s="111"/>
      <c r="AKN10" s="111"/>
      <c r="AKO10" s="111"/>
      <c r="AKP10" s="111"/>
      <c r="AKQ10" s="111"/>
      <c r="AKR10" s="111"/>
      <c r="AKS10" s="111"/>
      <c r="AKT10" s="111"/>
      <c r="AKU10" s="111"/>
      <c r="AKV10" s="111"/>
      <c r="AKW10" s="111"/>
      <c r="AKX10" s="111"/>
      <c r="AKY10" s="111"/>
      <c r="AKZ10" s="111"/>
      <c r="ALA10" s="111"/>
      <c r="ALB10" s="111"/>
      <c r="ALC10" s="111"/>
      <c r="ALD10" s="111"/>
      <c r="ALE10" s="111"/>
      <c r="ALF10" s="111"/>
      <c r="ALG10" s="111"/>
      <c r="ALH10" s="111"/>
      <c r="ALI10" s="111"/>
      <c r="ALJ10" s="111"/>
      <c r="ALK10" s="111"/>
      <c r="ALL10" s="111"/>
      <c r="ALM10" s="111"/>
      <c r="ALN10" s="111"/>
      <c r="ALO10" s="111"/>
      <c r="ALP10" s="111"/>
      <c r="ALQ10" s="111"/>
      <c r="ALR10" s="111"/>
      <c r="ALS10" s="111"/>
      <c r="ALT10" s="111"/>
      <c r="ALU10" s="111"/>
      <c r="ALV10" s="111"/>
      <c r="ALW10" s="111"/>
      <c r="ALX10" s="111"/>
      <c r="ALY10" s="111"/>
      <c r="ALZ10" s="111"/>
      <c r="AMA10" s="111"/>
      <c r="AMB10" s="111"/>
      <c r="AMC10" s="111"/>
      <c r="AMD10" s="111"/>
      <c r="AME10" s="111"/>
      <c r="AMF10" s="111"/>
      <c r="AMG10" s="111"/>
      <c r="AMH10" s="111"/>
      <c r="AMI10" s="111"/>
      <c r="AMJ10" s="111"/>
      <c r="AMK10" s="111"/>
      <c r="AML10" s="111"/>
      <c r="AMM10" s="111"/>
      <c r="AMN10" s="111"/>
      <c r="AMO10" s="111"/>
      <c r="AMP10" s="111"/>
      <c r="AMQ10" s="111"/>
      <c r="AMR10" s="111"/>
      <c r="AMS10" s="111"/>
      <c r="AMT10" s="111"/>
      <c r="AMU10" s="111"/>
      <c r="AMV10" s="111"/>
      <c r="AMW10" s="111"/>
      <c r="AMX10" s="111"/>
      <c r="AMY10" s="111"/>
      <c r="AMZ10" s="111"/>
      <c r="ANA10" s="111"/>
      <c r="ANB10" s="111"/>
      <c r="ANC10" s="111"/>
      <c r="AND10" s="111"/>
      <c r="ANE10" s="111"/>
      <c r="ANF10" s="111"/>
      <c r="ANG10" s="111"/>
      <c r="ANH10" s="111"/>
      <c r="ANI10" s="111"/>
      <c r="ANJ10" s="111"/>
      <c r="ANK10" s="111"/>
      <c r="ANL10" s="111"/>
      <c r="ANM10" s="111"/>
      <c r="ANN10" s="111"/>
      <c r="ANO10" s="111"/>
      <c r="ANP10" s="111"/>
      <c r="ANQ10" s="111"/>
      <c r="ANR10" s="111"/>
      <c r="ANS10" s="111"/>
      <c r="ANT10" s="111"/>
      <c r="ANU10" s="111"/>
      <c r="ANV10" s="111"/>
      <c r="ANW10" s="111"/>
      <c r="ANX10" s="111"/>
      <c r="ANY10" s="111"/>
      <c r="ANZ10" s="111"/>
      <c r="AOA10" s="111"/>
      <c r="AOB10" s="111"/>
      <c r="AOC10" s="111"/>
      <c r="AOD10" s="111"/>
      <c r="AOE10" s="111"/>
      <c r="AOF10" s="111"/>
      <c r="AOG10" s="111"/>
      <c r="AOH10" s="111"/>
      <c r="AOI10" s="111"/>
      <c r="AOJ10" s="111"/>
      <c r="AOK10" s="111"/>
      <c r="AOL10" s="111"/>
      <c r="AOM10" s="111"/>
      <c r="AON10" s="111"/>
      <c r="AOO10" s="111"/>
      <c r="AOP10" s="111"/>
      <c r="AOQ10" s="111"/>
      <c r="AOR10" s="111"/>
      <c r="AOS10" s="111"/>
      <c r="AOT10" s="111"/>
      <c r="AOU10" s="111"/>
      <c r="AOV10" s="111"/>
      <c r="AOW10" s="111"/>
      <c r="AOX10" s="111"/>
      <c r="AOY10" s="111"/>
      <c r="AOZ10" s="111"/>
      <c r="APA10" s="111"/>
      <c r="APB10" s="111"/>
      <c r="APC10" s="111"/>
      <c r="APD10" s="111"/>
      <c r="APE10" s="111"/>
      <c r="APF10" s="111"/>
      <c r="APG10" s="111"/>
      <c r="APH10" s="111"/>
      <c r="API10" s="111"/>
      <c r="APJ10" s="111"/>
      <c r="APK10" s="111"/>
      <c r="APL10" s="111"/>
      <c r="APM10" s="111"/>
      <c r="APN10" s="111"/>
      <c r="APO10" s="111"/>
      <c r="APP10" s="111"/>
      <c r="APQ10" s="111"/>
      <c r="APR10" s="111"/>
      <c r="APS10" s="111"/>
      <c r="APT10" s="111"/>
      <c r="APU10" s="111"/>
      <c r="APV10" s="111"/>
      <c r="APW10" s="111"/>
      <c r="APX10" s="111"/>
      <c r="APY10" s="111"/>
      <c r="APZ10" s="111"/>
      <c r="AQA10" s="111"/>
      <c r="AQB10" s="111"/>
      <c r="AQC10" s="111"/>
      <c r="AQD10" s="111"/>
      <c r="AQE10" s="111"/>
      <c r="AQF10" s="111"/>
      <c r="AQG10" s="111"/>
      <c r="AQH10" s="111"/>
      <c r="AQI10" s="111"/>
      <c r="AQJ10" s="111"/>
      <c r="AQK10" s="111"/>
      <c r="AQL10" s="111"/>
      <c r="AQM10" s="111"/>
      <c r="AQN10" s="111"/>
      <c r="AQO10" s="111"/>
      <c r="AQP10" s="111"/>
      <c r="AQQ10" s="111"/>
      <c r="AQR10" s="111"/>
      <c r="AQS10" s="111"/>
      <c r="AQT10" s="111"/>
      <c r="AQU10" s="111"/>
      <c r="AQV10" s="111"/>
      <c r="AQW10" s="111"/>
      <c r="AQX10" s="111"/>
      <c r="AQY10" s="111"/>
      <c r="AQZ10" s="111"/>
      <c r="ARA10" s="111"/>
      <c r="ARB10" s="111"/>
      <c r="ARC10" s="111"/>
      <c r="ARD10" s="111"/>
      <c r="ARE10" s="111"/>
      <c r="ARF10" s="111"/>
      <c r="ARG10" s="111"/>
      <c r="ARH10" s="111"/>
      <c r="ARI10" s="111"/>
      <c r="ARJ10" s="111"/>
      <c r="ARK10" s="111"/>
      <c r="ARL10" s="111"/>
      <c r="ARM10" s="111"/>
      <c r="ARN10" s="111"/>
      <c r="ARO10" s="111"/>
      <c r="ARP10" s="111"/>
      <c r="ARQ10" s="111"/>
      <c r="ARR10" s="111"/>
      <c r="ARS10" s="111"/>
      <c r="ART10" s="111"/>
      <c r="ARU10" s="111"/>
      <c r="ARV10" s="111"/>
      <c r="ARW10" s="111"/>
      <c r="ARX10" s="111"/>
      <c r="ARY10" s="111"/>
      <c r="ARZ10" s="111"/>
      <c r="ASA10" s="111"/>
      <c r="ASB10" s="111"/>
      <c r="ASC10" s="111"/>
      <c r="ASD10" s="111"/>
      <c r="ASE10" s="111"/>
      <c r="ASF10" s="111"/>
      <c r="ASG10" s="111"/>
      <c r="ASH10" s="111"/>
      <c r="ASI10" s="111"/>
      <c r="ASJ10" s="111"/>
      <c r="ASK10" s="111"/>
      <c r="ASL10" s="111"/>
      <c r="ASM10" s="111"/>
      <c r="ASN10" s="111"/>
      <c r="ASO10" s="111"/>
      <c r="ASP10" s="111"/>
      <c r="ASQ10" s="111"/>
      <c r="ASR10" s="111"/>
      <c r="ASS10" s="111"/>
      <c r="AST10" s="111"/>
      <c r="ASU10" s="111"/>
      <c r="ASV10" s="111"/>
      <c r="ASW10" s="111"/>
      <c r="ASX10" s="111"/>
      <c r="ASY10" s="111"/>
      <c r="ASZ10" s="111"/>
      <c r="ATA10" s="111"/>
      <c r="ATB10" s="111"/>
      <c r="ATC10" s="111"/>
      <c r="ATD10" s="111"/>
      <c r="ATE10" s="111"/>
      <c r="ATF10" s="111"/>
      <c r="ATG10" s="111"/>
      <c r="ATH10" s="111"/>
      <c r="ATI10" s="111"/>
      <c r="ATJ10" s="111"/>
      <c r="ATK10" s="111"/>
      <c r="ATL10" s="111"/>
      <c r="ATM10" s="111"/>
      <c r="ATN10" s="111"/>
      <c r="ATO10" s="111"/>
      <c r="ATP10" s="111"/>
      <c r="ATQ10" s="111"/>
      <c r="ATR10" s="111"/>
      <c r="ATS10" s="111"/>
      <c r="ATT10" s="111"/>
      <c r="ATU10" s="111"/>
      <c r="ATV10" s="111"/>
      <c r="ATW10" s="111"/>
      <c r="ATX10" s="111"/>
      <c r="ATY10" s="111"/>
      <c r="ATZ10" s="111"/>
      <c r="AUA10" s="111"/>
      <c r="AUB10" s="111"/>
      <c r="AUC10" s="111"/>
      <c r="AUD10" s="111"/>
      <c r="AUE10" s="111"/>
      <c r="AUF10" s="111"/>
      <c r="AUG10" s="111"/>
      <c r="AUH10" s="111"/>
      <c r="AUI10" s="111"/>
      <c r="AUJ10" s="111"/>
      <c r="AUK10" s="111"/>
      <c r="AUL10" s="111"/>
      <c r="AUM10" s="111"/>
      <c r="AUN10" s="111"/>
      <c r="AUO10" s="111"/>
      <c r="AUP10" s="111"/>
      <c r="AUQ10" s="111"/>
      <c r="AUR10" s="111"/>
      <c r="AUS10" s="111"/>
      <c r="AUT10" s="111"/>
      <c r="AUU10" s="111"/>
      <c r="AUV10" s="111"/>
      <c r="AUW10" s="111"/>
      <c r="AUX10" s="111"/>
      <c r="AUY10" s="111"/>
      <c r="AUZ10" s="111"/>
      <c r="AVA10" s="111"/>
      <c r="AVB10" s="111"/>
      <c r="AVC10" s="111"/>
      <c r="AVD10" s="111"/>
      <c r="AVE10" s="111"/>
      <c r="AVF10" s="111"/>
      <c r="AVG10" s="111"/>
      <c r="AVH10" s="111"/>
      <c r="AVI10" s="111"/>
      <c r="AVJ10" s="111"/>
      <c r="AVK10" s="111"/>
      <c r="AVL10" s="111"/>
      <c r="AVM10" s="111"/>
      <c r="AVN10" s="111"/>
      <c r="AVO10" s="111"/>
      <c r="AVP10" s="111"/>
      <c r="AVQ10" s="111"/>
      <c r="AVR10" s="111"/>
      <c r="AVS10" s="111"/>
      <c r="AVT10" s="111"/>
      <c r="AVU10" s="111"/>
      <c r="AVV10" s="111"/>
      <c r="AVW10" s="111"/>
      <c r="AVX10" s="111"/>
      <c r="AVY10" s="111"/>
      <c r="AVZ10" s="111"/>
      <c r="AWA10" s="111"/>
      <c r="AWB10" s="111"/>
      <c r="AWC10" s="111"/>
      <c r="AWD10" s="111"/>
      <c r="AWE10" s="111"/>
      <c r="AWF10" s="111"/>
      <c r="AWG10" s="111"/>
      <c r="AWH10" s="111"/>
      <c r="AWI10" s="111"/>
      <c r="AWJ10" s="111"/>
      <c r="AWK10" s="111"/>
      <c r="AWL10" s="111"/>
      <c r="AWM10" s="111"/>
      <c r="AWN10" s="111"/>
      <c r="AWO10" s="111"/>
      <c r="AWP10" s="111"/>
      <c r="AWQ10" s="111"/>
      <c r="AWR10" s="111"/>
      <c r="AWS10" s="111"/>
      <c r="AWT10" s="111"/>
      <c r="AWU10" s="111"/>
      <c r="AWV10" s="111"/>
      <c r="AWW10" s="111"/>
      <c r="AWX10" s="111"/>
      <c r="AWY10" s="111"/>
      <c r="AWZ10" s="111"/>
      <c r="AXA10" s="111"/>
      <c r="AXB10" s="111"/>
      <c r="AXC10" s="111"/>
      <c r="AXD10" s="111"/>
      <c r="AXE10" s="111"/>
      <c r="AXF10" s="111"/>
      <c r="AXG10" s="111"/>
      <c r="AXH10" s="111"/>
      <c r="AXI10" s="111"/>
      <c r="AXJ10" s="111"/>
      <c r="AXK10" s="111"/>
      <c r="AXL10" s="111"/>
      <c r="AXM10" s="111"/>
      <c r="AXN10" s="111"/>
      <c r="AXO10" s="111"/>
      <c r="AXP10" s="111"/>
      <c r="AXQ10" s="111"/>
      <c r="AXR10" s="111"/>
      <c r="AXS10" s="111"/>
      <c r="AXT10" s="111"/>
      <c r="AXU10" s="111"/>
      <c r="AXV10" s="111"/>
      <c r="AXW10" s="111"/>
      <c r="AXX10" s="111"/>
      <c r="AXY10" s="111"/>
      <c r="AXZ10" s="111"/>
      <c r="AYA10" s="111"/>
      <c r="AYB10" s="111"/>
      <c r="AYC10" s="111"/>
      <c r="AYD10" s="111"/>
      <c r="AYE10" s="111"/>
      <c r="AYF10" s="111"/>
      <c r="AYG10" s="111"/>
      <c r="AYH10" s="111"/>
      <c r="AYI10" s="111"/>
      <c r="AYJ10" s="111"/>
      <c r="AYK10" s="111"/>
      <c r="AYL10" s="111"/>
      <c r="AYM10" s="111"/>
      <c r="AYN10" s="111"/>
      <c r="AYO10" s="111"/>
      <c r="AYP10" s="111"/>
      <c r="AYQ10" s="111"/>
      <c r="AYR10" s="111"/>
      <c r="AYS10" s="111"/>
      <c r="AYT10" s="111"/>
      <c r="AYU10" s="111"/>
      <c r="AYV10" s="111"/>
      <c r="AYW10" s="111"/>
      <c r="AYX10" s="111"/>
      <c r="AYY10" s="111"/>
      <c r="AYZ10" s="111"/>
      <c r="AZA10" s="111"/>
      <c r="AZB10" s="111"/>
      <c r="AZC10" s="111"/>
      <c r="AZD10" s="111"/>
      <c r="AZE10" s="111"/>
      <c r="AZF10" s="111"/>
      <c r="AZG10" s="111"/>
      <c r="AZH10" s="111"/>
      <c r="AZI10" s="111"/>
      <c r="AZJ10" s="111"/>
      <c r="AZK10" s="111"/>
      <c r="AZL10" s="111"/>
      <c r="AZM10" s="111"/>
      <c r="AZN10" s="111"/>
      <c r="AZO10" s="111"/>
      <c r="AZP10" s="111"/>
      <c r="AZQ10" s="111"/>
      <c r="AZR10" s="111"/>
      <c r="AZS10" s="111"/>
      <c r="AZT10" s="111"/>
      <c r="AZU10" s="111"/>
      <c r="AZV10" s="111"/>
      <c r="AZW10" s="111"/>
      <c r="AZX10" s="111"/>
      <c r="AZY10" s="111"/>
      <c r="AZZ10" s="111"/>
      <c r="BAA10" s="111"/>
      <c r="BAB10" s="111"/>
      <c r="BAC10" s="111"/>
      <c r="BAD10" s="111"/>
      <c r="BAE10" s="111"/>
      <c r="BAF10" s="111"/>
      <c r="BAG10" s="111"/>
      <c r="BAH10" s="111"/>
      <c r="BAI10" s="111"/>
      <c r="BAJ10" s="111"/>
      <c r="BAK10" s="111"/>
      <c r="BAL10" s="111"/>
      <c r="BAM10" s="111"/>
      <c r="BAN10" s="111"/>
      <c r="BAO10" s="111"/>
      <c r="BAP10" s="111"/>
      <c r="BAQ10" s="111"/>
      <c r="BAR10" s="111"/>
      <c r="BAS10" s="111"/>
      <c r="BAT10" s="111"/>
      <c r="BAU10" s="111"/>
      <c r="BAV10" s="111"/>
      <c r="BAW10" s="111"/>
      <c r="BAX10" s="111"/>
      <c r="BAY10" s="111"/>
      <c r="BAZ10" s="111"/>
      <c r="BBA10" s="111"/>
      <c r="BBB10" s="111"/>
      <c r="BBC10" s="111"/>
      <c r="BBD10" s="111"/>
      <c r="BBE10" s="111"/>
      <c r="BBF10" s="111"/>
      <c r="BBG10" s="111"/>
      <c r="BBH10" s="111"/>
      <c r="BBI10" s="111"/>
      <c r="BBJ10" s="111"/>
      <c r="BBK10" s="111"/>
      <c r="BBL10" s="111"/>
      <c r="BBM10" s="111"/>
      <c r="BBN10" s="111"/>
      <c r="BBO10" s="111"/>
      <c r="BBP10" s="111"/>
      <c r="BBQ10" s="111"/>
      <c r="BBR10" s="111"/>
      <c r="BBS10" s="111"/>
      <c r="BBT10" s="111"/>
      <c r="BBU10" s="111"/>
      <c r="BBV10" s="111"/>
      <c r="BBW10" s="111"/>
      <c r="BBX10" s="111"/>
      <c r="BBY10" s="111"/>
      <c r="BBZ10" s="111"/>
      <c r="BCA10" s="111"/>
      <c r="BCB10" s="111"/>
      <c r="BCC10" s="111"/>
      <c r="BCD10" s="111"/>
      <c r="BCE10" s="111"/>
      <c r="BCF10" s="111"/>
      <c r="BCG10" s="111"/>
      <c r="BCH10" s="111"/>
      <c r="BCI10" s="111"/>
      <c r="BCJ10" s="111"/>
      <c r="BCK10" s="111"/>
      <c r="BCL10" s="111"/>
      <c r="BCM10" s="111"/>
      <c r="BCN10" s="111"/>
      <c r="BCO10" s="111"/>
      <c r="BCP10" s="111"/>
      <c r="BCQ10" s="111"/>
      <c r="BCR10" s="111"/>
      <c r="BCS10" s="111"/>
      <c r="BCT10" s="111"/>
      <c r="BCU10" s="111"/>
      <c r="BCV10" s="111"/>
      <c r="BCW10" s="111"/>
      <c r="BCX10" s="111"/>
      <c r="BCY10" s="111"/>
      <c r="BCZ10" s="111"/>
      <c r="BDA10" s="111"/>
      <c r="BDB10" s="111"/>
      <c r="BDC10" s="111"/>
      <c r="BDD10" s="111"/>
      <c r="BDE10" s="111"/>
      <c r="BDF10" s="111"/>
      <c r="BDG10" s="111"/>
      <c r="BDH10" s="111"/>
      <c r="BDI10" s="111"/>
      <c r="BDJ10" s="111"/>
      <c r="BDK10" s="111"/>
      <c r="BDL10" s="111"/>
      <c r="BDM10" s="111"/>
      <c r="BDN10" s="111"/>
      <c r="BDO10" s="111"/>
      <c r="BDP10" s="111"/>
      <c r="BDQ10" s="111"/>
      <c r="BDR10" s="111"/>
      <c r="BDS10" s="111"/>
      <c r="BDT10" s="111"/>
      <c r="BDU10" s="111"/>
      <c r="BDV10" s="111"/>
      <c r="BDW10" s="111"/>
      <c r="BDX10" s="111"/>
      <c r="BDY10" s="111"/>
      <c r="BDZ10" s="111"/>
      <c r="BEA10" s="111"/>
      <c r="BEB10" s="111"/>
      <c r="BEC10" s="111"/>
      <c r="BED10" s="111"/>
      <c r="BEE10" s="111"/>
      <c r="BEF10" s="111"/>
      <c r="BEG10" s="111"/>
      <c r="BEH10" s="111"/>
      <c r="BEI10" s="111"/>
      <c r="BEJ10" s="111"/>
      <c r="BEK10" s="111"/>
      <c r="BEL10" s="111"/>
      <c r="BEM10" s="111"/>
      <c r="BEN10" s="111"/>
      <c r="BEO10" s="111"/>
      <c r="BEP10" s="111"/>
      <c r="BEQ10" s="111"/>
      <c r="BER10" s="111"/>
      <c r="BES10" s="111"/>
      <c r="BET10" s="111"/>
      <c r="BEU10" s="111"/>
      <c r="BEV10" s="111"/>
      <c r="BEW10" s="111"/>
      <c r="BEX10" s="111"/>
      <c r="BEY10" s="111"/>
      <c r="BEZ10" s="111"/>
      <c r="BFA10" s="111"/>
      <c r="BFB10" s="111"/>
      <c r="BFC10" s="111"/>
      <c r="BFD10" s="111"/>
      <c r="BFE10" s="111"/>
      <c r="BFF10" s="111"/>
      <c r="BFG10" s="111"/>
      <c r="BFH10" s="111"/>
      <c r="BFI10" s="111"/>
      <c r="BFJ10" s="111"/>
      <c r="BFK10" s="111"/>
      <c r="BFL10" s="111"/>
      <c r="BFM10" s="111"/>
      <c r="BFN10" s="111"/>
      <c r="BFO10" s="111"/>
      <c r="BFP10" s="111"/>
      <c r="BFQ10" s="111"/>
      <c r="BFR10" s="111"/>
      <c r="BFS10" s="111"/>
      <c r="BFT10" s="111"/>
      <c r="BFU10" s="111"/>
      <c r="BFV10" s="111"/>
      <c r="BFW10" s="111"/>
      <c r="BFX10" s="111"/>
      <c r="BFY10" s="111"/>
      <c r="BFZ10" s="111"/>
      <c r="BGA10" s="111"/>
      <c r="BGB10" s="111"/>
      <c r="BGC10" s="111"/>
      <c r="BGD10" s="111"/>
      <c r="BGE10" s="111"/>
      <c r="BGF10" s="111"/>
      <c r="BGG10" s="111"/>
      <c r="BGH10" s="111"/>
      <c r="BGI10" s="111"/>
      <c r="BGJ10" s="111"/>
      <c r="BGK10" s="111"/>
      <c r="BGL10" s="111"/>
      <c r="BGM10" s="111"/>
      <c r="BGN10" s="111"/>
      <c r="BGO10" s="111"/>
      <c r="BGP10" s="111"/>
      <c r="BGQ10" s="111"/>
      <c r="BGR10" s="111"/>
      <c r="BGS10" s="111"/>
      <c r="BGT10" s="111"/>
      <c r="BGU10" s="111"/>
      <c r="BGV10" s="111"/>
      <c r="BGW10" s="111"/>
      <c r="BGX10" s="111"/>
      <c r="BGY10" s="111"/>
      <c r="BGZ10" s="111"/>
      <c r="BHA10" s="111"/>
      <c r="BHB10" s="111"/>
      <c r="BHC10" s="111"/>
      <c r="BHD10" s="111"/>
      <c r="BHE10" s="111"/>
      <c r="BHF10" s="111"/>
      <c r="BHG10" s="111"/>
      <c r="BHH10" s="111"/>
      <c r="BHI10" s="111"/>
      <c r="BHJ10" s="111"/>
      <c r="BHK10" s="111"/>
      <c r="BHL10" s="111"/>
      <c r="BHM10" s="111"/>
      <c r="BHN10" s="111"/>
      <c r="BHO10" s="111"/>
      <c r="BHP10" s="111"/>
      <c r="BHQ10" s="111"/>
      <c r="BHR10" s="111"/>
      <c r="BHS10" s="111"/>
      <c r="BHT10" s="111"/>
      <c r="BHU10" s="111"/>
      <c r="BHV10" s="111"/>
      <c r="BHW10" s="111"/>
      <c r="BHX10" s="111"/>
      <c r="BHY10" s="111"/>
      <c r="BHZ10" s="111"/>
      <c r="BIA10" s="111"/>
      <c r="BIB10" s="111"/>
      <c r="BIC10" s="111"/>
      <c r="BID10" s="111"/>
      <c r="BIE10" s="111"/>
      <c r="BIF10" s="111"/>
      <c r="BIG10" s="111"/>
      <c r="BIH10" s="111"/>
      <c r="BII10" s="111"/>
      <c r="BIJ10" s="111"/>
      <c r="BIK10" s="111"/>
      <c r="BIL10" s="111"/>
      <c r="BIM10" s="111"/>
      <c r="BIN10" s="111"/>
      <c r="BIO10" s="111"/>
      <c r="BIP10" s="111"/>
      <c r="BIQ10" s="111"/>
      <c r="BIR10" s="111"/>
      <c r="BIS10" s="111"/>
      <c r="BIT10" s="111"/>
      <c r="BIU10" s="111"/>
      <c r="BIV10" s="111"/>
      <c r="BIW10" s="111"/>
      <c r="BIX10" s="111"/>
      <c r="BIY10" s="111"/>
      <c r="BIZ10" s="111"/>
      <c r="BJA10" s="111"/>
      <c r="BJB10" s="111"/>
      <c r="BJC10" s="111"/>
      <c r="BJD10" s="111"/>
      <c r="BJE10" s="111"/>
      <c r="BJF10" s="111"/>
      <c r="BJG10" s="111"/>
      <c r="BJH10" s="111"/>
      <c r="BJI10" s="111"/>
      <c r="BJJ10" s="111"/>
      <c r="BJK10" s="111"/>
      <c r="BJL10" s="111"/>
      <c r="BJM10" s="111"/>
      <c r="BJN10" s="111"/>
      <c r="BJO10" s="111"/>
      <c r="BJP10" s="111"/>
      <c r="BJQ10" s="111"/>
      <c r="BJR10" s="111"/>
      <c r="BJS10" s="111"/>
      <c r="BJT10" s="111"/>
      <c r="BJU10" s="111"/>
      <c r="BJV10" s="111"/>
      <c r="BJW10" s="111"/>
      <c r="BJX10" s="111"/>
      <c r="BJY10" s="111"/>
      <c r="BJZ10" s="111"/>
      <c r="BKA10" s="111"/>
      <c r="BKB10" s="111"/>
      <c r="BKC10" s="111"/>
      <c r="BKD10" s="111"/>
      <c r="BKE10" s="111"/>
      <c r="BKF10" s="111"/>
      <c r="BKG10" s="111"/>
      <c r="BKH10" s="111"/>
      <c r="BKI10" s="111"/>
      <c r="BKJ10" s="111"/>
      <c r="BKK10" s="111"/>
      <c r="BKL10" s="111"/>
      <c r="BKM10" s="111"/>
      <c r="BKN10" s="111"/>
      <c r="BKO10" s="111"/>
      <c r="BKP10" s="111"/>
      <c r="BKQ10" s="111"/>
      <c r="BKR10" s="111"/>
      <c r="BKS10" s="111"/>
      <c r="BKT10" s="111"/>
      <c r="BKU10" s="111"/>
      <c r="BKV10" s="111"/>
      <c r="BKW10" s="111"/>
      <c r="BKX10" s="111"/>
      <c r="BKY10" s="111"/>
      <c r="BKZ10" s="111"/>
      <c r="BLA10" s="111"/>
      <c r="BLB10" s="111"/>
      <c r="BLC10" s="111"/>
      <c r="BLD10" s="111"/>
      <c r="BLE10" s="111"/>
      <c r="BLF10" s="111"/>
      <c r="BLG10" s="111"/>
      <c r="BLH10" s="111"/>
      <c r="BLI10" s="111"/>
      <c r="BLJ10" s="111"/>
      <c r="BLK10" s="111"/>
      <c r="BLL10" s="111"/>
      <c r="BLM10" s="111"/>
      <c r="BLN10" s="111"/>
      <c r="BLO10" s="111"/>
      <c r="BLP10" s="111"/>
      <c r="BLQ10" s="111"/>
      <c r="BLR10" s="111"/>
      <c r="BLS10" s="111"/>
      <c r="BLT10" s="111"/>
      <c r="BLU10" s="111"/>
      <c r="BLV10" s="111"/>
      <c r="BLW10" s="111"/>
      <c r="BLX10" s="111"/>
      <c r="BLY10" s="111"/>
      <c r="BLZ10" s="111"/>
      <c r="BMA10" s="111"/>
      <c r="BMB10" s="111"/>
      <c r="BMC10" s="111"/>
      <c r="BMD10" s="111"/>
      <c r="BME10" s="111"/>
      <c r="BMF10" s="111"/>
      <c r="BMG10" s="111"/>
      <c r="BMH10" s="111"/>
      <c r="BMI10" s="111"/>
      <c r="BMJ10" s="111"/>
      <c r="BMK10" s="111"/>
      <c r="BML10" s="111"/>
      <c r="BMM10" s="111"/>
      <c r="BMN10" s="111"/>
      <c r="BMO10" s="111"/>
      <c r="BMP10" s="111"/>
      <c r="BMQ10" s="111"/>
      <c r="BMR10" s="111"/>
      <c r="BMS10" s="111"/>
      <c r="BMT10" s="111"/>
      <c r="BMU10" s="111"/>
      <c r="BMV10" s="111"/>
      <c r="BMW10" s="111"/>
      <c r="BMX10" s="111"/>
      <c r="BMY10" s="111"/>
      <c r="BMZ10" s="111"/>
      <c r="BNA10" s="111"/>
      <c r="BNB10" s="111"/>
      <c r="BNC10" s="111"/>
      <c r="BND10" s="111"/>
      <c r="BNE10" s="111"/>
      <c r="BNF10" s="111"/>
      <c r="BNG10" s="111"/>
      <c r="BNH10" s="111"/>
      <c r="BNI10" s="111"/>
      <c r="BNJ10" s="111"/>
      <c r="BNK10" s="111"/>
      <c r="BNL10" s="111"/>
      <c r="BNM10" s="111"/>
      <c r="BNN10" s="111"/>
      <c r="BNO10" s="111"/>
      <c r="BNP10" s="111"/>
      <c r="BNQ10" s="111"/>
      <c r="BNR10" s="111"/>
      <c r="BNS10" s="111"/>
      <c r="BNT10" s="111"/>
      <c r="BNU10" s="111"/>
      <c r="BNV10" s="111"/>
      <c r="BNW10" s="111"/>
      <c r="BNX10" s="111"/>
      <c r="BNY10" s="111"/>
      <c r="BNZ10" s="111"/>
      <c r="BOA10" s="111"/>
      <c r="BOB10" s="111"/>
      <c r="BOC10" s="111"/>
      <c r="BOD10" s="111"/>
      <c r="BOE10" s="111"/>
      <c r="BOF10" s="111"/>
      <c r="BOG10" s="111"/>
      <c r="BOH10" s="111"/>
      <c r="BOI10" s="111"/>
      <c r="BOJ10" s="111"/>
      <c r="BOK10" s="111"/>
      <c r="BOL10" s="111"/>
      <c r="BOM10" s="111"/>
      <c r="BON10" s="111"/>
      <c r="BOO10" s="111"/>
      <c r="BOP10" s="111"/>
      <c r="BOQ10" s="111"/>
      <c r="BOR10" s="111"/>
      <c r="BOS10" s="111"/>
      <c r="BOT10" s="111"/>
      <c r="BOU10" s="111"/>
      <c r="BOV10" s="111"/>
      <c r="BOW10" s="111"/>
      <c r="BOX10" s="111"/>
      <c r="BOY10" s="111"/>
      <c r="BOZ10" s="111"/>
      <c r="BPA10" s="111"/>
      <c r="BPB10" s="111"/>
      <c r="BPC10" s="111"/>
      <c r="BPD10" s="111"/>
      <c r="BPE10" s="111"/>
      <c r="BPF10" s="111"/>
      <c r="BPG10" s="111"/>
      <c r="BPH10" s="111"/>
      <c r="BPI10" s="111"/>
      <c r="BPJ10" s="111"/>
      <c r="BPK10" s="111"/>
      <c r="BPL10" s="111"/>
      <c r="BPM10" s="111"/>
      <c r="BPN10" s="111"/>
      <c r="BPO10" s="111"/>
      <c r="BPP10" s="111"/>
      <c r="BPQ10" s="111"/>
      <c r="BPR10" s="111"/>
      <c r="BPS10" s="111"/>
      <c r="BPT10" s="111"/>
      <c r="BPU10" s="111"/>
      <c r="BPV10" s="111"/>
      <c r="BPW10" s="111"/>
      <c r="BPX10" s="111"/>
      <c r="BPY10" s="111"/>
      <c r="BPZ10" s="111"/>
      <c r="BQA10" s="111"/>
      <c r="BQB10" s="111"/>
      <c r="BQC10" s="111"/>
      <c r="BQD10" s="111"/>
      <c r="BQE10" s="111"/>
      <c r="BQF10" s="111"/>
      <c r="BQG10" s="111"/>
      <c r="BQH10" s="111"/>
      <c r="BQI10" s="111"/>
      <c r="BQJ10" s="111"/>
      <c r="BQK10" s="111"/>
      <c r="BQL10" s="111"/>
      <c r="BQM10" s="111"/>
      <c r="BQN10" s="111"/>
      <c r="BQO10" s="111"/>
      <c r="BQP10" s="111"/>
      <c r="BQQ10" s="111"/>
      <c r="BQR10" s="111"/>
      <c r="BQS10" s="111"/>
      <c r="BQT10" s="111"/>
      <c r="BQU10" s="111"/>
      <c r="BQV10" s="111"/>
      <c r="BQW10" s="111"/>
      <c r="BQX10" s="111"/>
      <c r="BQY10" s="111"/>
      <c r="BQZ10" s="111"/>
      <c r="BRA10" s="111"/>
      <c r="BRB10" s="111"/>
      <c r="BRC10" s="111"/>
      <c r="BRD10" s="111"/>
      <c r="BRE10" s="111"/>
      <c r="BRF10" s="111"/>
      <c r="BRG10" s="111"/>
      <c r="BRH10" s="111"/>
      <c r="BRI10" s="111"/>
      <c r="BRJ10" s="111"/>
      <c r="BRK10" s="111"/>
      <c r="BRL10" s="111"/>
      <c r="BRM10" s="111"/>
      <c r="BRN10" s="111"/>
      <c r="BRO10" s="111"/>
      <c r="BRP10" s="111"/>
      <c r="BRQ10" s="111"/>
      <c r="BRR10" s="111"/>
      <c r="BRS10" s="111"/>
      <c r="BRT10" s="111"/>
      <c r="BRU10" s="111"/>
      <c r="BRV10" s="111"/>
      <c r="BRW10" s="111"/>
      <c r="BRX10" s="111"/>
      <c r="BRY10" s="111"/>
      <c r="BRZ10" s="111"/>
      <c r="BSA10" s="111"/>
      <c r="BSB10" s="111"/>
      <c r="BSC10" s="111"/>
      <c r="BSD10" s="111"/>
      <c r="BSE10" s="111"/>
      <c r="BSF10" s="111"/>
      <c r="BSG10" s="111"/>
      <c r="BSH10" s="111"/>
      <c r="BSI10" s="111"/>
      <c r="BSJ10" s="111"/>
      <c r="BSK10" s="111"/>
      <c r="BSL10" s="111"/>
      <c r="BSM10" s="111"/>
      <c r="BSN10" s="111"/>
      <c r="BSO10" s="111"/>
      <c r="BSP10" s="111"/>
      <c r="BSQ10" s="111"/>
      <c r="BSR10" s="111"/>
      <c r="BSS10" s="111"/>
      <c r="BST10" s="111"/>
      <c r="BSU10" s="111"/>
      <c r="BSV10" s="111"/>
      <c r="BSW10" s="111"/>
      <c r="BSX10" s="111"/>
      <c r="BSY10" s="111"/>
      <c r="BSZ10" s="111"/>
      <c r="BTA10" s="111"/>
      <c r="BTB10" s="111"/>
      <c r="BTC10" s="111"/>
      <c r="BTD10" s="111"/>
      <c r="BTE10" s="111"/>
      <c r="BTF10" s="111"/>
      <c r="BTG10" s="111"/>
      <c r="BTH10" s="111"/>
      <c r="BTI10" s="111"/>
      <c r="BTJ10" s="111"/>
      <c r="BTK10" s="111"/>
      <c r="BTL10" s="111"/>
      <c r="BTM10" s="111"/>
      <c r="BTN10" s="111"/>
      <c r="BTO10" s="111"/>
      <c r="BTP10" s="111"/>
      <c r="BTQ10" s="111"/>
      <c r="BTR10" s="111"/>
      <c r="BTS10" s="111"/>
      <c r="BTT10" s="111"/>
      <c r="BTU10" s="111"/>
      <c r="BTV10" s="111"/>
      <c r="BTW10" s="111"/>
      <c r="BTX10" s="111"/>
      <c r="BTY10" s="111"/>
      <c r="BTZ10" s="111"/>
      <c r="BUA10" s="111"/>
      <c r="BUB10" s="111"/>
      <c r="BUC10" s="111"/>
      <c r="BUD10" s="111"/>
      <c r="BUE10" s="111"/>
      <c r="BUF10" s="111"/>
      <c r="BUG10" s="111"/>
      <c r="BUH10" s="111"/>
      <c r="BUI10" s="111"/>
      <c r="BUJ10" s="111"/>
      <c r="BUK10" s="111"/>
      <c r="BUL10" s="111"/>
      <c r="BUM10" s="111"/>
      <c r="BUN10" s="111"/>
      <c r="BUO10" s="111"/>
      <c r="BUP10" s="111"/>
      <c r="BUQ10" s="111"/>
      <c r="BUR10" s="111"/>
      <c r="BUS10" s="111"/>
      <c r="BUT10" s="111"/>
      <c r="BUU10" s="111"/>
      <c r="BUV10" s="111"/>
      <c r="BUW10" s="111"/>
      <c r="BUX10" s="111"/>
      <c r="BUY10" s="111"/>
      <c r="BUZ10" s="111"/>
      <c r="BVA10" s="111"/>
      <c r="BVB10" s="111"/>
      <c r="BVC10" s="111"/>
      <c r="BVD10" s="111"/>
      <c r="BVE10" s="111"/>
      <c r="BVF10" s="111"/>
      <c r="BVG10" s="111"/>
      <c r="BVH10" s="111"/>
      <c r="BVI10" s="111"/>
      <c r="BVJ10" s="111"/>
      <c r="BVK10" s="111"/>
      <c r="BVL10" s="111"/>
      <c r="BVM10" s="111"/>
      <c r="BVN10" s="111"/>
      <c r="BVO10" s="111"/>
      <c r="BVP10" s="111"/>
      <c r="BVQ10" s="111"/>
      <c r="BVR10" s="111"/>
      <c r="BVS10" s="111"/>
      <c r="BVT10" s="111"/>
      <c r="BVU10" s="111"/>
      <c r="BVV10" s="111"/>
      <c r="BVW10" s="111"/>
      <c r="BVX10" s="111"/>
      <c r="BVY10" s="111"/>
      <c r="BVZ10" s="111"/>
      <c r="BWA10" s="111"/>
      <c r="BWB10" s="111"/>
      <c r="BWC10" s="111"/>
      <c r="BWD10" s="111"/>
      <c r="BWE10" s="111"/>
      <c r="BWF10" s="111"/>
      <c r="BWG10" s="111"/>
      <c r="BWH10" s="111"/>
      <c r="BWI10" s="111"/>
      <c r="BWJ10" s="111"/>
      <c r="BWK10" s="111"/>
      <c r="BWL10" s="111"/>
      <c r="BWM10" s="111"/>
      <c r="BWN10" s="111"/>
      <c r="BWO10" s="111"/>
      <c r="BWP10" s="111"/>
      <c r="BWQ10" s="111"/>
      <c r="BWR10" s="111"/>
      <c r="BWS10" s="111"/>
      <c r="BWT10" s="111"/>
      <c r="BWU10" s="111"/>
      <c r="BWV10" s="111"/>
      <c r="BWW10" s="111"/>
      <c r="BWX10" s="111"/>
      <c r="BWY10" s="111"/>
      <c r="BWZ10" s="111"/>
      <c r="BXA10" s="111"/>
      <c r="BXB10" s="111"/>
      <c r="BXC10" s="111"/>
      <c r="BXD10" s="111"/>
      <c r="BXE10" s="111"/>
      <c r="BXF10" s="111"/>
      <c r="BXG10" s="111"/>
      <c r="BXH10" s="111"/>
      <c r="BXI10" s="111"/>
      <c r="BXJ10" s="111"/>
      <c r="BXK10" s="111"/>
      <c r="BXL10" s="111"/>
      <c r="BXM10" s="111"/>
      <c r="BXN10" s="111"/>
      <c r="BXO10" s="111"/>
      <c r="BXP10" s="111"/>
      <c r="BXQ10" s="111"/>
      <c r="BXR10" s="111"/>
      <c r="BXS10" s="111"/>
      <c r="BXT10" s="111"/>
      <c r="BXU10" s="111"/>
      <c r="BXV10" s="111"/>
      <c r="BXW10" s="111"/>
      <c r="BXX10" s="111"/>
      <c r="BXY10" s="111"/>
      <c r="BXZ10" s="111"/>
      <c r="BYA10" s="111"/>
      <c r="BYB10" s="111"/>
      <c r="BYC10" s="111"/>
      <c r="BYD10" s="111"/>
      <c r="BYE10" s="111"/>
      <c r="BYF10" s="111"/>
      <c r="BYG10" s="111"/>
      <c r="BYH10" s="111"/>
      <c r="BYI10" s="111"/>
      <c r="BYJ10" s="111"/>
      <c r="BYK10" s="111"/>
      <c r="BYL10" s="111"/>
      <c r="BYM10" s="111"/>
      <c r="BYN10" s="111"/>
      <c r="BYO10" s="111"/>
      <c r="BYP10" s="111"/>
      <c r="BYQ10" s="111"/>
      <c r="BYR10" s="111"/>
      <c r="BYS10" s="111"/>
      <c r="BYT10" s="111"/>
      <c r="BYU10" s="111"/>
      <c r="BYV10" s="111"/>
      <c r="BYW10" s="111"/>
      <c r="BYX10" s="111"/>
      <c r="BYY10" s="111"/>
      <c r="BYZ10" s="111"/>
      <c r="BZA10" s="111"/>
      <c r="BZB10" s="111"/>
      <c r="BZC10" s="111"/>
      <c r="BZD10" s="111"/>
      <c r="BZE10" s="111"/>
      <c r="BZF10" s="111"/>
      <c r="BZG10" s="111"/>
      <c r="BZH10" s="111"/>
      <c r="BZI10" s="111"/>
      <c r="BZJ10" s="111"/>
      <c r="BZK10" s="111"/>
      <c r="BZL10" s="111"/>
      <c r="BZM10" s="111"/>
      <c r="BZN10" s="111"/>
      <c r="BZO10" s="111"/>
      <c r="BZP10" s="111"/>
      <c r="BZQ10" s="111"/>
      <c r="BZR10" s="111"/>
      <c r="BZS10" s="111"/>
      <c r="BZT10" s="111"/>
      <c r="BZU10" s="111"/>
      <c r="BZV10" s="111"/>
      <c r="BZW10" s="111"/>
      <c r="BZX10" s="111"/>
      <c r="BZY10" s="111"/>
      <c r="BZZ10" s="111"/>
      <c r="CAA10" s="111"/>
      <c r="CAB10" s="111"/>
      <c r="CAC10" s="111"/>
      <c r="CAD10" s="111"/>
      <c r="CAE10" s="111"/>
      <c r="CAF10" s="111"/>
      <c r="CAG10" s="111"/>
      <c r="CAH10" s="111"/>
      <c r="CAI10" s="111"/>
      <c r="CAJ10" s="111"/>
      <c r="CAK10" s="111"/>
      <c r="CAL10" s="111"/>
      <c r="CAM10" s="111"/>
      <c r="CAN10" s="111"/>
      <c r="CAO10" s="111"/>
      <c r="CAP10" s="111"/>
      <c r="CAQ10" s="111"/>
      <c r="CAR10" s="111"/>
      <c r="CAS10" s="111"/>
      <c r="CAT10" s="111"/>
      <c r="CAU10" s="111"/>
      <c r="CAV10" s="111"/>
      <c r="CAW10" s="111"/>
      <c r="CAX10" s="111"/>
      <c r="CAY10" s="111"/>
      <c r="CAZ10" s="111"/>
      <c r="CBA10" s="111"/>
      <c r="CBB10" s="111"/>
      <c r="CBC10" s="111"/>
      <c r="CBD10" s="111"/>
      <c r="CBE10" s="111"/>
      <c r="CBF10" s="111"/>
      <c r="CBG10" s="111"/>
      <c r="CBH10" s="111"/>
      <c r="CBI10" s="111"/>
      <c r="CBJ10" s="111"/>
      <c r="CBK10" s="111"/>
      <c r="CBL10" s="111"/>
      <c r="CBM10" s="111"/>
      <c r="CBN10" s="111"/>
      <c r="CBO10" s="111"/>
      <c r="CBP10" s="111"/>
      <c r="CBQ10" s="111"/>
      <c r="CBR10" s="111"/>
      <c r="CBS10" s="111"/>
      <c r="CBT10" s="111"/>
      <c r="CBU10" s="111"/>
      <c r="CBV10" s="111"/>
      <c r="CBW10" s="111"/>
      <c r="CBX10" s="111"/>
      <c r="CBY10" s="111"/>
      <c r="CBZ10" s="111"/>
      <c r="CCA10" s="111"/>
      <c r="CCB10" s="111"/>
      <c r="CCC10" s="111"/>
      <c r="CCD10" s="111"/>
      <c r="CCE10" s="111"/>
      <c r="CCF10" s="111"/>
      <c r="CCG10" s="111"/>
      <c r="CCH10" s="111"/>
      <c r="CCI10" s="111"/>
      <c r="CCJ10" s="111"/>
      <c r="CCK10" s="111"/>
      <c r="CCL10" s="111"/>
      <c r="CCM10" s="111"/>
      <c r="CCN10" s="111"/>
      <c r="CCO10" s="111"/>
      <c r="CCP10" s="111"/>
      <c r="CCQ10" s="111"/>
      <c r="CCR10" s="111"/>
      <c r="CCS10" s="111"/>
      <c r="CCT10" s="111"/>
      <c r="CCU10" s="111"/>
      <c r="CCV10" s="111"/>
      <c r="CCW10" s="111"/>
      <c r="CCX10" s="111"/>
      <c r="CCY10" s="111"/>
      <c r="CCZ10" s="111"/>
      <c r="CDA10" s="111"/>
      <c r="CDB10" s="111"/>
      <c r="CDC10" s="111"/>
      <c r="CDD10" s="111"/>
      <c r="CDE10" s="111"/>
      <c r="CDF10" s="111"/>
      <c r="CDG10" s="111"/>
      <c r="CDH10" s="111"/>
      <c r="CDI10" s="111"/>
      <c r="CDJ10" s="111"/>
      <c r="CDK10" s="111"/>
      <c r="CDL10" s="111"/>
      <c r="CDM10" s="111"/>
      <c r="CDN10" s="111"/>
      <c r="CDO10" s="111"/>
      <c r="CDP10" s="111"/>
      <c r="CDQ10" s="111"/>
      <c r="CDR10" s="111"/>
      <c r="CDS10" s="111"/>
      <c r="CDT10" s="111"/>
      <c r="CDU10" s="111"/>
      <c r="CDV10" s="111"/>
      <c r="CDW10" s="111"/>
      <c r="CDX10" s="111"/>
      <c r="CDY10" s="111"/>
      <c r="CDZ10" s="111"/>
      <c r="CEA10" s="111"/>
      <c r="CEB10" s="111"/>
      <c r="CEC10" s="111"/>
      <c r="CED10" s="111"/>
      <c r="CEE10" s="111"/>
      <c r="CEF10" s="111"/>
      <c r="CEG10" s="111"/>
      <c r="CEH10" s="111"/>
      <c r="CEI10" s="111"/>
      <c r="CEJ10" s="111"/>
      <c r="CEK10" s="111"/>
      <c r="CEL10" s="111"/>
      <c r="CEM10" s="111"/>
      <c r="CEN10" s="111"/>
      <c r="CEO10" s="111"/>
      <c r="CEP10" s="111"/>
      <c r="CEQ10" s="111"/>
      <c r="CER10" s="111"/>
      <c r="CES10" s="111"/>
      <c r="CET10" s="111"/>
      <c r="CEU10" s="111"/>
      <c r="CEV10" s="111"/>
      <c r="CEW10" s="111"/>
      <c r="CEX10" s="111"/>
      <c r="CEY10" s="111"/>
      <c r="CEZ10" s="111"/>
      <c r="CFA10" s="111"/>
      <c r="CFB10" s="111"/>
      <c r="CFC10" s="111"/>
      <c r="CFD10" s="111"/>
      <c r="CFE10" s="111"/>
      <c r="CFF10" s="111"/>
      <c r="CFG10" s="111"/>
      <c r="CFH10" s="111"/>
      <c r="CFI10" s="111"/>
      <c r="CFJ10" s="111"/>
      <c r="CFK10" s="111"/>
      <c r="CFL10" s="111"/>
      <c r="CFM10" s="111"/>
      <c r="CFN10" s="111"/>
      <c r="CFO10" s="111"/>
      <c r="CFP10" s="111"/>
      <c r="CFQ10" s="111"/>
      <c r="CFR10" s="111"/>
      <c r="CFS10" s="111"/>
      <c r="CFT10" s="111"/>
      <c r="CFU10" s="111"/>
      <c r="CFV10" s="111"/>
      <c r="CFW10" s="111"/>
      <c r="CFX10" s="111"/>
      <c r="CFY10" s="111"/>
      <c r="CFZ10" s="111"/>
      <c r="CGA10" s="111"/>
      <c r="CGB10" s="111"/>
      <c r="CGC10" s="111"/>
      <c r="CGD10" s="111"/>
      <c r="CGE10" s="111"/>
      <c r="CGF10" s="111"/>
      <c r="CGG10" s="111"/>
      <c r="CGH10" s="111"/>
      <c r="CGI10" s="111"/>
      <c r="CGJ10" s="111"/>
      <c r="CGK10" s="111"/>
      <c r="CGL10" s="111"/>
      <c r="CGM10" s="111"/>
      <c r="CGN10" s="111"/>
      <c r="CGO10" s="111"/>
      <c r="CGP10" s="111"/>
      <c r="CGQ10" s="111"/>
      <c r="CGR10" s="111"/>
      <c r="CGS10" s="111"/>
      <c r="CGT10" s="111"/>
      <c r="CGU10" s="111"/>
      <c r="CGV10" s="111"/>
      <c r="CGW10" s="111"/>
      <c r="CGX10" s="111"/>
      <c r="CGY10" s="111"/>
      <c r="CGZ10" s="111"/>
      <c r="CHA10" s="111"/>
      <c r="CHB10" s="111"/>
      <c r="CHC10" s="111"/>
      <c r="CHD10" s="111"/>
      <c r="CHE10" s="111"/>
      <c r="CHF10" s="111"/>
      <c r="CHG10" s="111"/>
      <c r="CHH10" s="111"/>
      <c r="CHI10" s="111"/>
      <c r="CHJ10" s="111"/>
      <c r="CHK10" s="111"/>
      <c r="CHL10" s="111"/>
      <c r="CHM10" s="111"/>
      <c r="CHN10" s="111"/>
      <c r="CHO10" s="111"/>
      <c r="CHP10" s="111"/>
      <c r="CHQ10" s="111"/>
      <c r="CHR10" s="111"/>
      <c r="CHS10" s="111"/>
      <c r="CHT10" s="111"/>
      <c r="CHU10" s="111"/>
      <c r="CHV10" s="111"/>
      <c r="CHW10" s="111"/>
      <c r="CHX10" s="111"/>
      <c r="CHY10" s="111"/>
      <c r="CHZ10" s="111"/>
      <c r="CIA10" s="111"/>
      <c r="CIB10" s="111"/>
      <c r="CIC10" s="111"/>
      <c r="CID10" s="111"/>
      <c r="CIE10" s="111"/>
      <c r="CIF10" s="111"/>
      <c r="CIG10" s="111"/>
      <c r="CIH10" s="111"/>
      <c r="CII10" s="111"/>
      <c r="CIJ10" s="111"/>
      <c r="CIK10" s="111"/>
      <c r="CIL10" s="111"/>
      <c r="CIM10" s="111"/>
      <c r="CIN10" s="111"/>
      <c r="CIO10" s="111"/>
      <c r="CIP10" s="111"/>
      <c r="CIQ10" s="111"/>
      <c r="CIR10" s="111"/>
      <c r="CIS10" s="111"/>
      <c r="CIT10" s="111"/>
      <c r="CIU10" s="111"/>
      <c r="CIV10" s="111"/>
      <c r="CIW10" s="111"/>
      <c r="CIX10" s="111"/>
      <c r="CIY10" s="111"/>
      <c r="CIZ10" s="111"/>
      <c r="CJA10" s="111"/>
      <c r="CJB10" s="111"/>
      <c r="CJC10" s="111"/>
      <c r="CJD10" s="111"/>
      <c r="CJE10" s="111"/>
      <c r="CJF10" s="111"/>
      <c r="CJG10" s="111"/>
      <c r="CJH10" s="111"/>
      <c r="CJI10" s="111"/>
      <c r="CJJ10" s="111"/>
      <c r="CJK10" s="111"/>
      <c r="CJL10" s="111"/>
      <c r="CJM10" s="111"/>
      <c r="CJN10" s="111"/>
      <c r="CJO10" s="111"/>
      <c r="CJP10" s="111"/>
      <c r="CJQ10" s="111"/>
      <c r="CJR10" s="111"/>
      <c r="CJS10" s="111"/>
      <c r="CJT10" s="111"/>
      <c r="CJU10" s="111"/>
      <c r="CJV10" s="111"/>
      <c r="CJW10" s="111"/>
      <c r="CJX10" s="111"/>
      <c r="CJY10" s="111"/>
      <c r="CJZ10" s="111"/>
      <c r="CKA10" s="111"/>
      <c r="CKB10" s="111"/>
      <c r="CKC10" s="111"/>
      <c r="CKD10" s="111"/>
      <c r="CKE10" s="111"/>
      <c r="CKF10" s="111"/>
      <c r="CKG10" s="111"/>
      <c r="CKH10" s="111"/>
      <c r="CKI10" s="111"/>
      <c r="CKJ10" s="111"/>
      <c r="CKK10" s="111"/>
      <c r="CKL10" s="111"/>
      <c r="CKM10" s="111"/>
      <c r="CKN10" s="111"/>
      <c r="CKO10" s="111"/>
      <c r="CKP10" s="111"/>
      <c r="CKQ10" s="111"/>
      <c r="CKR10" s="111"/>
      <c r="CKS10" s="111"/>
      <c r="CKT10" s="111"/>
      <c r="CKU10" s="111"/>
      <c r="CKV10" s="111"/>
      <c r="CKW10" s="111"/>
      <c r="CKX10" s="111"/>
      <c r="CKY10" s="111"/>
      <c r="CKZ10" s="111"/>
      <c r="CLA10" s="111"/>
      <c r="CLB10" s="111"/>
      <c r="CLC10" s="111"/>
      <c r="CLD10" s="111"/>
      <c r="CLE10" s="111"/>
      <c r="CLF10" s="111"/>
      <c r="CLG10" s="111"/>
      <c r="CLH10" s="111"/>
      <c r="CLI10" s="111"/>
      <c r="CLJ10" s="111"/>
      <c r="CLK10" s="111"/>
      <c r="CLL10" s="111"/>
      <c r="CLM10" s="111"/>
      <c r="CLN10" s="111"/>
      <c r="CLO10" s="111"/>
      <c r="CLP10" s="111"/>
      <c r="CLQ10" s="111"/>
      <c r="CLR10" s="111"/>
      <c r="CLS10" s="111"/>
      <c r="CLT10" s="111"/>
      <c r="CLU10" s="111"/>
      <c r="CLV10" s="111"/>
      <c r="CLW10" s="111"/>
      <c r="CLX10" s="111"/>
      <c r="CLY10" s="111"/>
      <c r="CLZ10" s="111"/>
      <c r="CMA10" s="111"/>
      <c r="CMB10" s="111"/>
      <c r="CMC10" s="111"/>
      <c r="CMD10" s="111"/>
      <c r="CME10" s="111"/>
      <c r="CMF10" s="111"/>
      <c r="CMG10" s="111"/>
      <c r="CMH10" s="111"/>
      <c r="CMI10" s="111"/>
      <c r="CMJ10" s="111"/>
      <c r="CMK10" s="111"/>
      <c r="CML10" s="111"/>
      <c r="CMM10" s="111"/>
      <c r="CMN10" s="111"/>
      <c r="CMO10" s="111"/>
      <c r="CMP10" s="111"/>
      <c r="CMQ10" s="111"/>
      <c r="CMR10" s="111"/>
      <c r="CMS10" s="111"/>
      <c r="CMT10" s="111"/>
      <c r="CMU10" s="111"/>
      <c r="CMV10" s="111"/>
      <c r="CMW10" s="111"/>
      <c r="CMX10" s="111"/>
      <c r="CMY10" s="111"/>
      <c r="CMZ10" s="111"/>
      <c r="CNA10" s="111"/>
      <c r="CNB10" s="111"/>
      <c r="CNC10" s="111"/>
      <c r="CND10" s="111"/>
      <c r="CNE10" s="111"/>
      <c r="CNF10" s="111"/>
      <c r="CNG10" s="111"/>
      <c r="CNH10" s="111"/>
      <c r="CNI10" s="111"/>
      <c r="CNJ10" s="111"/>
      <c r="CNK10" s="111"/>
      <c r="CNL10" s="111"/>
      <c r="CNM10" s="111"/>
      <c r="CNN10" s="111"/>
      <c r="CNO10" s="111"/>
      <c r="CNP10" s="111"/>
      <c r="CNQ10" s="111"/>
      <c r="CNR10" s="111"/>
      <c r="CNS10" s="111"/>
      <c r="CNT10" s="111"/>
      <c r="CNU10" s="111"/>
      <c r="CNV10" s="111"/>
      <c r="CNW10" s="111"/>
      <c r="CNX10" s="111"/>
      <c r="CNY10" s="111"/>
      <c r="CNZ10" s="111"/>
      <c r="COA10" s="111"/>
      <c r="COB10" s="111"/>
      <c r="COC10" s="111"/>
      <c r="COD10" s="111"/>
      <c r="COE10" s="111"/>
      <c r="COF10" s="111"/>
      <c r="COG10" s="111"/>
      <c r="COH10" s="111"/>
      <c r="COI10" s="111"/>
      <c r="COJ10" s="111"/>
      <c r="COK10" s="111"/>
      <c r="COL10" s="111"/>
      <c r="COM10" s="111"/>
      <c r="CON10" s="111"/>
      <c r="COO10" s="111"/>
      <c r="COP10" s="111"/>
      <c r="COQ10" s="111"/>
      <c r="COR10" s="111"/>
      <c r="COS10" s="111"/>
      <c r="COT10" s="111"/>
      <c r="COU10" s="111"/>
      <c r="COV10" s="111"/>
      <c r="COW10" s="111"/>
      <c r="COX10" s="111"/>
      <c r="COY10" s="111"/>
      <c r="COZ10" s="111"/>
      <c r="CPA10" s="111"/>
      <c r="CPB10" s="111"/>
      <c r="CPC10" s="111"/>
      <c r="CPD10" s="111"/>
      <c r="CPE10" s="111"/>
      <c r="CPF10" s="111"/>
      <c r="CPG10" s="111"/>
      <c r="CPH10" s="111"/>
      <c r="CPI10" s="111"/>
      <c r="CPJ10" s="111"/>
      <c r="CPK10" s="111"/>
      <c r="CPL10" s="111"/>
      <c r="CPM10" s="111"/>
      <c r="CPN10" s="111"/>
      <c r="CPO10" s="111"/>
      <c r="CPP10" s="111"/>
      <c r="CPQ10" s="111"/>
      <c r="CPR10" s="111"/>
      <c r="CPS10" s="111"/>
      <c r="CPT10" s="111"/>
      <c r="CPU10" s="111"/>
      <c r="CPV10" s="111"/>
      <c r="CPW10" s="111"/>
      <c r="CPX10" s="111"/>
      <c r="CPY10" s="111"/>
      <c r="CPZ10" s="111"/>
      <c r="CQA10" s="111"/>
      <c r="CQB10" s="111"/>
      <c r="CQC10" s="111"/>
      <c r="CQD10" s="111"/>
      <c r="CQE10" s="111"/>
      <c r="CQF10" s="111"/>
      <c r="CQG10" s="111"/>
      <c r="CQH10" s="111"/>
      <c r="CQI10" s="111"/>
      <c r="CQJ10" s="111"/>
      <c r="CQK10" s="111"/>
      <c r="CQL10" s="111"/>
      <c r="CQM10" s="111"/>
      <c r="CQN10" s="111"/>
      <c r="CQO10" s="111"/>
      <c r="CQP10" s="111"/>
      <c r="CQQ10" s="111"/>
      <c r="CQR10" s="111"/>
      <c r="CQS10" s="111"/>
      <c r="CQT10" s="111"/>
      <c r="CQU10" s="111"/>
      <c r="CQV10" s="111"/>
      <c r="CQW10" s="111"/>
      <c r="CQX10" s="111"/>
      <c r="CQY10" s="111"/>
      <c r="CQZ10" s="111"/>
      <c r="CRA10" s="111"/>
      <c r="CRB10" s="111"/>
      <c r="CRC10" s="111"/>
      <c r="CRD10" s="111"/>
      <c r="CRE10" s="111"/>
      <c r="CRF10" s="111"/>
      <c r="CRG10" s="111"/>
      <c r="CRH10" s="111"/>
      <c r="CRI10" s="111"/>
      <c r="CRJ10" s="111"/>
      <c r="CRK10" s="111"/>
      <c r="CRL10" s="111"/>
      <c r="CRM10" s="111"/>
      <c r="CRN10" s="111"/>
      <c r="CRO10" s="111"/>
      <c r="CRP10" s="111"/>
      <c r="CRQ10" s="111"/>
      <c r="CRR10" s="111"/>
      <c r="CRS10" s="111"/>
      <c r="CRT10" s="111"/>
      <c r="CRU10" s="111"/>
      <c r="CRV10" s="111"/>
      <c r="CRW10" s="111"/>
      <c r="CRX10" s="111"/>
      <c r="CRY10" s="111"/>
      <c r="CRZ10" s="111"/>
      <c r="CSA10" s="111"/>
      <c r="CSB10" s="111"/>
      <c r="CSC10" s="111"/>
      <c r="CSD10" s="111"/>
      <c r="CSE10" s="111"/>
      <c r="CSF10" s="111"/>
      <c r="CSG10" s="111"/>
      <c r="CSH10" s="111"/>
      <c r="CSI10" s="111"/>
      <c r="CSJ10" s="111"/>
      <c r="CSK10" s="111"/>
      <c r="CSL10" s="111"/>
      <c r="CSM10" s="111"/>
      <c r="CSN10" s="111"/>
      <c r="CSO10" s="111"/>
      <c r="CSP10" s="111"/>
      <c r="CSQ10" s="111"/>
      <c r="CSR10" s="111"/>
      <c r="CSS10" s="111"/>
      <c r="CST10" s="111"/>
      <c r="CSU10" s="111"/>
      <c r="CSV10" s="111"/>
      <c r="CSW10" s="111"/>
      <c r="CSX10" s="111"/>
      <c r="CSY10" s="111"/>
      <c r="CSZ10" s="111"/>
      <c r="CTA10" s="111"/>
      <c r="CTB10" s="111"/>
      <c r="CTC10" s="111"/>
      <c r="CTD10" s="111"/>
      <c r="CTE10" s="111"/>
      <c r="CTF10" s="111"/>
      <c r="CTG10" s="111"/>
      <c r="CTH10" s="111"/>
      <c r="CTI10" s="111"/>
      <c r="CTJ10" s="111"/>
      <c r="CTK10" s="111"/>
      <c r="CTL10" s="111"/>
      <c r="CTM10" s="111"/>
      <c r="CTN10" s="111"/>
      <c r="CTO10" s="111"/>
      <c r="CTP10" s="111"/>
      <c r="CTQ10" s="111"/>
      <c r="CTR10" s="111"/>
      <c r="CTS10" s="111"/>
      <c r="CTT10" s="111"/>
      <c r="CTU10" s="111"/>
      <c r="CTV10" s="111"/>
      <c r="CTW10" s="111"/>
      <c r="CTX10" s="111"/>
      <c r="CTY10" s="111"/>
      <c r="CTZ10" s="111"/>
      <c r="CUA10" s="111"/>
      <c r="CUB10" s="111"/>
      <c r="CUC10" s="111"/>
      <c r="CUD10" s="111"/>
      <c r="CUE10" s="111"/>
      <c r="CUF10" s="111"/>
      <c r="CUG10" s="111"/>
      <c r="CUH10" s="111"/>
      <c r="CUI10" s="111"/>
      <c r="CUJ10" s="111"/>
      <c r="CUK10" s="111"/>
      <c r="CUL10" s="111"/>
      <c r="CUM10" s="111"/>
      <c r="CUN10" s="111"/>
      <c r="CUO10" s="111"/>
      <c r="CUP10" s="111"/>
      <c r="CUQ10" s="111"/>
      <c r="CUR10" s="111"/>
      <c r="CUS10" s="111"/>
      <c r="CUT10" s="111"/>
      <c r="CUU10" s="111"/>
      <c r="CUV10" s="111"/>
      <c r="CUW10" s="111"/>
      <c r="CUX10" s="111"/>
      <c r="CUY10" s="111"/>
      <c r="CUZ10" s="111"/>
      <c r="CVA10" s="111"/>
      <c r="CVB10" s="111"/>
      <c r="CVC10" s="111"/>
      <c r="CVD10" s="111"/>
      <c r="CVE10" s="111"/>
      <c r="CVF10" s="111"/>
      <c r="CVG10" s="111"/>
      <c r="CVH10" s="111"/>
      <c r="CVI10" s="111"/>
      <c r="CVJ10" s="111"/>
      <c r="CVK10" s="111"/>
      <c r="CVL10" s="111"/>
      <c r="CVM10" s="111"/>
      <c r="CVN10" s="111"/>
      <c r="CVO10" s="111"/>
      <c r="CVP10" s="111"/>
      <c r="CVQ10" s="111"/>
      <c r="CVR10" s="111"/>
      <c r="CVS10" s="111"/>
      <c r="CVT10" s="111"/>
      <c r="CVU10" s="111"/>
      <c r="CVV10" s="111"/>
      <c r="CVW10" s="111"/>
      <c r="CVX10" s="111"/>
      <c r="CVY10" s="111"/>
      <c r="CVZ10" s="111"/>
      <c r="CWA10" s="111"/>
      <c r="CWB10" s="111"/>
      <c r="CWC10" s="111"/>
      <c r="CWD10" s="111"/>
      <c r="CWE10" s="111"/>
      <c r="CWF10" s="111"/>
      <c r="CWG10" s="111"/>
      <c r="CWH10" s="111"/>
      <c r="CWI10" s="111"/>
      <c r="CWJ10" s="111"/>
      <c r="CWK10" s="111"/>
      <c r="CWL10" s="111"/>
      <c r="CWM10" s="111"/>
      <c r="CWN10" s="111"/>
      <c r="CWO10" s="111"/>
      <c r="CWP10" s="111"/>
      <c r="CWQ10" s="111"/>
      <c r="CWR10" s="111"/>
      <c r="CWS10" s="111"/>
      <c r="CWT10" s="111"/>
      <c r="CWU10" s="111"/>
      <c r="CWV10" s="111"/>
      <c r="CWW10" s="111"/>
      <c r="CWX10" s="111"/>
      <c r="CWY10" s="111"/>
      <c r="CWZ10" s="111"/>
      <c r="CXA10" s="111"/>
      <c r="CXB10" s="111"/>
      <c r="CXC10" s="111"/>
      <c r="CXD10" s="111"/>
      <c r="CXE10" s="111"/>
      <c r="CXF10" s="111"/>
      <c r="CXG10" s="111"/>
      <c r="CXH10" s="111"/>
      <c r="CXI10" s="111"/>
      <c r="CXJ10" s="111"/>
      <c r="CXK10" s="111"/>
      <c r="CXL10" s="111"/>
      <c r="CXM10" s="111"/>
      <c r="CXN10" s="111"/>
      <c r="CXO10" s="111"/>
      <c r="CXP10" s="111"/>
      <c r="CXQ10" s="111"/>
      <c r="CXR10" s="111"/>
      <c r="CXS10" s="111"/>
      <c r="CXT10" s="111"/>
      <c r="CXU10" s="111"/>
      <c r="CXV10" s="111"/>
      <c r="CXW10" s="111"/>
      <c r="CXX10" s="111"/>
      <c r="CXY10" s="111"/>
      <c r="CXZ10" s="111"/>
      <c r="CYA10" s="111"/>
      <c r="CYB10" s="111"/>
      <c r="CYC10" s="111"/>
      <c r="CYD10" s="111"/>
      <c r="CYE10" s="111"/>
      <c r="CYF10" s="111"/>
      <c r="CYG10" s="111"/>
      <c r="CYH10" s="111"/>
      <c r="CYI10" s="111"/>
      <c r="CYJ10" s="111"/>
      <c r="CYK10" s="111"/>
      <c r="CYL10" s="111"/>
      <c r="CYM10" s="111"/>
      <c r="CYN10" s="111"/>
      <c r="CYO10" s="111"/>
      <c r="CYP10" s="111"/>
      <c r="CYQ10" s="111"/>
      <c r="CYR10" s="111"/>
      <c r="CYS10" s="111"/>
      <c r="CYT10" s="111"/>
      <c r="CYU10" s="111"/>
      <c r="CYV10" s="111"/>
      <c r="CYW10" s="111"/>
      <c r="CYX10" s="111"/>
      <c r="CYY10" s="111"/>
      <c r="CYZ10" s="111"/>
      <c r="CZA10" s="111"/>
      <c r="CZB10" s="111"/>
      <c r="CZC10" s="111"/>
      <c r="CZD10" s="111"/>
      <c r="CZE10" s="111"/>
      <c r="CZF10" s="111"/>
      <c r="CZG10" s="111"/>
      <c r="CZH10" s="111"/>
      <c r="CZI10" s="111"/>
      <c r="CZJ10" s="111"/>
      <c r="CZK10" s="111"/>
      <c r="CZL10" s="111"/>
      <c r="CZM10" s="111"/>
      <c r="CZN10" s="111"/>
      <c r="CZO10" s="111"/>
      <c r="CZP10" s="111"/>
      <c r="CZQ10" s="111"/>
      <c r="CZR10" s="111"/>
      <c r="CZS10" s="111"/>
      <c r="CZT10" s="111"/>
      <c r="CZU10" s="111"/>
      <c r="CZV10" s="111"/>
      <c r="CZW10" s="111"/>
      <c r="CZX10" s="111"/>
      <c r="CZY10" s="111"/>
      <c r="CZZ10" s="111"/>
      <c r="DAA10" s="111"/>
      <c r="DAB10" s="111"/>
      <c r="DAC10" s="111"/>
      <c r="DAD10" s="111"/>
      <c r="DAE10" s="111"/>
      <c r="DAF10" s="111"/>
      <c r="DAG10" s="111"/>
      <c r="DAH10" s="111"/>
      <c r="DAI10" s="111"/>
      <c r="DAJ10" s="111"/>
      <c r="DAK10" s="111"/>
      <c r="DAL10" s="111"/>
      <c r="DAM10" s="111"/>
      <c r="DAN10" s="111"/>
      <c r="DAO10" s="111"/>
      <c r="DAP10" s="111"/>
      <c r="DAQ10" s="111"/>
      <c r="DAR10" s="111"/>
      <c r="DAS10" s="111"/>
      <c r="DAT10" s="111"/>
      <c r="DAU10" s="111"/>
      <c r="DAV10" s="111"/>
      <c r="DAW10" s="111"/>
      <c r="DAX10" s="111"/>
      <c r="DAY10" s="111"/>
      <c r="DAZ10" s="111"/>
      <c r="DBA10" s="111"/>
      <c r="DBB10" s="111"/>
      <c r="DBC10" s="111"/>
      <c r="DBD10" s="111"/>
      <c r="DBE10" s="111"/>
      <c r="DBF10" s="111"/>
      <c r="DBG10" s="111"/>
      <c r="DBH10" s="111"/>
      <c r="DBI10" s="111"/>
      <c r="DBJ10" s="111"/>
      <c r="DBK10" s="111"/>
      <c r="DBL10" s="111"/>
      <c r="DBM10" s="111"/>
      <c r="DBN10" s="111"/>
      <c r="DBO10" s="111"/>
      <c r="DBP10" s="111"/>
      <c r="DBQ10" s="111"/>
      <c r="DBR10" s="111"/>
      <c r="DBS10" s="111"/>
      <c r="DBT10" s="111"/>
      <c r="DBU10" s="111"/>
      <c r="DBV10" s="111"/>
      <c r="DBW10" s="111"/>
      <c r="DBX10" s="111"/>
      <c r="DBY10" s="111"/>
      <c r="DBZ10" s="111"/>
      <c r="DCA10" s="111"/>
      <c r="DCB10" s="111"/>
      <c r="DCC10" s="111"/>
      <c r="DCD10" s="111"/>
      <c r="DCE10" s="111"/>
      <c r="DCF10" s="111"/>
      <c r="DCG10" s="111"/>
      <c r="DCH10" s="111"/>
      <c r="DCI10" s="111"/>
      <c r="DCJ10" s="111"/>
      <c r="DCK10" s="111"/>
      <c r="DCL10" s="111"/>
      <c r="DCM10" s="111"/>
      <c r="DCN10" s="111"/>
      <c r="DCO10" s="111"/>
      <c r="DCP10" s="111"/>
      <c r="DCQ10" s="111"/>
      <c r="DCR10" s="111"/>
      <c r="DCS10" s="111"/>
      <c r="DCT10" s="111"/>
      <c r="DCU10" s="111"/>
      <c r="DCV10" s="111"/>
      <c r="DCW10" s="111"/>
      <c r="DCX10" s="111"/>
      <c r="DCY10" s="111"/>
      <c r="DCZ10" s="111"/>
      <c r="DDA10" s="111"/>
      <c r="DDB10" s="111"/>
      <c r="DDC10" s="111"/>
      <c r="DDD10" s="111"/>
      <c r="DDE10" s="111"/>
      <c r="DDF10" s="111"/>
      <c r="DDG10" s="111"/>
      <c r="DDH10" s="111"/>
      <c r="DDI10" s="111"/>
      <c r="DDJ10" s="111"/>
      <c r="DDK10" s="111"/>
      <c r="DDL10" s="111"/>
      <c r="DDM10" s="111"/>
      <c r="DDN10" s="111"/>
      <c r="DDO10" s="111"/>
      <c r="DDP10" s="111"/>
      <c r="DDQ10" s="111"/>
      <c r="DDR10" s="111"/>
      <c r="DDS10" s="111"/>
      <c r="DDT10" s="111"/>
      <c r="DDU10" s="111"/>
      <c r="DDV10" s="111"/>
      <c r="DDW10" s="111"/>
      <c r="DDX10" s="111"/>
      <c r="DDY10" s="111"/>
      <c r="DDZ10" s="111"/>
      <c r="DEA10" s="111"/>
      <c r="DEB10" s="111"/>
      <c r="DEC10" s="111"/>
      <c r="DED10" s="111"/>
      <c r="DEE10" s="111"/>
      <c r="DEF10" s="111"/>
      <c r="DEG10" s="111"/>
      <c r="DEH10" s="111"/>
      <c r="DEI10" s="111"/>
      <c r="DEJ10" s="111"/>
      <c r="DEK10" s="111"/>
      <c r="DEL10" s="111"/>
      <c r="DEM10" s="111"/>
      <c r="DEN10" s="111"/>
      <c r="DEO10" s="111"/>
      <c r="DEP10" s="111"/>
      <c r="DEQ10" s="111"/>
      <c r="DER10" s="111"/>
      <c r="DES10" s="111"/>
      <c r="DET10" s="111"/>
      <c r="DEU10" s="111"/>
      <c r="DEV10" s="111"/>
      <c r="DEW10" s="111"/>
      <c r="DEX10" s="111"/>
      <c r="DEY10" s="111"/>
      <c r="DEZ10" s="111"/>
      <c r="DFA10" s="111"/>
      <c r="DFB10" s="111"/>
      <c r="DFC10" s="111"/>
      <c r="DFD10" s="111"/>
      <c r="DFE10" s="111"/>
      <c r="DFF10" s="111"/>
      <c r="DFG10" s="111"/>
      <c r="DFH10" s="111"/>
      <c r="DFI10" s="111"/>
      <c r="DFJ10" s="111"/>
      <c r="DFK10" s="111"/>
      <c r="DFL10" s="111"/>
      <c r="DFM10" s="111"/>
      <c r="DFN10" s="111"/>
      <c r="DFO10" s="111"/>
      <c r="DFP10" s="111"/>
      <c r="DFQ10" s="111"/>
      <c r="DFR10" s="111"/>
      <c r="DFS10" s="111"/>
      <c r="DFT10" s="111"/>
      <c r="DFU10" s="111"/>
      <c r="DFV10" s="111"/>
      <c r="DFW10" s="111"/>
      <c r="DFX10" s="111"/>
      <c r="DFY10" s="111"/>
      <c r="DFZ10" s="111"/>
      <c r="DGA10" s="111"/>
      <c r="DGB10" s="111"/>
      <c r="DGC10" s="111"/>
      <c r="DGD10" s="111"/>
      <c r="DGE10" s="111"/>
      <c r="DGF10" s="111"/>
      <c r="DGG10" s="111"/>
      <c r="DGH10" s="111"/>
      <c r="DGI10" s="111"/>
      <c r="DGJ10" s="111"/>
      <c r="DGK10" s="111"/>
      <c r="DGL10" s="111"/>
      <c r="DGM10" s="111"/>
      <c r="DGN10" s="111"/>
      <c r="DGO10" s="111"/>
      <c r="DGP10" s="111"/>
      <c r="DGQ10" s="111"/>
      <c r="DGR10" s="111"/>
      <c r="DGS10" s="111"/>
      <c r="DGT10" s="111"/>
      <c r="DGU10" s="111"/>
      <c r="DGV10" s="111"/>
      <c r="DGW10" s="111"/>
      <c r="DGX10" s="111"/>
      <c r="DGY10" s="111"/>
      <c r="DGZ10" s="111"/>
      <c r="DHA10" s="111"/>
      <c r="DHB10" s="111"/>
      <c r="DHC10" s="111"/>
      <c r="DHD10" s="111"/>
      <c r="DHE10" s="111"/>
      <c r="DHF10" s="111"/>
      <c r="DHG10" s="111"/>
      <c r="DHH10" s="111"/>
      <c r="DHI10" s="111"/>
      <c r="DHJ10" s="111"/>
      <c r="DHK10" s="111"/>
      <c r="DHL10" s="111"/>
      <c r="DHM10" s="111"/>
      <c r="DHN10" s="111"/>
      <c r="DHO10" s="111"/>
      <c r="DHP10" s="111"/>
      <c r="DHQ10" s="111"/>
      <c r="DHR10" s="111"/>
      <c r="DHS10" s="111"/>
      <c r="DHT10" s="111"/>
      <c r="DHU10" s="111"/>
      <c r="DHV10" s="111"/>
      <c r="DHW10" s="111"/>
      <c r="DHX10" s="111"/>
      <c r="DHY10" s="111"/>
      <c r="DHZ10" s="111"/>
      <c r="DIA10" s="111"/>
      <c r="DIB10" s="111"/>
      <c r="DIC10" s="111"/>
      <c r="DID10" s="111"/>
      <c r="DIE10" s="111"/>
      <c r="DIF10" s="111"/>
      <c r="DIG10" s="111"/>
      <c r="DIH10" s="111"/>
      <c r="DII10" s="111"/>
      <c r="DIJ10" s="111"/>
      <c r="DIK10" s="111"/>
      <c r="DIL10" s="111"/>
      <c r="DIM10" s="111"/>
      <c r="DIN10" s="111"/>
      <c r="DIO10" s="111"/>
      <c r="DIP10" s="111"/>
      <c r="DIQ10" s="111"/>
      <c r="DIR10" s="111"/>
      <c r="DIS10" s="111"/>
      <c r="DIT10" s="111"/>
      <c r="DIU10" s="111"/>
      <c r="DIV10" s="111"/>
      <c r="DIW10" s="111"/>
      <c r="DIX10" s="111"/>
      <c r="DIY10" s="111"/>
      <c r="DIZ10" s="111"/>
      <c r="DJA10" s="111"/>
      <c r="DJB10" s="111"/>
      <c r="DJC10" s="111"/>
      <c r="DJD10" s="111"/>
      <c r="DJE10" s="111"/>
      <c r="DJF10" s="111"/>
      <c r="DJG10" s="111"/>
      <c r="DJH10" s="111"/>
      <c r="DJI10" s="111"/>
      <c r="DJJ10" s="111"/>
      <c r="DJK10" s="111"/>
      <c r="DJL10" s="111"/>
      <c r="DJM10" s="111"/>
      <c r="DJN10" s="111"/>
      <c r="DJO10" s="111"/>
      <c r="DJP10" s="111"/>
      <c r="DJQ10" s="111"/>
      <c r="DJR10" s="111"/>
      <c r="DJS10" s="111"/>
      <c r="DJT10" s="111"/>
      <c r="DJU10" s="111"/>
      <c r="DJV10" s="111"/>
      <c r="DJW10" s="111"/>
      <c r="DJX10" s="111"/>
      <c r="DJY10" s="111"/>
      <c r="DJZ10" s="111"/>
      <c r="DKA10" s="111"/>
      <c r="DKB10" s="111"/>
      <c r="DKC10" s="111"/>
      <c r="DKD10" s="111"/>
      <c r="DKE10" s="111"/>
      <c r="DKF10" s="111"/>
      <c r="DKG10" s="111"/>
      <c r="DKH10" s="111"/>
      <c r="DKI10" s="111"/>
      <c r="DKJ10" s="111"/>
      <c r="DKK10" s="111"/>
      <c r="DKL10" s="111"/>
      <c r="DKM10" s="111"/>
      <c r="DKN10" s="111"/>
      <c r="DKO10" s="111"/>
      <c r="DKP10" s="111"/>
      <c r="DKQ10" s="111"/>
      <c r="DKR10" s="111"/>
      <c r="DKS10" s="111"/>
      <c r="DKT10" s="111"/>
      <c r="DKU10" s="111"/>
      <c r="DKV10" s="111"/>
      <c r="DKW10" s="111"/>
      <c r="DKX10" s="111"/>
      <c r="DKY10" s="111"/>
      <c r="DKZ10" s="111"/>
      <c r="DLA10" s="111"/>
      <c r="DLB10" s="111"/>
      <c r="DLC10" s="111"/>
      <c r="DLD10" s="111"/>
      <c r="DLE10" s="111"/>
      <c r="DLF10" s="111"/>
      <c r="DLG10" s="111"/>
      <c r="DLH10" s="111"/>
      <c r="DLI10" s="111"/>
      <c r="DLJ10" s="111"/>
      <c r="DLK10" s="111"/>
      <c r="DLL10" s="111"/>
      <c r="DLM10" s="111"/>
      <c r="DLN10" s="111"/>
      <c r="DLO10" s="111"/>
      <c r="DLP10" s="111"/>
      <c r="DLQ10" s="111"/>
      <c r="DLR10" s="111"/>
      <c r="DLS10" s="111"/>
      <c r="DLT10" s="111"/>
      <c r="DLU10" s="111"/>
      <c r="DLV10" s="111"/>
      <c r="DLW10" s="111"/>
      <c r="DLX10" s="111"/>
      <c r="DLY10" s="111"/>
      <c r="DLZ10" s="111"/>
      <c r="DMA10" s="111"/>
      <c r="DMB10" s="111"/>
      <c r="DMC10" s="111"/>
      <c r="DMD10" s="111"/>
      <c r="DME10" s="111"/>
      <c r="DMF10" s="111"/>
      <c r="DMG10" s="111"/>
      <c r="DMH10" s="111"/>
      <c r="DMI10" s="111"/>
      <c r="DMJ10" s="111"/>
      <c r="DMK10" s="111"/>
      <c r="DML10" s="111"/>
      <c r="DMM10" s="111"/>
      <c r="DMN10" s="111"/>
      <c r="DMO10" s="111"/>
      <c r="DMP10" s="111"/>
      <c r="DMQ10" s="111"/>
      <c r="DMR10" s="111"/>
      <c r="DMS10" s="111"/>
      <c r="DMT10" s="111"/>
      <c r="DMU10" s="111"/>
      <c r="DMV10" s="111"/>
      <c r="DMW10" s="111"/>
      <c r="DMX10" s="111"/>
      <c r="DMY10" s="111"/>
      <c r="DMZ10" s="111"/>
      <c r="DNA10" s="111"/>
      <c r="DNB10" s="111"/>
      <c r="DNC10" s="111"/>
      <c r="DND10" s="111"/>
      <c r="DNE10" s="111"/>
      <c r="DNF10" s="111"/>
      <c r="DNG10" s="111"/>
      <c r="DNH10" s="111"/>
      <c r="DNI10" s="111"/>
      <c r="DNJ10" s="111"/>
      <c r="DNK10" s="111"/>
      <c r="DNL10" s="111"/>
      <c r="DNM10" s="111"/>
      <c r="DNN10" s="111"/>
      <c r="DNO10" s="111"/>
      <c r="DNP10" s="111"/>
      <c r="DNQ10" s="111"/>
      <c r="DNR10" s="111"/>
      <c r="DNS10" s="111"/>
      <c r="DNT10" s="111"/>
      <c r="DNU10" s="111"/>
      <c r="DNV10" s="111"/>
      <c r="DNW10" s="111"/>
      <c r="DNX10" s="111"/>
      <c r="DNY10" s="111"/>
      <c r="DNZ10" s="111"/>
      <c r="DOA10" s="111"/>
      <c r="DOB10" s="111"/>
      <c r="DOC10" s="111"/>
      <c r="DOD10" s="111"/>
      <c r="DOE10" s="111"/>
      <c r="DOF10" s="111"/>
      <c r="DOG10" s="111"/>
      <c r="DOH10" s="111"/>
      <c r="DOI10" s="111"/>
      <c r="DOJ10" s="111"/>
      <c r="DOK10" s="111"/>
      <c r="DOL10" s="111"/>
      <c r="DOM10" s="111"/>
      <c r="DON10" s="111"/>
      <c r="DOO10" s="111"/>
      <c r="DOP10" s="111"/>
      <c r="DOQ10" s="111"/>
      <c r="DOR10" s="111"/>
      <c r="DOS10" s="111"/>
      <c r="DOT10" s="111"/>
      <c r="DOU10" s="111"/>
      <c r="DOV10" s="111"/>
      <c r="DOW10" s="111"/>
      <c r="DOX10" s="111"/>
      <c r="DOY10" s="111"/>
      <c r="DOZ10" s="111"/>
      <c r="DPA10" s="111"/>
      <c r="DPB10" s="111"/>
      <c r="DPC10" s="111"/>
      <c r="DPD10" s="111"/>
      <c r="DPE10" s="111"/>
      <c r="DPF10" s="111"/>
      <c r="DPG10" s="111"/>
      <c r="DPH10" s="111"/>
      <c r="DPI10" s="111"/>
      <c r="DPJ10" s="111"/>
      <c r="DPK10" s="111"/>
      <c r="DPL10" s="111"/>
      <c r="DPM10" s="111"/>
      <c r="DPN10" s="111"/>
      <c r="DPO10" s="111"/>
      <c r="DPP10" s="111"/>
      <c r="DPQ10" s="111"/>
      <c r="DPR10" s="111"/>
      <c r="DPS10" s="111"/>
      <c r="DPT10" s="111"/>
      <c r="DPU10" s="111"/>
      <c r="DPV10" s="111"/>
      <c r="DPW10" s="111"/>
      <c r="DPX10" s="111"/>
      <c r="DPY10" s="111"/>
      <c r="DPZ10" s="111"/>
      <c r="DQA10" s="111"/>
      <c r="DQB10" s="111"/>
      <c r="DQC10" s="111"/>
      <c r="DQD10" s="111"/>
      <c r="DQE10" s="111"/>
      <c r="DQF10" s="111"/>
      <c r="DQG10" s="111"/>
      <c r="DQH10" s="111"/>
      <c r="DQI10" s="111"/>
      <c r="DQJ10" s="111"/>
      <c r="DQK10" s="111"/>
      <c r="DQL10" s="111"/>
      <c r="DQM10" s="111"/>
      <c r="DQN10" s="111"/>
      <c r="DQO10" s="111"/>
      <c r="DQP10" s="111"/>
      <c r="DQQ10" s="111"/>
      <c r="DQR10" s="111"/>
      <c r="DQS10" s="111"/>
      <c r="DQT10" s="111"/>
      <c r="DQU10" s="111"/>
      <c r="DQV10" s="111"/>
      <c r="DQW10" s="111"/>
      <c r="DQX10" s="111"/>
      <c r="DQY10" s="111"/>
      <c r="DQZ10" s="111"/>
      <c r="DRA10" s="111"/>
      <c r="DRB10" s="111"/>
      <c r="DRC10" s="111"/>
      <c r="DRD10" s="111"/>
      <c r="DRE10" s="111"/>
      <c r="DRF10" s="111"/>
      <c r="DRG10" s="111"/>
      <c r="DRH10" s="111"/>
      <c r="DRI10" s="111"/>
      <c r="DRJ10" s="111"/>
      <c r="DRK10" s="111"/>
      <c r="DRL10" s="111"/>
      <c r="DRM10" s="111"/>
      <c r="DRN10" s="111"/>
      <c r="DRO10" s="111"/>
      <c r="DRP10" s="111"/>
      <c r="DRQ10" s="111"/>
      <c r="DRR10" s="111"/>
      <c r="DRS10" s="111"/>
      <c r="DRT10" s="111"/>
      <c r="DRU10" s="111"/>
      <c r="DRV10" s="111"/>
      <c r="DRW10" s="111"/>
      <c r="DRX10" s="111"/>
      <c r="DRY10" s="111"/>
      <c r="DRZ10" s="111"/>
      <c r="DSA10" s="111"/>
      <c r="DSB10" s="111"/>
      <c r="DSC10" s="111"/>
      <c r="DSD10" s="111"/>
      <c r="DSE10" s="111"/>
      <c r="DSF10" s="111"/>
      <c r="DSG10" s="111"/>
      <c r="DSH10" s="111"/>
      <c r="DSI10" s="111"/>
      <c r="DSJ10" s="111"/>
      <c r="DSK10" s="111"/>
      <c r="DSL10" s="111"/>
      <c r="DSM10" s="111"/>
      <c r="DSN10" s="111"/>
      <c r="DSO10" s="111"/>
      <c r="DSP10" s="111"/>
      <c r="DSQ10" s="111"/>
      <c r="DSR10" s="111"/>
      <c r="DSS10" s="111"/>
      <c r="DST10" s="111"/>
      <c r="DSU10" s="111"/>
      <c r="DSV10" s="111"/>
      <c r="DSW10" s="111"/>
      <c r="DSX10" s="111"/>
      <c r="DSY10" s="111"/>
      <c r="DSZ10" s="111"/>
      <c r="DTA10" s="111"/>
      <c r="DTB10" s="111"/>
      <c r="DTC10" s="111"/>
      <c r="DTD10" s="111"/>
      <c r="DTE10" s="111"/>
      <c r="DTF10" s="111"/>
      <c r="DTG10" s="111"/>
      <c r="DTH10" s="111"/>
      <c r="DTI10" s="111"/>
      <c r="DTJ10" s="111"/>
      <c r="DTK10" s="111"/>
      <c r="DTL10" s="111"/>
      <c r="DTM10" s="111"/>
      <c r="DTN10" s="111"/>
      <c r="DTO10" s="111"/>
      <c r="DTP10" s="111"/>
      <c r="DTQ10" s="111"/>
      <c r="DTR10" s="111"/>
      <c r="DTS10" s="111"/>
      <c r="DTT10" s="111"/>
      <c r="DTU10" s="111"/>
      <c r="DTV10" s="111"/>
      <c r="DTW10" s="111"/>
      <c r="DTX10" s="111"/>
      <c r="DTY10" s="111"/>
      <c r="DTZ10" s="111"/>
      <c r="DUA10" s="111"/>
      <c r="DUB10" s="111"/>
      <c r="DUC10" s="111"/>
      <c r="DUD10" s="111"/>
      <c r="DUE10" s="111"/>
      <c r="DUF10" s="111"/>
      <c r="DUG10" s="111"/>
      <c r="DUH10" s="111"/>
      <c r="DUI10" s="111"/>
      <c r="DUJ10" s="111"/>
      <c r="DUK10" s="111"/>
      <c r="DUL10" s="111"/>
      <c r="DUM10" s="111"/>
      <c r="DUN10" s="111"/>
      <c r="DUO10" s="111"/>
      <c r="DUP10" s="111"/>
      <c r="DUQ10" s="111"/>
      <c r="DUR10" s="111"/>
      <c r="DUS10" s="111"/>
      <c r="DUT10" s="111"/>
      <c r="DUU10" s="111"/>
      <c r="DUV10" s="111"/>
      <c r="DUW10" s="111"/>
      <c r="DUX10" s="111"/>
      <c r="DUY10" s="111"/>
      <c r="DUZ10" s="111"/>
      <c r="DVA10" s="111"/>
      <c r="DVB10" s="111"/>
      <c r="DVC10" s="111"/>
      <c r="DVD10" s="111"/>
      <c r="DVE10" s="111"/>
      <c r="DVF10" s="111"/>
      <c r="DVG10" s="111"/>
      <c r="DVH10" s="111"/>
      <c r="DVI10" s="111"/>
      <c r="DVJ10" s="111"/>
      <c r="DVK10" s="111"/>
      <c r="DVL10" s="111"/>
      <c r="DVM10" s="111"/>
      <c r="DVN10" s="111"/>
      <c r="DVO10" s="111"/>
      <c r="DVP10" s="111"/>
      <c r="DVQ10" s="111"/>
      <c r="DVR10" s="111"/>
      <c r="DVS10" s="111"/>
      <c r="DVT10" s="111"/>
      <c r="DVU10" s="111"/>
      <c r="DVV10" s="111"/>
      <c r="DVW10" s="111"/>
      <c r="DVX10" s="111"/>
      <c r="DVY10" s="111"/>
      <c r="DVZ10" s="111"/>
      <c r="DWA10" s="111"/>
      <c r="DWB10" s="111"/>
      <c r="DWC10" s="111"/>
      <c r="DWD10" s="111"/>
      <c r="DWE10" s="111"/>
      <c r="DWF10" s="111"/>
      <c r="DWG10" s="111"/>
      <c r="DWH10" s="111"/>
      <c r="DWI10" s="111"/>
      <c r="DWJ10" s="111"/>
      <c r="DWK10" s="111"/>
      <c r="DWL10" s="111"/>
      <c r="DWM10" s="111"/>
      <c r="DWN10" s="111"/>
      <c r="DWO10" s="111"/>
      <c r="DWP10" s="111"/>
      <c r="DWQ10" s="111"/>
      <c r="DWR10" s="111"/>
      <c r="DWS10" s="111"/>
      <c r="DWT10" s="111"/>
      <c r="DWU10" s="111"/>
      <c r="DWV10" s="111"/>
      <c r="DWW10" s="111"/>
      <c r="DWX10" s="111"/>
      <c r="DWY10" s="111"/>
      <c r="DWZ10" s="111"/>
      <c r="DXA10" s="111"/>
      <c r="DXB10" s="111"/>
      <c r="DXC10" s="111"/>
      <c r="DXD10" s="111"/>
      <c r="DXE10" s="111"/>
      <c r="DXF10" s="111"/>
      <c r="DXG10" s="111"/>
      <c r="DXH10" s="111"/>
      <c r="DXI10" s="111"/>
      <c r="DXJ10" s="111"/>
      <c r="DXK10" s="111"/>
      <c r="DXL10" s="111"/>
      <c r="DXM10" s="111"/>
      <c r="DXN10" s="111"/>
      <c r="DXO10" s="111"/>
      <c r="DXP10" s="111"/>
      <c r="DXQ10" s="111"/>
      <c r="DXR10" s="111"/>
      <c r="DXS10" s="111"/>
      <c r="DXT10" s="111"/>
      <c r="DXU10" s="111"/>
      <c r="DXV10" s="111"/>
      <c r="DXW10" s="111"/>
      <c r="DXX10" s="111"/>
      <c r="DXY10" s="111"/>
      <c r="DXZ10" s="111"/>
      <c r="DYA10" s="111"/>
      <c r="DYB10" s="111"/>
      <c r="DYC10" s="111"/>
      <c r="DYD10" s="111"/>
      <c r="DYE10" s="111"/>
      <c r="DYF10" s="111"/>
      <c r="DYG10" s="111"/>
      <c r="DYH10" s="111"/>
      <c r="DYI10" s="111"/>
      <c r="DYJ10" s="111"/>
      <c r="DYK10" s="111"/>
      <c r="DYL10" s="111"/>
      <c r="DYM10" s="111"/>
      <c r="DYN10" s="111"/>
      <c r="DYO10" s="111"/>
      <c r="DYP10" s="111"/>
      <c r="DYQ10" s="111"/>
      <c r="DYR10" s="111"/>
      <c r="DYS10" s="111"/>
      <c r="DYT10" s="111"/>
      <c r="DYU10" s="111"/>
      <c r="DYV10" s="111"/>
      <c r="DYW10" s="111"/>
      <c r="DYX10" s="111"/>
      <c r="DYY10" s="111"/>
      <c r="DYZ10" s="111"/>
      <c r="DZA10" s="111"/>
      <c r="DZB10" s="111"/>
      <c r="DZC10" s="111"/>
      <c r="DZD10" s="111"/>
      <c r="DZE10" s="111"/>
      <c r="DZF10" s="111"/>
      <c r="DZG10" s="111"/>
      <c r="DZH10" s="111"/>
      <c r="DZI10" s="111"/>
      <c r="DZJ10" s="111"/>
      <c r="DZK10" s="111"/>
      <c r="DZL10" s="111"/>
      <c r="DZM10" s="111"/>
      <c r="DZN10" s="111"/>
      <c r="DZO10" s="111"/>
      <c r="DZP10" s="111"/>
      <c r="DZQ10" s="111"/>
      <c r="DZR10" s="111"/>
      <c r="DZS10" s="111"/>
      <c r="DZT10" s="111"/>
      <c r="DZU10" s="111"/>
      <c r="DZV10" s="111"/>
      <c r="DZW10" s="111"/>
      <c r="DZX10" s="111"/>
      <c r="DZY10" s="111"/>
      <c r="DZZ10" s="111"/>
      <c r="EAA10" s="111"/>
      <c r="EAB10" s="111"/>
      <c r="EAC10" s="111"/>
      <c r="EAD10" s="111"/>
      <c r="EAE10" s="111"/>
      <c r="EAF10" s="111"/>
      <c r="EAG10" s="111"/>
      <c r="EAH10" s="111"/>
      <c r="EAI10" s="111"/>
      <c r="EAJ10" s="111"/>
      <c r="EAK10" s="111"/>
      <c r="EAL10" s="111"/>
      <c r="EAM10" s="111"/>
      <c r="EAN10" s="111"/>
      <c r="EAO10" s="111"/>
      <c r="EAP10" s="111"/>
      <c r="EAQ10" s="111"/>
      <c r="EAR10" s="111"/>
      <c r="EAS10" s="111"/>
      <c r="EAT10" s="111"/>
      <c r="EAU10" s="111"/>
      <c r="EAV10" s="111"/>
      <c r="EAW10" s="111"/>
      <c r="EAX10" s="111"/>
      <c r="EAY10" s="111"/>
      <c r="EAZ10" s="111"/>
      <c r="EBA10" s="111"/>
      <c r="EBB10" s="111"/>
      <c r="EBC10" s="111"/>
      <c r="EBD10" s="111"/>
      <c r="EBE10" s="111"/>
      <c r="EBF10" s="111"/>
      <c r="EBG10" s="111"/>
      <c r="EBH10" s="111"/>
      <c r="EBI10" s="111"/>
      <c r="EBJ10" s="111"/>
      <c r="EBK10" s="111"/>
      <c r="EBL10" s="111"/>
      <c r="EBM10" s="111"/>
      <c r="EBN10" s="111"/>
      <c r="EBO10" s="111"/>
      <c r="EBP10" s="111"/>
      <c r="EBQ10" s="111"/>
      <c r="EBR10" s="111"/>
      <c r="EBS10" s="111"/>
      <c r="EBT10" s="111"/>
      <c r="EBU10" s="111"/>
      <c r="EBV10" s="111"/>
      <c r="EBW10" s="111"/>
      <c r="EBX10" s="111"/>
      <c r="EBY10" s="111"/>
      <c r="EBZ10" s="111"/>
      <c r="ECA10" s="111"/>
      <c r="ECB10" s="111"/>
      <c r="ECC10" s="111"/>
      <c r="ECD10" s="111"/>
      <c r="ECE10" s="111"/>
      <c r="ECF10" s="111"/>
      <c r="ECG10" s="111"/>
      <c r="ECH10" s="111"/>
      <c r="ECI10" s="111"/>
      <c r="ECJ10" s="111"/>
      <c r="ECK10" s="111"/>
      <c r="ECL10" s="111"/>
      <c r="ECM10" s="111"/>
      <c r="ECN10" s="111"/>
      <c r="ECO10" s="111"/>
      <c r="ECP10" s="111"/>
      <c r="ECQ10" s="111"/>
      <c r="ECR10" s="111"/>
      <c r="ECS10" s="111"/>
      <c r="ECT10" s="111"/>
      <c r="ECU10" s="111"/>
      <c r="ECV10" s="111"/>
      <c r="ECW10" s="111"/>
      <c r="ECX10" s="111"/>
      <c r="ECY10" s="111"/>
      <c r="ECZ10" s="111"/>
      <c r="EDA10" s="111"/>
      <c r="EDB10" s="111"/>
      <c r="EDC10" s="111"/>
      <c r="EDD10" s="111"/>
      <c r="EDE10" s="111"/>
      <c r="EDF10" s="111"/>
      <c r="EDG10" s="111"/>
      <c r="EDH10" s="111"/>
      <c r="EDI10" s="111"/>
      <c r="EDJ10" s="111"/>
      <c r="EDK10" s="111"/>
      <c r="EDL10" s="111"/>
      <c r="EDM10" s="111"/>
      <c r="EDN10" s="111"/>
      <c r="EDO10" s="111"/>
      <c r="EDP10" s="111"/>
      <c r="EDQ10" s="111"/>
      <c r="EDR10" s="111"/>
      <c r="EDS10" s="111"/>
      <c r="EDT10" s="111"/>
      <c r="EDU10" s="111"/>
      <c r="EDV10" s="111"/>
      <c r="EDW10" s="111"/>
      <c r="EDX10" s="111"/>
      <c r="EDY10" s="111"/>
      <c r="EDZ10" s="111"/>
      <c r="EEA10" s="111"/>
      <c r="EEB10" s="111"/>
      <c r="EEC10" s="111"/>
      <c r="EED10" s="111"/>
      <c r="EEE10" s="111"/>
      <c r="EEF10" s="111"/>
      <c r="EEG10" s="111"/>
      <c r="EEH10" s="111"/>
      <c r="EEI10" s="111"/>
      <c r="EEJ10" s="111"/>
      <c r="EEK10" s="111"/>
      <c r="EEL10" s="111"/>
      <c r="EEM10" s="111"/>
      <c r="EEN10" s="111"/>
      <c r="EEO10" s="111"/>
      <c r="EEP10" s="111"/>
      <c r="EEQ10" s="111"/>
      <c r="EER10" s="111"/>
      <c r="EES10" s="111"/>
      <c r="EET10" s="111"/>
      <c r="EEU10" s="111"/>
      <c r="EEV10" s="111"/>
      <c r="EEW10" s="111"/>
      <c r="EEX10" s="111"/>
      <c r="EEY10" s="111"/>
      <c r="EEZ10" s="111"/>
      <c r="EFA10" s="111"/>
      <c r="EFB10" s="111"/>
      <c r="EFC10" s="111"/>
      <c r="EFD10" s="111"/>
      <c r="EFE10" s="111"/>
      <c r="EFF10" s="111"/>
      <c r="EFG10" s="111"/>
      <c r="EFH10" s="111"/>
      <c r="EFI10" s="111"/>
      <c r="EFJ10" s="111"/>
      <c r="EFK10" s="111"/>
      <c r="EFL10" s="111"/>
      <c r="EFM10" s="111"/>
      <c r="EFN10" s="111"/>
      <c r="EFO10" s="111"/>
      <c r="EFP10" s="111"/>
      <c r="EFQ10" s="111"/>
      <c r="EFR10" s="111"/>
      <c r="EFS10" s="111"/>
      <c r="EFT10" s="111"/>
      <c r="EFU10" s="111"/>
      <c r="EFV10" s="111"/>
      <c r="EFW10" s="111"/>
      <c r="EFX10" s="111"/>
      <c r="EFY10" s="111"/>
      <c r="EFZ10" s="111"/>
      <c r="EGA10" s="111"/>
      <c r="EGB10" s="111"/>
      <c r="EGC10" s="111"/>
      <c r="EGD10" s="111"/>
      <c r="EGE10" s="111"/>
      <c r="EGF10" s="111"/>
      <c r="EGG10" s="111"/>
      <c r="EGH10" s="111"/>
      <c r="EGI10" s="111"/>
      <c r="EGJ10" s="111"/>
      <c r="EGK10" s="111"/>
      <c r="EGL10" s="111"/>
      <c r="EGM10" s="111"/>
      <c r="EGN10" s="111"/>
      <c r="EGO10" s="111"/>
      <c r="EGP10" s="111"/>
      <c r="EGQ10" s="111"/>
      <c r="EGR10" s="111"/>
      <c r="EGS10" s="111"/>
      <c r="EGT10" s="111"/>
      <c r="EGU10" s="111"/>
      <c r="EGV10" s="111"/>
      <c r="EGW10" s="111"/>
      <c r="EGX10" s="111"/>
      <c r="EGY10" s="111"/>
      <c r="EGZ10" s="111"/>
      <c r="EHA10" s="111"/>
      <c r="EHB10" s="111"/>
      <c r="EHC10" s="111"/>
      <c r="EHD10" s="111"/>
      <c r="EHE10" s="111"/>
      <c r="EHF10" s="111"/>
      <c r="EHG10" s="111"/>
      <c r="EHH10" s="111"/>
      <c r="EHI10" s="111"/>
      <c r="EHJ10" s="111"/>
      <c r="EHK10" s="111"/>
      <c r="EHL10" s="111"/>
      <c r="EHM10" s="111"/>
      <c r="EHN10" s="111"/>
      <c r="EHO10" s="111"/>
      <c r="EHP10" s="111"/>
      <c r="EHQ10" s="111"/>
      <c r="EHR10" s="111"/>
      <c r="EHS10" s="111"/>
      <c r="EHT10" s="111"/>
      <c r="EHU10" s="111"/>
      <c r="EHV10" s="111"/>
      <c r="EHW10" s="111"/>
      <c r="EHX10" s="111"/>
      <c r="EHY10" s="111"/>
      <c r="EHZ10" s="111"/>
      <c r="EIA10" s="111"/>
      <c r="EIB10" s="111"/>
      <c r="EIC10" s="111"/>
      <c r="EID10" s="111"/>
      <c r="EIE10" s="111"/>
      <c r="EIF10" s="111"/>
      <c r="EIG10" s="111"/>
      <c r="EIH10" s="111"/>
      <c r="EII10" s="111"/>
      <c r="EIJ10" s="111"/>
      <c r="EIK10" s="111"/>
      <c r="EIL10" s="111"/>
      <c r="EIM10" s="111"/>
      <c r="EIN10" s="111"/>
      <c r="EIO10" s="111"/>
      <c r="EIP10" s="111"/>
      <c r="EIQ10" s="111"/>
      <c r="EIR10" s="111"/>
      <c r="EIS10" s="111"/>
      <c r="EIT10" s="111"/>
      <c r="EIU10" s="111"/>
      <c r="EIV10" s="111"/>
      <c r="EIW10" s="111"/>
      <c r="EIX10" s="111"/>
      <c r="EIY10" s="111"/>
      <c r="EIZ10" s="111"/>
      <c r="EJA10" s="111"/>
      <c r="EJB10" s="111"/>
      <c r="EJC10" s="111"/>
      <c r="EJD10" s="111"/>
      <c r="EJE10" s="111"/>
      <c r="EJF10" s="111"/>
      <c r="EJG10" s="111"/>
      <c r="EJH10" s="111"/>
      <c r="EJI10" s="111"/>
      <c r="EJJ10" s="111"/>
      <c r="EJK10" s="111"/>
      <c r="EJL10" s="111"/>
      <c r="EJM10" s="111"/>
      <c r="EJN10" s="111"/>
      <c r="EJO10" s="111"/>
      <c r="EJP10" s="111"/>
      <c r="EJQ10" s="111"/>
      <c r="EJR10" s="111"/>
      <c r="EJS10" s="111"/>
      <c r="EJT10" s="111"/>
      <c r="EJU10" s="111"/>
      <c r="EJV10" s="111"/>
      <c r="EJW10" s="111"/>
      <c r="EJX10" s="111"/>
      <c r="EJY10" s="111"/>
      <c r="EJZ10" s="111"/>
      <c r="EKA10" s="111"/>
      <c r="EKB10" s="111"/>
      <c r="EKC10" s="111"/>
      <c r="EKD10" s="111"/>
      <c r="EKE10" s="111"/>
      <c r="EKF10" s="111"/>
      <c r="EKG10" s="111"/>
      <c r="EKH10" s="111"/>
      <c r="EKI10" s="111"/>
      <c r="EKJ10" s="111"/>
      <c r="EKK10" s="111"/>
      <c r="EKL10" s="111"/>
      <c r="EKM10" s="111"/>
      <c r="EKN10" s="111"/>
      <c r="EKO10" s="111"/>
      <c r="EKP10" s="111"/>
      <c r="EKQ10" s="111"/>
      <c r="EKR10" s="111"/>
      <c r="EKS10" s="111"/>
      <c r="EKT10" s="111"/>
      <c r="EKU10" s="111"/>
      <c r="EKV10" s="111"/>
      <c r="EKW10" s="111"/>
      <c r="EKX10" s="111"/>
      <c r="EKY10" s="111"/>
      <c r="EKZ10" s="111"/>
      <c r="ELA10" s="111"/>
      <c r="ELB10" s="111"/>
      <c r="ELC10" s="111"/>
      <c r="ELD10" s="111"/>
      <c r="ELE10" s="111"/>
      <c r="ELF10" s="111"/>
      <c r="ELG10" s="111"/>
      <c r="ELH10" s="111"/>
      <c r="ELI10" s="111"/>
      <c r="ELJ10" s="111"/>
      <c r="ELK10" s="111"/>
      <c r="ELL10" s="111"/>
      <c r="ELM10" s="111"/>
      <c r="ELN10" s="111"/>
      <c r="ELO10" s="111"/>
      <c r="ELP10" s="111"/>
      <c r="ELQ10" s="111"/>
      <c r="ELR10" s="111"/>
      <c r="ELS10" s="111"/>
      <c r="ELT10" s="111"/>
      <c r="ELU10" s="111"/>
      <c r="ELV10" s="111"/>
      <c r="ELW10" s="111"/>
      <c r="ELX10" s="111"/>
      <c r="ELY10" s="111"/>
      <c r="ELZ10" s="111"/>
      <c r="EMA10" s="111"/>
      <c r="EMB10" s="111"/>
      <c r="EMC10" s="111"/>
      <c r="EMD10" s="111"/>
      <c r="EME10" s="111"/>
      <c r="EMF10" s="111"/>
      <c r="EMG10" s="111"/>
      <c r="EMH10" s="111"/>
      <c r="EMI10" s="111"/>
      <c r="EMJ10" s="111"/>
      <c r="EMK10" s="111"/>
      <c r="EML10" s="111"/>
      <c r="EMM10" s="111"/>
      <c r="EMN10" s="111"/>
      <c r="EMO10" s="111"/>
      <c r="EMP10" s="111"/>
      <c r="EMQ10" s="111"/>
      <c r="EMR10" s="111"/>
      <c r="EMS10" s="111"/>
      <c r="EMT10" s="111"/>
      <c r="EMU10" s="111"/>
      <c r="EMV10" s="111"/>
      <c r="EMW10" s="111"/>
      <c r="EMX10" s="111"/>
      <c r="EMY10" s="111"/>
      <c r="EMZ10" s="111"/>
      <c r="ENA10" s="111"/>
      <c r="ENB10" s="111"/>
      <c r="ENC10" s="111"/>
      <c r="END10" s="111"/>
      <c r="ENE10" s="111"/>
      <c r="ENF10" s="111"/>
      <c r="ENG10" s="111"/>
      <c r="ENH10" s="111"/>
      <c r="ENI10" s="111"/>
      <c r="ENJ10" s="111"/>
      <c r="ENK10" s="111"/>
      <c r="ENL10" s="111"/>
      <c r="ENM10" s="111"/>
      <c r="ENN10" s="111"/>
      <c r="ENO10" s="111"/>
      <c r="ENP10" s="111"/>
      <c r="ENQ10" s="111"/>
      <c r="ENR10" s="111"/>
      <c r="ENS10" s="111"/>
      <c r="ENT10" s="111"/>
      <c r="ENU10" s="111"/>
      <c r="ENV10" s="111"/>
      <c r="ENW10" s="111"/>
      <c r="ENX10" s="111"/>
      <c r="ENY10" s="111"/>
      <c r="ENZ10" s="111"/>
      <c r="EOA10" s="111"/>
      <c r="EOB10" s="111"/>
      <c r="EOC10" s="111"/>
      <c r="EOD10" s="111"/>
      <c r="EOE10" s="111"/>
      <c r="EOF10" s="111"/>
      <c r="EOG10" s="111"/>
      <c r="EOH10" s="111"/>
      <c r="EOI10" s="111"/>
      <c r="EOJ10" s="111"/>
      <c r="EOK10" s="111"/>
      <c r="EOL10" s="111"/>
      <c r="EOM10" s="111"/>
      <c r="EON10" s="111"/>
      <c r="EOO10" s="111"/>
      <c r="EOP10" s="111"/>
      <c r="EOQ10" s="111"/>
      <c r="EOR10" s="111"/>
      <c r="EOS10" s="111"/>
      <c r="EOT10" s="111"/>
      <c r="EOU10" s="111"/>
      <c r="EOV10" s="111"/>
      <c r="EOW10" s="111"/>
      <c r="EOX10" s="111"/>
      <c r="EOY10" s="111"/>
      <c r="EOZ10" s="111"/>
      <c r="EPA10" s="111"/>
      <c r="EPB10" s="111"/>
      <c r="EPC10" s="111"/>
      <c r="EPD10" s="111"/>
      <c r="EPE10" s="111"/>
      <c r="EPF10" s="111"/>
      <c r="EPG10" s="111"/>
      <c r="EPH10" s="111"/>
      <c r="EPI10" s="111"/>
      <c r="EPJ10" s="111"/>
      <c r="EPK10" s="111"/>
      <c r="EPL10" s="111"/>
      <c r="EPM10" s="111"/>
      <c r="EPN10" s="111"/>
      <c r="EPO10" s="111"/>
      <c r="EPP10" s="111"/>
      <c r="EPQ10" s="111"/>
      <c r="EPR10" s="111"/>
      <c r="EPS10" s="111"/>
      <c r="EPT10" s="111"/>
      <c r="EPU10" s="111"/>
      <c r="EPV10" s="111"/>
      <c r="EPW10" s="111"/>
      <c r="EPX10" s="111"/>
      <c r="EPY10" s="111"/>
      <c r="EPZ10" s="111"/>
      <c r="EQA10" s="111"/>
      <c r="EQB10" s="111"/>
      <c r="EQC10" s="111"/>
      <c r="EQD10" s="111"/>
      <c r="EQE10" s="111"/>
      <c r="EQF10" s="111"/>
      <c r="EQG10" s="111"/>
      <c r="EQH10" s="111"/>
      <c r="EQI10" s="111"/>
      <c r="EQJ10" s="111"/>
      <c r="EQK10" s="111"/>
      <c r="EQL10" s="111"/>
      <c r="EQM10" s="111"/>
      <c r="EQN10" s="111"/>
      <c r="EQO10" s="111"/>
      <c r="EQP10" s="111"/>
      <c r="EQQ10" s="111"/>
      <c r="EQR10" s="111"/>
      <c r="EQS10" s="111"/>
      <c r="EQT10" s="111"/>
      <c r="EQU10" s="111"/>
      <c r="EQV10" s="111"/>
      <c r="EQW10" s="111"/>
      <c r="EQX10" s="111"/>
      <c r="EQY10" s="111"/>
      <c r="EQZ10" s="111"/>
      <c r="ERA10" s="111"/>
      <c r="ERB10" s="111"/>
      <c r="ERC10" s="111"/>
      <c r="ERD10" s="111"/>
      <c r="ERE10" s="111"/>
      <c r="ERF10" s="111"/>
      <c r="ERG10" s="111"/>
      <c r="ERH10" s="111"/>
      <c r="ERI10" s="111"/>
      <c r="ERJ10" s="111"/>
      <c r="ERK10" s="111"/>
      <c r="ERL10" s="111"/>
      <c r="ERM10" s="111"/>
      <c r="ERN10" s="111"/>
      <c r="ERO10" s="111"/>
      <c r="ERP10" s="111"/>
      <c r="ERQ10" s="111"/>
      <c r="ERR10" s="111"/>
      <c r="ERS10" s="111"/>
      <c r="ERT10" s="111"/>
      <c r="ERU10" s="111"/>
      <c r="ERV10" s="111"/>
      <c r="ERW10" s="111"/>
      <c r="ERX10" s="111"/>
      <c r="ERY10" s="111"/>
      <c r="ERZ10" s="111"/>
      <c r="ESA10" s="111"/>
      <c r="ESB10" s="111"/>
      <c r="ESC10" s="111"/>
      <c r="ESD10" s="111"/>
      <c r="ESE10" s="111"/>
      <c r="ESF10" s="111"/>
      <c r="ESG10" s="111"/>
      <c r="ESH10" s="111"/>
      <c r="ESI10" s="111"/>
      <c r="ESJ10" s="111"/>
      <c r="ESK10" s="111"/>
      <c r="ESL10" s="111"/>
      <c r="ESM10" s="111"/>
      <c r="ESN10" s="111"/>
      <c r="ESO10" s="111"/>
      <c r="ESP10" s="111"/>
      <c r="ESQ10" s="111"/>
      <c r="ESR10" s="111"/>
      <c r="ESS10" s="111"/>
      <c r="EST10" s="111"/>
      <c r="ESU10" s="111"/>
      <c r="ESV10" s="111"/>
      <c r="ESW10" s="111"/>
      <c r="ESX10" s="111"/>
      <c r="ESY10" s="111"/>
      <c r="ESZ10" s="111"/>
      <c r="ETA10" s="111"/>
      <c r="ETB10" s="111"/>
      <c r="ETC10" s="111"/>
      <c r="ETD10" s="111"/>
      <c r="ETE10" s="111"/>
      <c r="ETF10" s="111"/>
      <c r="ETG10" s="111"/>
      <c r="ETH10" s="111"/>
      <c r="ETI10" s="111"/>
      <c r="ETJ10" s="111"/>
      <c r="ETK10" s="111"/>
      <c r="ETL10" s="111"/>
      <c r="ETM10" s="111"/>
      <c r="ETN10" s="111"/>
      <c r="ETO10" s="111"/>
      <c r="ETP10" s="111"/>
      <c r="ETQ10" s="111"/>
      <c r="ETR10" s="111"/>
      <c r="ETS10" s="111"/>
      <c r="ETT10" s="111"/>
      <c r="ETU10" s="111"/>
      <c r="ETV10" s="111"/>
      <c r="ETW10" s="111"/>
      <c r="ETX10" s="111"/>
      <c r="ETY10" s="111"/>
      <c r="ETZ10" s="111"/>
      <c r="EUA10" s="111"/>
      <c r="EUB10" s="111"/>
      <c r="EUC10" s="111"/>
      <c r="EUD10" s="111"/>
      <c r="EUE10" s="111"/>
      <c r="EUF10" s="111"/>
      <c r="EUG10" s="111"/>
      <c r="EUH10" s="111"/>
      <c r="EUI10" s="111"/>
      <c r="EUJ10" s="111"/>
      <c r="EUK10" s="111"/>
      <c r="EUL10" s="111"/>
      <c r="EUM10" s="111"/>
      <c r="EUN10" s="111"/>
      <c r="EUO10" s="111"/>
      <c r="EUP10" s="111"/>
      <c r="EUQ10" s="111"/>
      <c r="EUR10" s="111"/>
      <c r="EUS10" s="111"/>
      <c r="EUT10" s="111"/>
      <c r="EUU10" s="111"/>
      <c r="EUV10" s="111"/>
      <c r="EUW10" s="111"/>
      <c r="EUX10" s="111"/>
      <c r="EUY10" s="111"/>
      <c r="EUZ10" s="111"/>
      <c r="EVA10" s="111"/>
      <c r="EVB10" s="111"/>
      <c r="EVC10" s="111"/>
      <c r="EVD10" s="111"/>
      <c r="EVE10" s="111"/>
      <c r="EVF10" s="111"/>
      <c r="EVG10" s="111"/>
      <c r="EVH10" s="111"/>
      <c r="EVI10" s="111"/>
      <c r="EVJ10" s="111"/>
      <c r="EVK10" s="111"/>
      <c r="EVL10" s="111"/>
      <c r="EVM10" s="111"/>
      <c r="EVN10" s="111"/>
      <c r="EVO10" s="111"/>
      <c r="EVP10" s="111"/>
      <c r="EVQ10" s="111"/>
      <c r="EVR10" s="111"/>
      <c r="EVS10" s="111"/>
      <c r="EVT10" s="111"/>
      <c r="EVU10" s="111"/>
      <c r="EVV10" s="111"/>
      <c r="EVW10" s="111"/>
      <c r="EVX10" s="111"/>
      <c r="EVY10" s="111"/>
      <c r="EVZ10" s="111"/>
      <c r="EWA10" s="111"/>
      <c r="EWB10" s="111"/>
      <c r="EWC10" s="111"/>
      <c r="EWD10" s="111"/>
      <c r="EWE10" s="111"/>
      <c r="EWF10" s="111"/>
      <c r="EWG10" s="111"/>
      <c r="EWH10" s="111"/>
      <c r="EWI10" s="111"/>
      <c r="EWJ10" s="111"/>
      <c r="EWK10" s="111"/>
      <c r="EWL10" s="111"/>
      <c r="EWM10" s="111"/>
      <c r="EWN10" s="111"/>
      <c r="EWO10" s="111"/>
      <c r="EWP10" s="111"/>
      <c r="EWQ10" s="111"/>
      <c r="EWR10" s="111"/>
      <c r="EWS10" s="111"/>
      <c r="EWT10" s="111"/>
      <c r="EWU10" s="111"/>
      <c r="EWV10" s="111"/>
      <c r="EWW10" s="111"/>
      <c r="EWX10" s="111"/>
      <c r="EWY10" s="111"/>
      <c r="EWZ10" s="111"/>
      <c r="EXA10" s="111"/>
      <c r="EXB10" s="111"/>
      <c r="EXC10" s="111"/>
      <c r="EXD10" s="111"/>
      <c r="EXE10" s="111"/>
      <c r="EXF10" s="111"/>
      <c r="EXG10" s="111"/>
      <c r="EXH10" s="111"/>
      <c r="EXI10" s="111"/>
      <c r="EXJ10" s="111"/>
      <c r="EXK10" s="111"/>
      <c r="EXL10" s="111"/>
      <c r="EXM10" s="111"/>
      <c r="EXN10" s="111"/>
      <c r="EXO10" s="111"/>
      <c r="EXP10" s="111"/>
      <c r="EXQ10" s="111"/>
      <c r="EXR10" s="111"/>
      <c r="EXS10" s="111"/>
      <c r="EXT10" s="111"/>
      <c r="EXU10" s="111"/>
      <c r="EXV10" s="111"/>
      <c r="EXW10" s="111"/>
      <c r="EXX10" s="111"/>
      <c r="EXY10" s="111"/>
      <c r="EXZ10" s="111"/>
      <c r="EYA10" s="111"/>
      <c r="EYB10" s="111"/>
      <c r="EYC10" s="111"/>
      <c r="EYD10" s="111"/>
      <c r="EYE10" s="111"/>
      <c r="EYF10" s="111"/>
      <c r="EYG10" s="111"/>
      <c r="EYH10" s="111"/>
      <c r="EYI10" s="111"/>
      <c r="EYJ10" s="111"/>
      <c r="EYK10" s="111"/>
      <c r="EYL10" s="111"/>
      <c r="EYM10" s="111"/>
      <c r="EYN10" s="111"/>
      <c r="EYO10" s="111"/>
      <c r="EYP10" s="111"/>
      <c r="EYQ10" s="111"/>
      <c r="EYR10" s="111"/>
      <c r="EYS10" s="111"/>
      <c r="EYT10" s="111"/>
      <c r="EYU10" s="111"/>
      <c r="EYV10" s="111"/>
      <c r="EYW10" s="111"/>
      <c r="EYX10" s="111"/>
      <c r="EYY10" s="111"/>
      <c r="EYZ10" s="111"/>
      <c r="EZA10" s="111"/>
      <c r="EZB10" s="111"/>
      <c r="EZC10" s="111"/>
      <c r="EZD10" s="111"/>
      <c r="EZE10" s="111"/>
      <c r="EZF10" s="111"/>
      <c r="EZG10" s="111"/>
      <c r="EZH10" s="111"/>
      <c r="EZI10" s="111"/>
      <c r="EZJ10" s="111"/>
      <c r="EZK10" s="111"/>
      <c r="EZL10" s="111"/>
      <c r="EZM10" s="111"/>
      <c r="EZN10" s="111"/>
      <c r="EZO10" s="111"/>
      <c r="EZP10" s="111"/>
      <c r="EZQ10" s="111"/>
      <c r="EZR10" s="111"/>
      <c r="EZS10" s="111"/>
      <c r="EZT10" s="111"/>
      <c r="EZU10" s="111"/>
      <c r="EZV10" s="111"/>
      <c r="EZW10" s="111"/>
      <c r="EZX10" s="111"/>
      <c r="EZY10" s="111"/>
      <c r="EZZ10" s="111"/>
      <c r="FAA10" s="111"/>
      <c r="FAB10" s="111"/>
      <c r="FAC10" s="111"/>
      <c r="FAD10" s="111"/>
      <c r="FAE10" s="111"/>
      <c r="FAF10" s="111"/>
      <c r="FAG10" s="111"/>
      <c r="FAH10" s="111"/>
      <c r="FAI10" s="111"/>
      <c r="FAJ10" s="111"/>
      <c r="FAK10" s="111"/>
      <c r="FAL10" s="111"/>
      <c r="FAM10" s="111"/>
      <c r="FAN10" s="111"/>
      <c r="FAO10" s="111"/>
      <c r="FAP10" s="111"/>
      <c r="FAQ10" s="111"/>
      <c r="FAR10" s="111"/>
      <c r="FAS10" s="111"/>
      <c r="FAT10" s="111"/>
      <c r="FAU10" s="111"/>
      <c r="FAV10" s="111"/>
      <c r="FAW10" s="111"/>
      <c r="FAX10" s="111"/>
      <c r="FAY10" s="111"/>
      <c r="FAZ10" s="111"/>
      <c r="FBA10" s="111"/>
      <c r="FBB10" s="111"/>
      <c r="FBC10" s="111"/>
      <c r="FBD10" s="111"/>
      <c r="FBE10" s="111"/>
      <c r="FBF10" s="111"/>
      <c r="FBG10" s="111"/>
      <c r="FBH10" s="111"/>
      <c r="FBI10" s="111"/>
      <c r="FBJ10" s="111"/>
      <c r="FBK10" s="111"/>
      <c r="FBL10" s="111"/>
      <c r="FBM10" s="111"/>
      <c r="FBN10" s="111"/>
      <c r="FBO10" s="111"/>
      <c r="FBP10" s="111"/>
      <c r="FBQ10" s="111"/>
      <c r="FBR10" s="111"/>
      <c r="FBS10" s="111"/>
      <c r="FBT10" s="111"/>
      <c r="FBU10" s="111"/>
      <c r="FBV10" s="111"/>
      <c r="FBW10" s="111"/>
      <c r="FBX10" s="111"/>
      <c r="FBY10" s="111"/>
      <c r="FBZ10" s="111"/>
      <c r="FCA10" s="111"/>
      <c r="FCB10" s="111"/>
      <c r="FCC10" s="111"/>
      <c r="FCD10" s="111"/>
      <c r="FCE10" s="111"/>
      <c r="FCF10" s="111"/>
      <c r="FCG10" s="111"/>
      <c r="FCH10" s="111"/>
      <c r="FCI10" s="111"/>
      <c r="FCJ10" s="111"/>
      <c r="FCK10" s="111"/>
      <c r="FCL10" s="111"/>
      <c r="FCM10" s="111"/>
      <c r="FCN10" s="111"/>
      <c r="FCO10" s="111"/>
      <c r="FCP10" s="111"/>
      <c r="FCQ10" s="111"/>
      <c r="FCR10" s="111"/>
      <c r="FCS10" s="111"/>
      <c r="FCT10" s="111"/>
      <c r="FCU10" s="111"/>
      <c r="FCV10" s="111"/>
      <c r="FCW10" s="111"/>
      <c r="FCX10" s="111"/>
      <c r="FCY10" s="111"/>
      <c r="FCZ10" s="111"/>
      <c r="FDA10" s="111"/>
      <c r="FDB10" s="111"/>
      <c r="FDC10" s="111"/>
      <c r="FDD10" s="111"/>
      <c r="FDE10" s="111"/>
      <c r="FDF10" s="111"/>
      <c r="FDG10" s="111"/>
      <c r="FDH10" s="111"/>
      <c r="FDI10" s="111"/>
      <c r="FDJ10" s="111"/>
      <c r="FDK10" s="111"/>
      <c r="FDL10" s="111"/>
      <c r="FDM10" s="111"/>
      <c r="FDN10" s="111"/>
      <c r="FDO10" s="111"/>
      <c r="FDP10" s="111"/>
      <c r="FDQ10" s="111"/>
      <c r="FDR10" s="111"/>
      <c r="FDS10" s="111"/>
      <c r="FDT10" s="111"/>
      <c r="FDU10" s="111"/>
      <c r="FDV10" s="111"/>
      <c r="FDW10" s="111"/>
      <c r="FDX10" s="111"/>
      <c r="FDY10" s="111"/>
      <c r="FDZ10" s="111"/>
      <c r="FEA10" s="111"/>
      <c r="FEB10" s="111"/>
      <c r="FEC10" s="111"/>
      <c r="FED10" s="111"/>
      <c r="FEE10" s="111"/>
      <c r="FEF10" s="111"/>
      <c r="FEG10" s="111"/>
      <c r="FEH10" s="111"/>
      <c r="FEI10" s="111"/>
      <c r="FEJ10" s="111"/>
      <c r="FEK10" s="111"/>
      <c r="FEL10" s="111"/>
      <c r="FEM10" s="111"/>
      <c r="FEN10" s="111"/>
      <c r="FEO10" s="111"/>
      <c r="FEP10" s="111"/>
      <c r="FEQ10" s="111"/>
      <c r="FER10" s="111"/>
      <c r="FES10" s="111"/>
      <c r="FET10" s="111"/>
      <c r="FEU10" s="111"/>
      <c r="FEV10" s="111"/>
      <c r="FEW10" s="111"/>
      <c r="FEX10" s="111"/>
      <c r="FEY10" s="111"/>
      <c r="FEZ10" s="111"/>
      <c r="FFA10" s="111"/>
      <c r="FFB10" s="111"/>
      <c r="FFC10" s="111"/>
      <c r="FFD10" s="111"/>
      <c r="FFE10" s="111"/>
      <c r="FFF10" s="111"/>
      <c r="FFG10" s="111"/>
      <c r="FFH10" s="111"/>
      <c r="FFI10" s="111"/>
      <c r="FFJ10" s="111"/>
      <c r="FFK10" s="111"/>
      <c r="FFL10" s="111"/>
      <c r="FFM10" s="111"/>
      <c r="FFN10" s="111"/>
      <c r="FFO10" s="111"/>
      <c r="FFP10" s="111"/>
      <c r="FFQ10" s="111"/>
      <c r="FFR10" s="111"/>
      <c r="FFS10" s="111"/>
      <c r="FFT10" s="111"/>
      <c r="FFU10" s="111"/>
      <c r="FFV10" s="111"/>
      <c r="FFW10" s="111"/>
      <c r="FFX10" s="111"/>
      <c r="FFY10" s="111"/>
      <c r="FFZ10" s="111"/>
      <c r="FGA10" s="111"/>
      <c r="FGB10" s="111"/>
      <c r="FGC10" s="111"/>
      <c r="FGD10" s="111"/>
      <c r="FGE10" s="111"/>
      <c r="FGF10" s="111"/>
      <c r="FGG10" s="111"/>
      <c r="FGH10" s="111"/>
      <c r="FGI10" s="111"/>
      <c r="FGJ10" s="111"/>
      <c r="FGK10" s="111"/>
      <c r="FGL10" s="111"/>
      <c r="FGM10" s="111"/>
      <c r="FGN10" s="111"/>
      <c r="FGO10" s="111"/>
      <c r="FGP10" s="111"/>
      <c r="FGQ10" s="111"/>
      <c r="FGR10" s="111"/>
      <c r="FGS10" s="111"/>
      <c r="FGT10" s="111"/>
      <c r="FGU10" s="111"/>
      <c r="FGV10" s="111"/>
      <c r="FGW10" s="111"/>
      <c r="FGX10" s="111"/>
      <c r="FGY10" s="111"/>
      <c r="FGZ10" s="111"/>
      <c r="FHA10" s="111"/>
      <c r="FHB10" s="111"/>
      <c r="FHC10" s="111"/>
      <c r="FHD10" s="111"/>
      <c r="FHE10" s="111"/>
      <c r="FHF10" s="111"/>
      <c r="FHG10" s="111"/>
      <c r="FHH10" s="111"/>
      <c r="FHI10" s="111"/>
      <c r="FHJ10" s="111"/>
      <c r="FHK10" s="111"/>
      <c r="FHL10" s="111"/>
      <c r="FHM10" s="111"/>
      <c r="FHN10" s="111"/>
      <c r="FHO10" s="111"/>
      <c r="FHP10" s="111"/>
      <c r="FHQ10" s="111"/>
      <c r="FHR10" s="111"/>
      <c r="FHS10" s="111"/>
      <c r="FHT10" s="111"/>
      <c r="FHU10" s="111"/>
      <c r="FHV10" s="111"/>
      <c r="FHW10" s="111"/>
      <c r="FHX10" s="111"/>
      <c r="FHY10" s="111"/>
      <c r="FHZ10" s="111"/>
      <c r="FIA10" s="111"/>
      <c r="FIB10" s="111"/>
      <c r="FIC10" s="111"/>
      <c r="FID10" s="111"/>
      <c r="FIE10" s="111"/>
      <c r="FIF10" s="111"/>
      <c r="FIG10" s="111"/>
      <c r="FIH10" s="111"/>
      <c r="FII10" s="111"/>
      <c r="FIJ10" s="111"/>
      <c r="FIK10" s="111"/>
      <c r="FIL10" s="111"/>
      <c r="FIM10" s="111"/>
      <c r="FIN10" s="111"/>
      <c r="FIO10" s="111"/>
      <c r="FIP10" s="111"/>
      <c r="FIQ10" s="111"/>
      <c r="FIR10" s="111"/>
      <c r="FIS10" s="111"/>
      <c r="FIT10" s="111"/>
      <c r="FIU10" s="111"/>
      <c r="FIV10" s="111"/>
      <c r="FIW10" s="111"/>
      <c r="FIX10" s="111"/>
      <c r="FIY10" s="111"/>
      <c r="FIZ10" s="111"/>
      <c r="FJA10" s="111"/>
      <c r="FJB10" s="111"/>
      <c r="FJC10" s="111"/>
      <c r="FJD10" s="111"/>
      <c r="FJE10" s="111"/>
      <c r="FJF10" s="111"/>
      <c r="FJG10" s="111"/>
      <c r="FJH10" s="111"/>
      <c r="FJI10" s="111"/>
      <c r="FJJ10" s="111"/>
      <c r="FJK10" s="111"/>
      <c r="FJL10" s="111"/>
      <c r="FJM10" s="111"/>
      <c r="FJN10" s="111"/>
      <c r="FJO10" s="111"/>
      <c r="FJP10" s="111"/>
      <c r="FJQ10" s="111"/>
      <c r="FJR10" s="111"/>
      <c r="FJS10" s="111"/>
      <c r="FJT10" s="111"/>
      <c r="FJU10" s="111"/>
      <c r="FJV10" s="111"/>
      <c r="FJW10" s="111"/>
      <c r="FJX10" s="111"/>
      <c r="FJY10" s="111"/>
      <c r="FJZ10" s="111"/>
      <c r="FKA10" s="111"/>
      <c r="FKB10" s="111"/>
      <c r="FKC10" s="111"/>
      <c r="FKD10" s="111"/>
      <c r="FKE10" s="111"/>
      <c r="FKF10" s="111"/>
      <c r="FKG10" s="111"/>
      <c r="FKH10" s="111"/>
      <c r="FKI10" s="111"/>
      <c r="FKJ10" s="111"/>
      <c r="FKK10" s="111"/>
      <c r="FKL10" s="111"/>
      <c r="FKM10" s="111"/>
      <c r="FKN10" s="111"/>
      <c r="FKO10" s="111"/>
      <c r="FKP10" s="111"/>
      <c r="FKQ10" s="111"/>
      <c r="FKR10" s="111"/>
      <c r="FKS10" s="111"/>
      <c r="FKT10" s="111"/>
      <c r="FKU10" s="111"/>
      <c r="FKV10" s="111"/>
      <c r="FKW10" s="111"/>
      <c r="FKX10" s="111"/>
      <c r="FKY10" s="111"/>
      <c r="FKZ10" s="111"/>
      <c r="FLA10" s="111"/>
      <c r="FLB10" s="111"/>
      <c r="FLC10" s="111"/>
      <c r="FLD10" s="111"/>
      <c r="FLE10" s="111"/>
      <c r="FLF10" s="111"/>
      <c r="FLG10" s="111"/>
      <c r="FLH10" s="111"/>
      <c r="FLI10" s="111"/>
      <c r="FLJ10" s="111"/>
      <c r="FLK10" s="111"/>
      <c r="FLL10" s="111"/>
      <c r="FLM10" s="111"/>
      <c r="FLN10" s="111"/>
      <c r="FLO10" s="111"/>
      <c r="FLP10" s="111"/>
      <c r="FLQ10" s="111"/>
      <c r="FLR10" s="111"/>
      <c r="FLS10" s="111"/>
      <c r="FLT10" s="111"/>
      <c r="FLU10" s="111"/>
      <c r="FLV10" s="111"/>
      <c r="FLW10" s="111"/>
      <c r="FLX10" s="111"/>
      <c r="FLY10" s="111"/>
      <c r="FLZ10" s="111"/>
      <c r="FMA10" s="111"/>
      <c r="FMB10" s="111"/>
      <c r="FMC10" s="111"/>
      <c r="FMD10" s="111"/>
      <c r="FME10" s="111"/>
      <c r="FMF10" s="111"/>
      <c r="FMG10" s="111"/>
      <c r="FMH10" s="111"/>
      <c r="FMI10" s="111"/>
      <c r="FMJ10" s="111"/>
      <c r="FMK10" s="111"/>
      <c r="FML10" s="111"/>
      <c r="FMM10" s="111"/>
      <c r="FMN10" s="111"/>
      <c r="FMO10" s="111"/>
      <c r="FMP10" s="111"/>
      <c r="FMQ10" s="111"/>
      <c r="FMR10" s="111"/>
      <c r="FMS10" s="111"/>
      <c r="FMT10" s="111"/>
      <c r="FMU10" s="111"/>
      <c r="FMV10" s="111"/>
      <c r="FMW10" s="111"/>
      <c r="FMX10" s="111"/>
      <c r="FMY10" s="111"/>
      <c r="FMZ10" s="111"/>
      <c r="FNA10" s="111"/>
      <c r="FNB10" s="111"/>
      <c r="FNC10" s="111"/>
      <c r="FND10" s="111"/>
      <c r="FNE10" s="111"/>
      <c r="FNF10" s="111"/>
      <c r="FNG10" s="111"/>
      <c r="FNH10" s="111"/>
      <c r="FNI10" s="111"/>
      <c r="FNJ10" s="111"/>
      <c r="FNK10" s="111"/>
      <c r="FNL10" s="111"/>
      <c r="FNM10" s="111"/>
      <c r="FNN10" s="111"/>
      <c r="FNO10" s="111"/>
      <c r="FNP10" s="111"/>
      <c r="FNQ10" s="111"/>
      <c r="FNR10" s="111"/>
      <c r="FNS10" s="111"/>
      <c r="FNT10" s="111"/>
      <c r="FNU10" s="111"/>
      <c r="FNV10" s="111"/>
      <c r="FNW10" s="111"/>
      <c r="FNX10" s="111"/>
      <c r="FNY10" s="111"/>
      <c r="FNZ10" s="111"/>
      <c r="FOA10" s="111"/>
      <c r="FOB10" s="111"/>
      <c r="FOC10" s="111"/>
      <c r="FOD10" s="111"/>
      <c r="FOE10" s="111"/>
      <c r="FOF10" s="111"/>
      <c r="FOG10" s="111"/>
      <c r="FOH10" s="111"/>
      <c r="FOI10" s="111"/>
      <c r="FOJ10" s="111"/>
      <c r="FOK10" s="111"/>
      <c r="FOL10" s="111"/>
      <c r="FOM10" s="111"/>
      <c r="FON10" s="111"/>
      <c r="FOO10" s="111"/>
      <c r="FOP10" s="111"/>
      <c r="FOQ10" s="111"/>
      <c r="FOR10" s="111"/>
      <c r="FOS10" s="111"/>
      <c r="FOT10" s="111"/>
      <c r="FOU10" s="111"/>
      <c r="FOV10" s="111"/>
      <c r="FOW10" s="111"/>
      <c r="FOX10" s="111"/>
      <c r="FOY10" s="111"/>
      <c r="FOZ10" s="111"/>
      <c r="FPA10" s="111"/>
      <c r="FPB10" s="111"/>
      <c r="FPC10" s="111"/>
      <c r="FPD10" s="111"/>
      <c r="FPE10" s="111"/>
      <c r="FPF10" s="111"/>
      <c r="FPG10" s="111"/>
      <c r="FPH10" s="111"/>
      <c r="FPI10" s="111"/>
      <c r="FPJ10" s="111"/>
      <c r="FPK10" s="111"/>
      <c r="FPL10" s="111"/>
      <c r="FPM10" s="111"/>
      <c r="FPN10" s="111"/>
      <c r="FPO10" s="111"/>
      <c r="FPP10" s="111"/>
      <c r="FPQ10" s="111"/>
      <c r="FPR10" s="111"/>
      <c r="FPS10" s="111"/>
      <c r="FPT10" s="111"/>
      <c r="FPU10" s="111"/>
      <c r="FPV10" s="111"/>
      <c r="FPW10" s="111"/>
      <c r="FPX10" s="111"/>
      <c r="FPY10" s="111"/>
      <c r="FPZ10" s="111"/>
      <c r="FQA10" s="111"/>
      <c r="FQB10" s="111"/>
      <c r="FQC10" s="111"/>
      <c r="FQD10" s="111"/>
      <c r="FQE10" s="111"/>
      <c r="FQF10" s="111"/>
      <c r="FQG10" s="111"/>
      <c r="FQH10" s="111"/>
      <c r="FQI10" s="111"/>
      <c r="FQJ10" s="111"/>
      <c r="FQK10" s="111"/>
      <c r="FQL10" s="111"/>
      <c r="FQM10" s="111"/>
      <c r="FQN10" s="111"/>
      <c r="FQO10" s="111"/>
      <c r="FQP10" s="111"/>
      <c r="FQQ10" s="111"/>
      <c r="FQR10" s="111"/>
      <c r="FQS10" s="111"/>
      <c r="FQT10" s="111"/>
      <c r="FQU10" s="111"/>
      <c r="FQV10" s="111"/>
      <c r="FQW10" s="111"/>
      <c r="FQX10" s="111"/>
      <c r="FQY10" s="111"/>
      <c r="FQZ10" s="111"/>
      <c r="FRA10" s="111"/>
      <c r="FRB10" s="111"/>
      <c r="FRC10" s="111"/>
      <c r="FRD10" s="111"/>
      <c r="FRE10" s="111"/>
      <c r="FRF10" s="111"/>
      <c r="FRG10" s="111"/>
      <c r="FRH10" s="111"/>
      <c r="FRI10" s="111"/>
      <c r="FRJ10" s="111"/>
      <c r="FRK10" s="111"/>
      <c r="FRL10" s="111"/>
      <c r="FRM10" s="111"/>
      <c r="FRN10" s="111"/>
      <c r="FRO10" s="111"/>
      <c r="FRP10" s="111"/>
      <c r="FRQ10" s="111"/>
      <c r="FRR10" s="111"/>
      <c r="FRS10" s="111"/>
      <c r="FRT10" s="111"/>
      <c r="FRU10" s="111"/>
      <c r="FRV10" s="111"/>
      <c r="FRW10" s="111"/>
      <c r="FRX10" s="111"/>
      <c r="FRY10" s="111"/>
      <c r="FRZ10" s="111"/>
      <c r="FSA10" s="111"/>
      <c r="FSB10" s="111"/>
      <c r="FSC10" s="111"/>
      <c r="FSD10" s="111"/>
      <c r="FSE10" s="111"/>
      <c r="FSF10" s="111"/>
      <c r="FSG10" s="111"/>
      <c r="FSH10" s="111"/>
      <c r="FSI10" s="111"/>
      <c r="FSJ10" s="111"/>
      <c r="FSK10" s="111"/>
      <c r="FSL10" s="111"/>
      <c r="FSM10" s="111"/>
      <c r="FSN10" s="111"/>
      <c r="FSO10" s="111"/>
      <c r="FSP10" s="111"/>
      <c r="FSQ10" s="111"/>
      <c r="FSR10" s="111"/>
      <c r="FSS10" s="111"/>
      <c r="FST10" s="111"/>
      <c r="FSU10" s="111"/>
      <c r="FSV10" s="111"/>
      <c r="FSW10" s="111"/>
      <c r="FSX10" s="111"/>
      <c r="FSY10" s="111"/>
      <c r="FSZ10" s="111"/>
      <c r="FTA10" s="111"/>
      <c r="FTB10" s="111"/>
      <c r="FTC10" s="111"/>
      <c r="FTD10" s="111"/>
      <c r="FTE10" s="111"/>
      <c r="FTF10" s="111"/>
      <c r="FTG10" s="111"/>
      <c r="FTH10" s="111"/>
      <c r="FTI10" s="111"/>
      <c r="FTJ10" s="111"/>
      <c r="FTK10" s="111"/>
      <c r="FTL10" s="111"/>
      <c r="FTM10" s="111"/>
      <c r="FTN10" s="111"/>
      <c r="FTO10" s="111"/>
      <c r="FTP10" s="111"/>
      <c r="FTQ10" s="111"/>
      <c r="FTR10" s="111"/>
      <c r="FTS10" s="111"/>
      <c r="FTT10" s="111"/>
      <c r="FTU10" s="111"/>
      <c r="FTV10" s="111"/>
      <c r="FTW10" s="111"/>
      <c r="FTX10" s="111"/>
      <c r="FTY10" s="111"/>
      <c r="FTZ10" s="111"/>
      <c r="FUA10" s="111"/>
      <c r="FUB10" s="111"/>
      <c r="FUC10" s="111"/>
      <c r="FUD10" s="111"/>
      <c r="FUE10" s="111"/>
      <c r="FUF10" s="111"/>
      <c r="FUG10" s="111"/>
      <c r="FUH10" s="111"/>
      <c r="FUI10" s="111"/>
      <c r="FUJ10" s="111"/>
      <c r="FUK10" s="111"/>
      <c r="FUL10" s="111"/>
      <c r="FUM10" s="111"/>
      <c r="FUN10" s="111"/>
      <c r="FUO10" s="111"/>
      <c r="FUP10" s="111"/>
      <c r="FUQ10" s="111"/>
      <c r="FUR10" s="111"/>
      <c r="FUS10" s="111"/>
      <c r="FUT10" s="111"/>
      <c r="FUU10" s="111"/>
      <c r="FUV10" s="111"/>
      <c r="FUW10" s="111"/>
      <c r="FUX10" s="111"/>
      <c r="FUY10" s="111"/>
      <c r="FUZ10" s="111"/>
      <c r="FVA10" s="111"/>
      <c r="FVB10" s="111"/>
      <c r="FVC10" s="111"/>
      <c r="FVD10" s="111"/>
      <c r="FVE10" s="111"/>
      <c r="FVF10" s="111"/>
      <c r="FVG10" s="111"/>
      <c r="FVH10" s="111"/>
      <c r="FVI10" s="111"/>
      <c r="FVJ10" s="111"/>
      <c r="FVK10" s="111"/>
      <c r="FVL10" s="111"/>
      <c r="FVM10" s="111"/>
      <c r="FVN10" s="111"/>
      <c r="FVO10" s="111"/>
      <c r="FVP10" s="111"/>
      <c r="FVQ10" s="111"/>
      <c r="FVR10" s="111"/>
      <c r="FVS10" s="111"/>
      <c r="FVT10" s="111"/>
      <c r="FVU10" s="111"/>
      <c r="FVV10" s="111"/>
      <c r="FVW10" s="111"/>
      <c r="FVX10" s="111"/>
      <c r="FVY10" s="111"/>
      <c r="FVZ10" s="111"/>
      <c r="FWA10" s="111"/>
      <c r="FWB10" s="111"/>
      <c r="FWC10" s="111"/>
      <c r="FWD10" s="111"/>
      <c r="FWE10" s="111"/>
      <c r="FWF10" s="111"/>
      <c r="FWG10" s="111"/>
      <c r="FWH10" s="111"/>
      <c r="FWI10" s="111"/>
      <c r="FWJ10" s="111"/>
      <c r="FWK10" s="111"/>
      <c r="FWL10" s="111"/>
      <c r="FWM10" s="111"/>
      <c r="FWN10" s="111"/>
      <c r="FWO10" s="111"/>
      <c r="FWP10" s="111"/>
      <c r="FWQ10" s="111"/>
      <c r="FWR10" s="111"/>
      <c r="FWS10" s="111"/>
      <c r="FWT10" s="111"/>
      <c r="FWU10" s="111"/>
      <c r="FWV10" s="111"/>
      <c r="FWW10" s="111"/>
      <c r="FWX10" s="111"/>
      <c r="FWY10" s="111"/>
      <c r="FWZ10" s="111"/>
      <c r="FXA10" s="111"/>
      <c r="FXB10" s="111"/>
      <c r="FXC10" s="111"/>
      <c r="FXD10" s="111"/>
      <c r="FXE10" s="111"/>
      <c r="FXF10" s="111"/>
      <c r="FXG10" s="111"/>
      <c r="FXH10" s="111"/>
      <c r="FXI10" s="111"/>
      <c r="FXJ10" s="111"/>
      <c r="FXK10" s="111"/>
      <c r="FXL10" s="111"/>
      <c r="FXM10" s="111"/>
      <c r="FXN10" s="111"/>
      <c r="FXO10" s="111"/>
      <c r="FXP10" s="111"/>
      <c r="FXQ10" s="111"/>
      <c r="FXR10" s="111"/>
      <c r="FXS10" s="111"/>
      <c r="FXT10" s="111"/>
      <c r="FXU10" s="111"/>
      <c r="FXV10" s="111"/>
      <c r="FXW10" s="111"/>
      <c r="FXX10" s="111"/>
      <c r="FXY10" s="111"/>
      <c r="FXZ10" s="111"/>
      <c r="FYA10" s="111"/>
      <c r="FYB10" s="111"/>
      <c r="FYC10" s="111"/>
      <c r="FYD10" s="111"/>
      <c r="FYE10" s="111"/>
      <c r="FYF10" s="111"/>
      <c r="FYG10" s="111"/>
      <c r="FYH10" s="111"/>
      <c r="FYI10" s="111"/>
      <c r="FYJ10" s="111"/>
      <c r="FYK10" s="111"/>
      <c r="FYL10" s="111"/>
      <c r="FYM10" s="111"/>
      <c r="FYN10" s="111"/>
      <c r="FYO10" s="111"/>
      <c r="FYP10" s="111"/>
      <c r="FYQ10" s="111"/>
      <c r="FYR10" s="111"/>
      <c r="FYS10" s="111"/>
      <c r="FYT10" s="111"/>
      <c r="FYU10" s="111"/>
      <c r="FYV10" s="111"/>
      <c r="FYW10" s="111"/>
      <c r="FYX10" s="111"/>
      <c r="FYY10" s="111"/>
      <c r="FYZ10" s="111"/>
      <c r="FZA10" s="111"/>
      <c r="FZB10" s="111"/>
      <c r="FZC10" s="111"/>
      <c r="FZD10" s="111"/>
      <c r="FZE10" s="111"/>
      <c r="FZF10" s="111"/>
      <c r="FZG10" s="111"/>
      <c r="FZH10" s="111"/>
      <c r="FZI10" s="111"/>
      <c r="FZJ10" s="111"/>
      <c r="FZK10" s="111"/>
      <c r="FZL10" s="111"/>
      <c r="FZM10" s="111"/>
      <c r="FZN10" s="111"/>
      <c r="FZO10" s="111"/>
      <c r="FZP10" s="111"/>
      <c r="FZQ10" s="111"/>
      <c r="FZR10" s="111"/>
      <c r="FZS10" s="111"/>
      <c r="FZT10" s="111"/>
      <c r="FZU10" s="111"/>
      <c r="FZV10" s="111"/>
      <c r="FZW10" s="111"/>
      <c r="FZX10" s="111"/>
      <c r="FZY10" s="111"/>
      <c r="FZZ10" s="111"/>
      <c r="GAA10" s="111"/>
      <c r="GAB10" s="111"/>
      <c r="GAC10" s="111"/>
      <c r="GAD10" s="111"/>
      <c r="GAE10" s="111"/>
      <c r="GAF10" s="111"/>
      <c r="GAG10" s="111"/>
      <c r="GAH10" s="111"/>
      <c r="GAI10" s="111"/>
      <c r="GAJ10" s="111"/>
      <c r="GAK10" s="111"/>
      <c r="GAL10" s="111"/>
      <c r="GAM10" s="111"/>
      <c r="GAN10" s="111"/>
      <c r="GAO10" s="111"/>
      <c r="GAP10" s="111"/>
      <c r="GAQ10" s="111"/>
      <c r="GAR10" s="111"/>
      <c r="GAS10" s="111"/>
      <c r="GAT10" s="111"/>
      <c r="GAU10" s="111"/>
      <c r="GAV10" s="111"/>
      <c r="GAW10" s="111"/>
      <c r="GAX10" s="111"/>
      <c r="GAY10" s="111"/>
      <c r="GAZ10" s="111"/>
      <c r="GBA10" s="111"/>
      <c r="GBB10" s="111"/>
      <c r="GBC10" s="111"/>
      <c r="GBD10" s="111"/>
      <c r="GBE10" s="111"/>
      <c r="GBF10" s="111"/>
      <c r="GBG10" s="111"/>
      <c r="GBH10" s="111"/>
      <c r="GBI10" s="111"/>
      <c r="GBJ10" s="111"/>
      <c r="GBK10" s="111"/>
      <c r="GBL10" s="111"/>
      <c r="GBM10" s="111"/>
      <c r="GBN10" s="111"/>
      <c r="GBO10" s="111"/>
      <c r="GBP10" s="111"/>
      <c r="GBQ10" s="111"/>
      <c r="GBR10" s="111"/>
      <c r="GBS10" s="111"/>
      <c r="GBT10" s="111"/>
      <c r="GBU10" s="111"/>
      <c r="GBV10" s="111"/>
      <c r="GBW10" s="111"/>
      <c r="GBX10" s="111"/>
      <c r="GBY10" s="111"/>
      <c r="GBZ10" s="111"/>
      <c r="GCA10" s="111"/>
      <c r="GCB10" s="111"/>
      <c r="GCC10" s="111"/>
      <c r="GCD10" s="111"/>
      <c r="GCE10" s="111"/>
      <c r="GCF10" s="111"/>
      <c r="GCG10" s="111"/>
      <c r="GCH10" s="111"/>
      <c r="GCI10" s="111"/>
      <c r="GCJ10" s="111"/>
      <c r="GCK10" s="111"/>
      <c r="GCL10" s="111"/>
      <c r="GCM10" s="111"/>
      <c r="GCN10" s="111"/>
      <c r="GCO10" s="111"/>
      <c r="GCP10" s="111"/>
      <c r="GCQ10" s="111"/>
      <c r="GCR10" s="111"/>
      <c r="GCS10" s="111"/>
      <c r="GCT10" s="111"/>
      <c r="GCU10" s="111"/>
      <c r="GCV10" s="111"/>
      <c r="GCW10" s="111"/>
      <c r="GCX10" s="111"/>
      <c r="GCY10" s="111"/>
      <c r="GCZ10" s="111"/>
      <c r="GDA10" s="111"/>
      <c r="GDB10" s="111"/>
      <c r="GDC10" s="111"/>
      <c r="GDD10" s="111"/>
      <c r="GDE10" s="111"/>
      <c r="GDF10" s="111"/>
      <c r="GDG10" s="111"/>
      <c r="GDH10" s="111"/>
      <c r="GDI10" s="111"/>
      <c r="GDJ10" s="111"/>
      <c r="GDK10" s="111"/>
      <c r="GDL10" s="111"/>
      <c r="GDM10" s="111"/>
      <c r="GDN10" s="111"/>
      <c r="GDO10" s="111"/>
      <c r="GDP10" s="111"/>
      <c r="GDQ10" s="111"/>
      <c r="GDR10" s="111"/>
      <c r="GDS10" s="111"/>
      <c r="GDT10" s="111"/>
      <c r="GDU10" s="111"/>
      <c r="GDV10" s="111"/>
      <c r="GDW10" s="111"/>
      <c r="GDX10" s="111"/>
      <c r="GDY10" s="111"/>
      <c r="GDZ10" s="111"/>
      <c r="GEA10" s="111"/>
      <c r="GEB10" s="111"/>
      <c r="GEC10" s="111"/>
      <c r="GED10" s="111"/>
      <c r="GEE10" s="111"/>
      <c r="GEF10" s="111"/>
      <c r="GEG10" s="111"/>
      <c r="GEH10" s="111"/>
      <c r="GEI10" s="111"/>
      <c r="GEJ10" s="111"/>
      <c r="GEK10" s="111"/>
      <c r="GEL10" s="111"/>
      <c r="GEM10" s="111"/>
      <c r="GEN10" s="111"/>
      <c r="GEO10" s="111"/>
      <c r="GEP10" s="111"/>
      <c r="GEQ10" s="111"/>
      <c r="GER10" s="111"/>
      <c r="GES10" s="111"/>
      <c r="GET10" s="111"/>
      <c r="GEU10" s="111"/>
      <c r="GEV10" s="111"/>
      <c r="GEW10" s="111"/>
      <c r="GEX10" s="111"/>
      <c r="GEY10" s="111"/>
      <c r="GEZ10" s="111"/>
      <c r="GFA10" s="111"/>
      <c r="GFB10" s="111"/>
      <c r="GFC10" s="111"/>
      <c r="GFD10" s="111"/>
      <c r="GFE10" s="111"/>
      <c r="GFF10" s="111"/>
      <c r="GFG10" s="111"/>
      <c r="GFH10" s="111"/>
      <c r="GFI10" s="111"/>
      <c r="GFJ10" s="111"/>
      <c r="GFK10" s="111"/>
      <c r="GFL10" s="111"/>
      <c r="GFM10" s="111"/>
      <c r="GFN10" s="111"/>
      <c r="GFO10" s="111"/>
      <c r="GFP10" s="111"/>
      <c r="GFQ10" s="111"/>
      <c r="GFR10" s="111"/>
      <c r="GFS10" s="111"/>
      <c r="GFT10" s="111"/>
      <c r="GFU10" s="111"/>
      <c r="GFV10" s="111"/>
      <c r="GFW10" s="111"/>
      <c r="GFX10" s="111"/>
      <c r="GFY10" s="111"/>
      <c r="GFZ10" s="111"/>
      <c r="GGA10" s="111"/>
      <c r="GGB10" s="111"/>
      <c r="GGC10" s="111"/>
      <c r="GGD10" s="111"/>
      <c r="GGE10" s="111"/>
      <c r="GGF10" s="111"/>
      <c r="GGG10" s="111"/>
      <c r="GGH10" s="111"/>
      <c r="GGI10" s="111"/>
      <c r="GGJ10" s="111"/>
      <c r="GGK10" s="111"/>
      <c r="GGL10" s="111"/>
      <c r="GGM10" s="111"/>
      <c r="GGN10" s="111"/>
      <c r="GGO10" s="111"/>
      <c r="GGP10" s="111"/>
      <c r="GGQ10" s="111"/>
      <c r="GGR10" s="111"/>
      <c r="GGS10" s="111"/>
      <c r="GGT10" s="111"/>
      <c r="GGU10" s="111"/>
      <c r="GGV10" s="111"/>
      <c r="GGW10" s="111"/>
      <c r="GGX10" s="111"/>
      <c r="GGY10" s="111"/>
      <c r="GGZ10" s="111"/>
      <c r="GHA10" s="111"/>
      <c r="GHB10" s="111"/>
      <c r="GHC10" s="111"/>
      <c r="GHD10" s="111"/>
      <c r="GHE10" s="111"/>
      <c r="GHF10" s="111"/>
      <c r="GHG10" s="111"/>
      <c r="GHH10" s="111"/>
      <c r="GHI10" s="111"/>
      <c r="GHJ10" s="111"/>
      <c r="GHK10" s="111"/>
      <c r="GHL10" s="111"/>
      <c r="GHM10" s="111"/>
      <c r="GHN10" s="111"/>
      <c r="GHO10" s="111"/>
      <c r="GHP10" s="111"/>
      <c r="GHQ10" s="111"/>
      <c r="GHR10" s="111"/>
      <c r="GHS10" s="111"/>
      <c r="GHT10" s="111"/>
      <c r="GHU10" s="111"/>
      <c r="GHV10" s="111"/>
      <c r="GHW10" s="111"/>
      <c r="GHX10" s="111"/>
      <c r="GHY10" s="111"/>
      <c r="GHZ10" s="111"/>
      <c r="GIA10" s="111"/>
      <c r="GIB10" s="111"/>
      <c r="GIC10" s="111"/>
      <c r="GID10" s="111"/>
      <c r="GIE10" s="111"/>
      <c r="GIF10" s="111"/>
      <c r="GIG10" s="111"/>
      <c r="GIH10" s="111"/>
      <c r="GII10" s="111"/>
      <c r="GIJ10" s="111"/>
      <c r="GIK10" s="111"/>
      <c r="GIL10" s="111"/>
      <c r="GIM10" s="111"/>
      <c r="GIN10" s="111"/>
      <c r="GIO10" s="111"/>
      <c r="GIP10" s="111"/>
      <c r="GIQ10" s="111"/>
      <c r="GIR10" s="111"/>
      <c r="GIS10" s="111"/>
      <c r="GIT10" s="111"/>
      <c r="GIU10" s="111"/>
      <c r="GIV10" s="111"/>
      <c r="GIW10" s="111"/>
      <c r="GIX10" s="111"/>
      <c r="GIY10" s="111"/>
      <c r="GIZ10" s="111"/>
      <c r="GJA10" s="111"/>
      <c r="GJB10" s="111"/>
      <c r="GJC10" s="111"/>
      <c r="GJD10" s="111"/>
      <c r="GJE10" s="111"/>
      <c r="GJF10" s="111"/>
      <c r="GJG10" s="111"/>
      <c r="GJH10" s="111"/>
      <c r="GJI10" s="111"/>
      <c r="GJJ10" s="111"/>
      <c r="GJK10" s="111"/>
      <c r="GJL10" s="111"/>
      <c r="GJM10" s="111"/>
      <c r="GJN10" s="111"/>
      <c r="GJO10" s="111"/>
      <c r="GJP10" s="111"/>
      <c r="GJQ10" s="111"/>
      <c r="GJR10" s="111"/>
      <c r="GJS10" s="111"/>
      <c r="GJT10" s="111"/>
      <c r="GJU10" s="111"/>
      <c r="GJV10" s="111"/>
      <c r="GJW10" s="111"/>
      <c r="GJX10" s="111"/>
      <c r="GJY10" s="111"/>
      <c r="GJZ10" s="111"/>
      <c r="GKA10" s="111"/>
      <c r="GKB10" s="111"/>
      <c r="GKC10" s="111"/>
      <c r="GKD10" s="111"/>
      <c r="GKE10" s="111"/>
      <c r="GKF10" s="111"/>
      <c r="GKG10" s="111"/>
      <c r="GKH10" s="111"/>
      <c r="GKI10" s="111"/>
      <c r="GKJ10" s="111"/>
      <c r="GKK10" s="111"/>
      <c r="GKL10" s="111"/>
      <c r="GKM10" s="111"/>
      <c r="GKN10" s="111"/>
      <c r="GKO10" s="111"/>
      <c r="GKP10" s="111"/>
      <c r="GKQ10" s="111"/>
      <c r="GKR10" s="111"/>
      <c r="GKS10" s="111"/>
      <c r="GKT10" s="111"/>
      <c r="GKU10" s="111"/>
      <c r="GKV10" s="111"/>
      <c r="GKW10" s="111"/>
      <c r="GKX10" s="111"/>
      <c r="GKY10" s="111"/>
      <c r="GKZ10" s="111"/>
      <c r="GLA10" s="111"/>
      <c r="GLB10" s="111"/>
      <c r="GLC10" s="111"/>
      <c r="GLD10" s="111"/>
      <c r="GLE10" s="111"/>
      <c r="GLF10" s="111"/>
      <c r="GLG10" s="111"/>
      <c r="GLH10" s="111"/>
      <c r="GLI10" s="111"/>
      <c r="GLJ10" s="111"/>
      <c r="GLK10" s="111"/>
      <c r="GLL10" s="111"/>
      <c r="GLM10" s="111"/>
      <c r="GLN10" s="111"/>
      <c r="GLO10" s="111"/>
      <c r="GLP10" s="111"/>
      <c r="GLQ10" s="111"/>
      <c r="GLR10" s="111"/>
      <c r="GLS10" s="111"/>
      <c r="GLT10" s="111"/>
      <c r="GLU10" s="111"/>
      <c r="GLV10" s="111"/>
      <c r="GLW10" s="111"/>
      <c r="GLX10" s="111"/>
      <c r="GLY10" s="111"/>
      <c r="GLZ10" s="111"/>
      <c r="GMA10" s="111"/>
      <c r="GMB10" s="111"/>
      <c r="GMC10" s="111"/>
      <c r="GMD10" s="111"/>
      <c r="GME10" s="111"/>
      <c r="GMF10" s="111"/>
      <c r="GMG10" s="111"/>
      <c r="GMH10" s="111"/>
      <c r="GMI10" s="111"/>
      <c r="GMJ10" s="111"/>
      <c r="GMK10" s="111"/>
      <c r="GML10" s="111"/>
      <c r="GMM10" s="111"/>
      <c r="GMN10" s="111"/>
      <c r="GMO10" s="111"/>
      <c r="GMP10" s="111"/>
      <c r="GMQ10" s="111"/>
      <c r="GMR10" s="111"/>
      <c r="GMS10" s="111"/>
      <c r="GMT10" s="111"/>
      <c r="GMU10" s="111"/>
      <c r="GMV10" s="111"/>
      <c r="GMW10" s="111"/>
      <c r="GMX10" s="111"/>
      <c r="GMY10" s="111"/>
      <c r="GMZ10" s="111"/>
      <c r="GNA10" s="111"/>
      <c r="GNB10" s="111"/>
      <c r="GNC10" s="111"/>
      <c r="GND10" s="111"/>
      <c r="GNE10" s="111"/>
      <c r="GNF10" s="111"/>
      <c r="GNG10" s="111"/>
      <c r="GNH10" s="111"/>
      <c r="GNI10" s="111"/>
      <c r="GNJ10" s="111"/>
      <c r="GNK10" s="111"/>
      <c r="GNL10" s="111"/>
      <c r="GNM10" s="111"/>
      <c r="GNN10" s="111"/>
      <c r="GNO10" s="111"/>
      <c r="GNP10" s="111"/>
      <c r="GNQ10" s="111"/>
      <c r="GNR10" s="111"/>
      <c r="GNS10" s="111"/>
      <c r="GNT10" s="111"/>
      <c r="GNU10" s="111"/>
      <c r="GNV10" s="111"/>
      <c r="GNW10" s="111"/>
      <c r="GNX10" s="111"/>
      <c r="GNY10" s="111"/>
      <c r="GNZ10" s="111"/>
      <c r="GOA10" s="111"/>
      <c r="GOB10" s="111"/>
      <c r="GOC10" s="111"/>
      <c r="GOD10" s="111"/>
      <c r="GOE10" s="111"/>
      <c r="GOF10" s="111"/>
      <c r="GOG10" s="111"/>
      <c r="GOH10" s="111"/>
      <c r="GOI10" s="111"/>
      <c r="GOJ10" s="111"/>
      <c r="GOK10" s="111"/>
      <c r="GOL10" s="111"/>
      <c r="GOM10" s="111"/>
      <c r="GON10" s="111"/>
      <c r="GOO10" s="111"/>
      <c r="GOP10" s="111"/>
      <c r="GOQ10" s="111"/>
      <c r="GOR10" s="111"/>
      <c r="GOS10" s="111"/>
      <c r="GOT10" s="111"/>
      <c r="GOU10" s="111"/>
      <c r="GOV10" s="111"/>
      <c r="GOW10" s="111"/>
      <c r="GOX10" s="111"/>
      <c r="GOY10" s="111"/>
      <c r="GOZ10" s="111"/>
      <c r="GPA10" s="111"/>
      <c r="GPB10" s="111"/>
      <c r="GPC10" s="111"/>
      <c r="GPD10" s="111"/>
      <c r="GPE10" s="111"/>
      <c r="GPF10" s="111"/>
      <c r="GPG10" s="111"/>
      <c r="GPH10" s="111"/>
      <c r="GPI10" s="111"/>
      <c r="GPJ10" s="111"/>
      <c r="GPK10" s="111"/>
      <c r="GPL10" s="111"/>
      <c r="GPM10" s="111"/>
      <c r="GPN10" s="111"/>
      <c r="GPO10" s="111"/>
      <c r="GPP10" s="111"/>
      <c r="GPQ10" s="111"/>
      <c r="GPR10" s="111"/>
      <c r="GPS10" s="111"/>
      <c r="GPT10" s="111"/>
      <c r="GPU10" s="111"/>
      <c r="GPV10" s="111"/>
      <c r="GPW10" s="111"/>
      <c r="GPX10" s="111"/>
      <c r="GPY10" s="111"/>
      <c r="GPZ10" s="111"/>
      <c r="GQA10" s="111"/>
      <c r="GQB10" s="111"/>
      <c r="GQC10" s="111"/>
      <c r="GQD10" s="111"/>
      <c r="GQE10" s="111"/>
      <c r="GQF10" s="111"/>
      <c r="GQG10" s="111"/>
      <c r="GQH10" s="111"/>
      <c r="GQI10" s="111"/>
      <c r="GQJ10" s="111"/>
      <c r="GQK10" s="111"/>
      <c r="GQL10" s="111"/>
      <c r="GQM10" s="111"/>
      <c r="GQN10" s="111"/>
      <c r="GQO10" s="111"/>
      <c r="GQP10" s="111"/>
      <c r="GQQ10" s="111"/>
      <c r="GQR10" s="111"/>
      <c r="GQS10" s="111"/>
      <c r="GQT10" s="111"/>
      <c r="GQU10" s="111"/>
      <c r="GQV10" s="111"/>
      <c r="GQW10" s="111"/>
      <c r="GQX10" s="111"/>
      <c r="GQY10" s="111"/>
      <c r="GQZ10" s="111"/>
      <c r="GRA10" s="111"/>
      <c r="GRB10" s="111"/>
      <c r="GRC10" s="111"/>
      <c r="GRD10" s="111"/>
      <c r="GRE10" s="111"/>
      <c r="GRF10" s="111"/>
      <c r="GRG10" s="111"/>
      <c r="GRH10" s="111"/>
      <c r="GRI10" s="111"/>
      <c r="GRJ10" s="111"/>
      <c r="GRK10" s="111"/>
      <c r="GRL10" s="111"/>
      <c r="GRM10" s="111"/>
      <c r="GRN10" s="111"/>
      <c r="GRO10" s="111"/>
      <c r="GRP10" s="111"/>
      <c r="GRQ10" s="111"/>
      <c r="GRR10" s="111"/>
      <c r="GRS10" s="111"/>
      <c r="GRT10" s="111"/>
      <c r="GRU10" s="111"/>
      <c r="GRV10" s="111"/>
      <c r="GRW10" s="111"/>
      <c r="GRX10" s="111"/>
      <c r="GRY10" s="111"/>
      <c r="GRZ10" s="111"/>
      <c r="GSA10" s="111"/>
      <c r="GSB10" s="111"/>
      <c r="GSC10" s="111"/>
      <c r="GSD10" s="111"/>
      <c r="GSE10" s="111"/>
      <c r="GSF10" s="111"/>
      <c r="GSG10" s="111"/>
      <c r="GSH10" s="111"/>
      <c r="GSI10" s="111"/>
      <c r="GSJ10" s="111"/>
      <c r="GSK10" s="111"/>
      <c r="GSL10" s="111"/>
      <c r="GSM10" s="111"/>
      <c r="GSN10" s="111"/>
      <c r="GSO10" s="111"/>
      <c r="GSP10" s="111"/>
      <c r="GSQ10" s="111"/>
      <c r="GSR10" s="111"/>
      <c r="GSS10" s="111"/>
      <c r="GST10" s="111"/>
      <c r="GSU10" s="111"/>
      <c r="GSV10" s="111"/>
      <c r="GSW10" s="111"/>
      <c r="GSX10" s="111"/>
      <c r="GSY10" s="111"/>
      <c r="GSZ10" s="111"/>
      <c r="GTA10" s="111"/>
      <c r="GTB10" s="111"/>
      <c r="GTC10" s="111"/>
      <c r="GTD10" s="111"/>
      <c r="GTE10" s="111"/>
      <c r="GTF10" s="111"/>
      <c r="GTG10" s="111"/>
      <c r="GTH10" s="111"/>
      <c r="GTI10" s="111"/>
      <c r="GTJ10" s="111"/>
      <c r="GTK10" s="111"/>
      <c r="GTL10" s="111"/>
      <c r="GTM10" s="111"/>
      <c r="GTN10" s="111"/>
      <c r="GTO10" s="111"/>
      <c r="GTP10" s="111"/>
      <c r="GTQ10" s="111"/>
      <c r="GTR10" s="111"/>
      <c r="GTS10" s="111"/>
      <c r="GTT10" s="111"/>
      <c r="GTU10" s="111"/>
      <c r="GTV10" s="111"/>
      <c r="GTW10" s="111"/>
      <c r="GTX10" s="111"/>
      <c r="GTY10" s="111"/>
      <c r="GTZ10" s="111"/>
      <c r="GUA10" s="111"/>
      <c r="GUB10" s="111"/>
      <c r="GUC10" s="111"/>
      <c r="GUD10" s="111"/>
      <c r="GUE10" s="111"/>
      <c r="GUF10" s="111"/>
      <c r="GUG10" s="111"/>
      <c r="GUH10" s="111"/>
      <c r="GUI10" s="111"/>
      <c r="GUJ10" s="111"/>
      <c r="GUK10" s="111"/>
      <c r="GUL10" s="111"/>
      <c r="GUM10" s="111"/>
      <c r="GUN10" s="111"/>
      <c r="GUO10" s="111"/>
      <c r="GUP10" s="111"/>
      <c r="GUQ10" s="111"/>
      <c r="GUR10" s="111"/>
      <c r="GUS10" s="111"/>
      <c r="GUT10" s="111"/>
      <c r="GUU10" s="111"/>
      <c r="GUV10" s="111"/>
      <c r="GUW10" s="111"/>
      <c r="GUX10" s="111"/>
      <c r="GUY10" s="111"/>
      <c r="GUZ10" s="111"/>
      <c r="GVA10" s="111"/>
      <c r="GVB10" s="111"/>
      <c r="GVC10" s="111"/>
      <c r="GVD10" s="111"/>
      <c r="GVE10" s="111"/>
      <c r="GVF10" s="111"/>
      <c r="GVG10" s="111"/>
      <c r="GVH10" s="111"/>
      <c r="GVI10" s="111"/>
      <c r="GVJ10" s="111"/>
      <c r="GVK10" s="111"/>
      <c r="GVL10" s="111"/>
      <c r="GVM10" s="111"/>
      <c r="GVN10" s="111"/>
      <c r="GVO10" s="111"/>
      <c r="GVP10" s="111"/>
      <c r="GVQ10" s="111"/>
      <c r="GVR10" s="111"/>
      <c r="GVS10" s="111"/>
      <c r="GVT10" s="111"/>
      <c r="GVU10" s="111"/>
      <c r="GVV10" s="111"/>
      <c r="GVW10" s="111"/>
      <c r="GVX10" s="111"/>
      <c r="GVY10" s="111"/>
      <c r="GVZ10" s="111"/>
      <c r="GWA10" s="111"/>
      <c r="GWB10" s="111"/>
      <c r="GWC10" s="111"/>
      <c r="GWD10" s="111"/>
      <c r="GWE10" s="111"/>
      <c r="GWF10" s="111"/>
      <c r="GWG10" s="111"/>
      <c r="GWH10" s="111"/>
      <c r="GWI10" s="111"/>
      <c r="GWJ10" s="111"/>
      <c r="GWK10" s="111"/>
      <c r="GWL10" s="111"/>
      <c r="GWM10" s="111"/>
      <c r="GWN10" s="111"/>
      <c r="GWO10" s="111"/>
      <c r="GWP10" s="111"/>
      <c r="GWQ10" s="111"/>
      <c r="GWR10" s="111"/>
      <c r="GWS10" s="111"/>
      <c r="GWT10" s="111"/>
      <c r="GWU10" s="111"/>
      <c r="GWV10" s="111"/>
      <c r="GWW10" s="111"/>
      <c r="GWX10" s="111"/>
      <c r="GWY10" s="111"/>
      <c r="GWZ10" s="111"/>
      <c r="GXA10" s="111"/>
      <c r="GXB10" s="111"/>
      <c r="GXC10" s="111"/>
      <c r="GXD10" s="111"/>
      <c r="GXE10" s="111"/>
      <c r="GXF10" s="111"/>
      <c r="GXG10" s="111"/>
      <c r="GXH10" s="111"/>
      <c r="GXI10" s="111"/>
      <c r="GXJ10" s="111"/>
      <c r="GXK10" s="111"/>
      <c r="GXL10" s="111"/>
      <c r="GXM10" s="111"/>
      <c r="GXN10" s="111"/>
      <c r="GXO10" s="111"/>
      <c r="GXP10" s="111"/>
      <c r="GXQ10" s="111"/>
      <c r="GXR10" s="111"/>
      <c r="GXS10" s="111"/>
      <c r="GXT10" s="111"/>
      <c r="GXU10" s="111"/>
      <c r="GXV10" s="111"/>
      <c r="GXW10" s="111"/>
      <c r="GXX10" s="111"/>
      <c r="GXY10" s="111"/>
      <c r="GXZ10" s="111"/>
      <c r="GYA10" s="111"/>
      <c r="GYB10" s="111"/>
      <c r="GYC10" s="111"/>
      <c r="GYD10" s="111"/>
      <c r="GYE10" s="111"/>
      <c r="GYF10" s="111"/>
      <c r="GYG10" s="111"/>
      <c r="GYH10" s="111"/>
      <c r="GYI10" s="111"/>
      <c r="GYJ10" s="111"/>
      <c r="GYK10" s="111"/>
      <c r="GYL10" s="111"/>
      <c r="GYM10" s="111"/>
      <c r="GYN10" s="111"/>
      <c r="GYO10" s="111"/>
      <c r="GYP10" s="111"/>
      <c r="GYQ10" s="111"/>
      <c r="GYR10" s="111"/>
      <c r="GYS10" s="111"/>
      <c r="GYT10" s="111"/>
      <c r="GYU10" s="111"/>
      <c r="GYV10" s="111"/>
      <c r="GYW10" s="111"/>
      <c r="GYX10" s="111"/>
      <c r="GYY10" s="111"/>
      <c r="GYZ10" s="111"/>
      <c r="GZA10" s="111"/>
      <c r="GZB10" s="111"/>
      <c r="GZC10" s="111"/>
      <c r="GZD10" s="111"/>
      <c r="GZE10" s="111"/>
      <c r="GZF10" s="111"/>
      <c r="GZG10" s="111"/>
      <c r="GZH10" s="111"/>
      <c r="GZI10" s="111"/>
      <c r="GZJ10" s="111"/>
      <c r="GZK10" s="111"/>
      <c r="GZL10" s="111"/>
      <c r="GZM10" s="111"/>
      <c r="GZN10" s="111"/>
      <c r="GZO10" s="111"/>
      <c r="GZP10" s="111"/>
      <c r="GZQ10" s="111"/>
      <c r="GZR10" s="111"/>
      <c r="GZS10" s="111"/>
      <c r="GZT10" s="111"/>
      <c r="GZU10" s="111"/>
      <c r="GZV10" s="111"/>
      <c r="GZW10" s="111"/>
      <c r="GZX10" s="111"/>
      <c r="GZY10" s="111"/>
      <c r="GZZ10" s="111"/>
      <c r="HAA10" s="111"/>
      <c r="HAB10" s="111"/>
      <c r="HAC10" s="111"/>
      <c r="HAD10" s="111"/>
      <c r="HAE10" s="111"/>
      <c r="HAF10" s="111"/>
      <c r="HAG10" s="111"/>
      <c r="HAH10" s="111"/>
      <c r="HAI10" s="111"/>
      <c r="HAJ10" s="111"/>
      <c r="HAK10" s="111"/>
      <c r="HAL10" s="111"/>
      <c r="HAM10" s="111"/>
      <c r="HAN10" s="111"/>
      <c r="HAO10" s="111"/>
      <c r="HAP10" s="111"/>
      <c r="HAQ10" s="111"/>
      <c r="HAR10" s="111"/>
      <c r="HAS10" s="111"/>
      <c r="HAT10" s="111"/>
      <c r="HAU10" s="111"/>
      <c r="HAV10" s="111"/>
      <c r="HAW10" s="111"/>
      <c r="HAX10" s="111"/>
      <c r="HAY10" s="111"/>
      <c r="HAZ10" s="111"/>
      <c r="HBA10" s="111"/>
      <c r="HBB10" s="111"/>
      <c r="HBC10" s="111"/>
      <c r="HBD10" s="111"/>
      <c r="HBE10" s="111"/>
      <c r="HBF10" s="111"/>
      <c r="HBG10" s="111"/>
      <c r="HBH10" s="111"/>
      <c r="HBI10" s="111"/>
      <c r="HBJ10" s="111"/>
      <c r="HBK10" s="111"/>
      <c r="HBL10" s="111"/>
      <c r="HBM10" s="111"/>
      <c r="HBN10" s="111"/>
      <c r="HBO10" s="111"/>
      <c r="HBP10" s="111"/>
      <c r="HBQ10" s="111"/>
      <c r="HBR10" s="111"/>
      <c r="HBS10" s="111"/>
      <c r="HBT10" s="111"/>
      <c r="HBU10" s="111"/>
      <c r="HBV10" s="111"/>
      <c r="HBW10" s="111"/>
      <c r="HBX10" s="111"/>
      <c r="HBY10" s="111"/>
      <c r="HBZ10" s="111"/>
      <c r="HCA10" s="111"/>
      <c r="HCB10" s="111"/>
      <c r="HCC10" s="111"/>
      <c r="HCD10" s="111"/>
      <c r="HCE10" s="111"/>
      <c r="HCF10" s="111"/>
      <c r="HCG10" s="111"/>
      <c r="HCH10" s="111"/>
      <c r="HCI10" s="111"/>
      <c r="HCJ10" s="111"/>
      <c r="HCK10" s="111"/>
      <c r="HCL10" s="111"/>
      <c r="HCM10" s="111"/>
      <c r="HCN10" s="111"/>
      <c r="HCO10" s="111"/>
      <c r="HCP10" s="111"/>
      <c r="HCQ10" s="111"/>
      <c r="HCR10" s="111"/>
      <c r="HCS10" s="111"/>
      <c r="HCT10" s="111"/>
      <c r="HCU10" s="111"/>
      <c r="HCV10" s="111"/>
      <c r="HCW10" s="111"/>
      <c r="HCX10" s="111"/>
      <c r="HCY10" s="111"/>
      <c r="HCZ10" s="111"/>
      <c r="HDA10" s="111"/>
      <c r="HDB10" s="111"/>
      <c r="HDC10" s="111"/>
      <c r="HDD10" s="111"/>
      <c r="HDE10" s="111"/>
      <c r="HDF10" s="111"/>
      <c r="HDG10" s="111"/>
      <c r="HDH10" s="111"/>
      <c r="HDI10" s="111"/>
      <c r="HDJ10" s="111"/>
      <c r="HDK10" s="111"/>
      <c r="HDL10" s="111"/>
      <c r="HDM10" s="111"/>
      <c r="HDN10" s="111"/>
      <c r="HDO10" s="111"/>
      <c r="HDP10" s="111"/>
      <c r="HDQ10" s="111"/>
      <c r="HDR10" s="111"/>
      <c r="HDS10" s="111"/>
      <c r="HDT10" s="111"/>
      <c r="HDU10" s="111"/>
      <c r="HDV10" s="111"/>
      <c r="HDW10" s="111"/>
      <c r="HDX10" s="111"/>
      <c r="HDY10" s="111"/>
      <c r="HDZ10" s="111"/>
      <c r="HEA10" s="111"/>
      <c r="HEB10" s="111"/>
      <c r="HEC10" s="111"/>
      <c r="HED10" s="111"/>
      <c r="HEE10" s="111"/>
      <c r="HEF10" s="111"/>
      <c r="HEG10" s="111"/>
      <c r="HEH10" s="111"/>
      <c r="HEI10" s="111"/>
      <c r="HEJ10" s="111"/>
      <c r="HEK10" s="111"/>
      <c r="HEL10" s="111"/>
      <c r="HEM10" s="111"/>
      <c r="HEN10" s="111"/>
      <c r="HEO10" s="111"/>
      <c r="HEP10" s="111"/>
      <c r="HEQ10" s="111"/>
      <c r="HER10" s="111"/>
      <c r="HES10" s="111"/>
      <c r="HET10" s="111"/>
      <c r="HEU10" s="111"/>
      <c r="HEV10" s="111"/>
      <c r="HEW10" s="111"/>
      <c r="HEX10" s="111"/>
      <c r="HEY10" s="111"/>
      <c r="HEZ10" s="111"/>
      <c r="HFA10" s="111"/>
      <c r="HFB10" s="111"/>
      <c r="HFC10" s="111"/>
      <c r="HFD10" s="111"/>
      <c r="HFE10" s="111"/>
      <c r="HFF10" s="111"/>
      <c r="HFG10" s="111"/>
      <c r="HFH10" s="111"/>
      <c r="HFI10" s="111"/>
      <c r="HFJ10" s="111"/>
      <c r="HFK10" s="111"/>
      <c r="HFL10" s="111"/>
      <c r="HFM10" s="111"/>
      <c r="HFN10" s="111"/>
      <c r="HFO10" s="111"/>
      <c r="HFP10" s="111"/>
      <c r="HFQ10" s="111"/>
      <c r="HFR10" s="111"/>
      <c r="HFS10" s="111"/>
      <c r="HFT10" s="111"/>
      <c r="HFU10" s="111"/>
      <c r="HFV10" s="111"/>
      <c r="HFW10" s="111"/>
      <c r="HFX10" s="111"/>
      <c r="HFY10" s="111"/>
      <c r="HFZ10" s="111"/>
      <c r="HGA10" s="111"/>
      <c r="HGB10" s="111"/>
      <c r="HGC10" s="111"/>
      <c r="HGD10" s="111"/>
      <c r="HGE10" s="111"/>
      <c r="HGF10" s="111"/>
      <c r="HGG10" s="111"/>
      <c r="HGH10" s="111"/>
      <c r="HGI10" s="111"/>
      <c r="HGJ10" s="111"/>
      <c r="HGK10" s="111"/>
      <c r="HGL10" s="111"/>
      <c r="HGM10" s="111"/>
      <c r="HGN10" s="111"/>
      <c r="HGO10" s="111"/>
      <c r="HGP10" s="111"/>
      <c r="HGQ10" s="111"/>
      <c r="HGR10" s="111"/>
      <c r="HGS10" s="111"/>
      <c r="HGT10" s="111"/>
      <c r="HGU10" s="111"/>
      <c r="HGV10" s="111"/>
      <c r="HGW10" s="111"/>
      <c r="HGX10" s="111"/>
      <c r="HGY10" s="111"/>
      <c r="HGZ10" s="111"/>
      <c r="HHA10" s="111"/>
      <c r="HHB10" s="111"/>
      <c r="HHC10" s="111"/>
      <c r="HHD10" s="111"/>
      <c r="HHE10" s="111"/>
      <c r="HHF10" s="111"/>
      <c r="HHG10" s="111"/>
      <c r="HHH10" s="111"/>
      <c r="HHI10" s="111"/>
      <c r="HHJ10" s="111"/>
      <c r="HHK10" s="111"/>
      <c r="HHL10" s="111"/>
      <c r="HHM10" s="111"/>
      <c r="HHN10" s="111"/>
      <c r="HHO10" s="111"/>
      <c r="HHP10" s="111"/>
      <c r="HHQ10" s="111"/>
      <c r="HHR10" s="111"/>
      <c r="HHS10" s="111"/>
      <c r="HHT10" s="111"/>
      <c r="HHU10" s="111"/>
      <c r="HHV10" s="111"/>
      <c r="HHW10" s="111"/>
      <c r="HHX10" s="111"/>
      <c r="HHY10" s="111"/>
      <c r="HHZ10" s="111"/>
      <c r="HIA10" s="111"/>
      <c r="HIB10" s="111"/>
      <c r="HIC10" s="111"/>
      <c r="HID10" s="111"/>
      <c r="HIE10" s="111"/>
      <c r="HIF10" s="111"/>
      <c r="HIG10" s="111"/>
      <c r="HIH10" s="111"/>
      <c r="HII10" s="111"/>
      <c r="HIJ10" s="111"/>
      <c r="HIK10" s="111"/>
      <c r="HIL10" s="111"/>
      <c r="HIM10" s="111"/>
      <c r="HIN10" s="111"/>
      <c r="HIO10" s="111"/>
      <c r="HIP10" s="111"/>
      <c r="HIQ10" s="111"/>
      <c r="HIR10" s="111"/>
      <c r="HIS10" s="111"/>
      <c r="HIT10" s="111"/>
      <c r="HIU10" s="111"/>
      <c r="HIV10" s="111"/>
      <c r="HIW10" s="111"/>
      <c r="HIX10" s="111"/>
      <c r="HIY10" s="111"/>
      <c r="HIZ10" s="111"/>
      <c r="HJA10" s="111"/>
      <c r="HJB10" s="111"/>
      <c r="HJC10" s="111"/>
      <c r="HJD10" s="111"/>
      <c r="HJE10" s="111"/>
      <c r="HJF10" s="111"/>
      <c r="HJG10" s="111"/>
      <c r="HJH10" s="111"/>
      <c r="HJI10" s="111"/>
      <c r="HJJ10" s="111"/>
      <c r="HJK10" s="111"/>
      <c r="HJL10" s="111"/>
      <c r="HJM10" s="111"/>
      <c r="HJN10" s="111"/>
      <c r="HJO10" s="111"/>
      <c r="HJP10" s="111"/>
      <c r="HJQ10" s="111"/>
      <c r="HJR10" s="111"/>
      <c r="HJS10" s="111"/>
      <c r="HJT10" s="111"/>
      <c r="HJU10" s="111"/>
      <c r="HJV10" s="111"/>
      <c r="HJW10" s="111"/>
      <c r="HJX10" s="111"/>
      <c r="HJY10" s="111"/>
      <c r="HJZ10" s="111"/>
      <c r="HKA10" s="111"/>
      <c r="HKB10" s="111"/>
      <c r="HKC10" s="111"/>
      <c r="HKD10" s="111"/>
      <c r="HKE10" s="111"/>
      <c r="HKF10" s="111"/>
      <c r="HKG10" s="111"/>
      <c r="HKH10" s="111"/>
      <c r="HKI10" s="111"/>
      <c r="HKJ10" s="111"/>
      <c r="HKK10" s="111"/>
      <c r="HKL10" s="111"/>
      <c r="HKM10" s="111"/>
      <c r="HKN10" s="111"/>
      <c r="HKO10" s="111"/>
      <c r="HKP10" s="111"/>
      <c r="HKQ10" s="111"/>
      <c r="HKR10" s="111"/>
      <c r="HKS10" s="111"/>
      <c r="HKT10" s="111"/>
      <c r="HKU10" s="111"/>
      <c r="HKV10" s="111"/>
      <c r="HKW10" s="111"/>
      <c r="HKX10" s="111"/>
      <c r="HKY10" s="111"/>
      <c r="HKZ10" s="111"/>
      <c r="HLA10" s="111"/>
      <c r="HLB10" s="111"/>
      <c r="HLC10" s="111"/>
      <c r="HLD10" s="111"/>
      <c r="HLE10" s="111"/>
      <c r="HLF10" s="111"/>
      <c r="HLG10" s="111"/>
      <c r="HLH10" s="111"/>
      <c r="HLI10" s="111"/>
      <c r="HLJ10" s="111"/>
      <c r="HLK10" s="111"/>
      <c r="HLL10" s="111"/>
      <c r="HLM10" s="111"/>
      <c r="HLN10" s="111"/>
      <c r="HLO10" s="111"/>
      <c r="HLP10" s="111"/>
      <c r="HLQ10" s="111"/>
      <c r="HLR10" s="111"/>
      <c r="HLS10" s="111"/>
      <c r="HLT10" s="111"/>
      <c r="HLU10" s="111"/>
      <c r="HLV10" s="111"/>
      <c r="HLW10" s="111"/>
      <c r="HLX10" s="111"/>
      <c r="HLY10" s="111"/>
      <c r="HLZ10" s="111"/>
      <c r="HMA10" s="111"/>
      <c r="HMB10" s="111"/>
      <c r="HMC10" s="111"/>
      <c r="HMD10" s="111"/>
      <c r="HME10" s="111"/>
      <c r="HMF10" s="111"/>
      <c r="HMG10" s="111"/>
      <c r="HMH10" s="111"/>
      <c r="HMI10" s="111"/>
      <c r="HMJ10" s="111"/>
      <c r="HMK10" s="111"/>
      <c r="HML10" s="111"/>
      <c r="HMM10" s="111"/>
      <c r="HMN10" s="111"/>
      <c r="HMO10" s="111"/>
      <c r="HMP10" s="111"/>
      <c r="HMQ10" s="111"/>
      <c r="HMR10" s="111"/>
      <c r="HMS10" s="111"/>
      <c r="HMT10" s="111"/>
      <c r="HMU10" s="111"/>
      <c r="HMV10" s="111"/>
      <c r="HMW10" s="111"/>
      <c r="HMX10" s="111"/>
      <c r="HMY10" s="111"/>
      <c r="HMZ10" s="111"/>
      <c r="HNA10" s="111"/>
      <c r="HNB10" s="111"/>
      <c r="HNC10" s="111"/>
      <c r="HND10" s="111"/>
      <c r="HNE10" s="111"/>
      <c r="HNF10" s="111"/>
      <c r="HNG10" s="111"/>
      <c r="HNH10" s="111"/>
      <c r="HNI10" s="111"/>
      <c r="HNJ10" s="111"/>
      <c r="HNK10" s="111"/>
      <c r="HNL10" s="111"/>
      <c r="HNM10" s="111"/>
      <c r="HNN10" s="111"/>
      <c r="HNO10" s="111"/>
      <c r="HNP10" s="111"/>
      <c r="HNQ10" s="111"/>
      <c r="HNR10" s="111"/>
      <c r="HNS10" s="111"/>
      <c r="HNT10" s="111"/>
      <c r="HNU10" s="111"/>
      <c r="HNV10" s="111"/>
      <c r="HNW10" s="111"/>
      <c r="HNX10" s="111"/>
      <c r="HNY10" s="111"/>
      <c r="HNZ10" s="111"/>
      <c r="HOA10" s="111"/>
      <c r="HOB10" s="111"/>
      <c r="HOC10" s="111"/>
      <c r="HOD10" s="111"/>
      <c r="HOE10" s="111"/>
      <c r="HOF10" s="111"/>
      <c r="HOG10" s="111"/>
      <c r="HOH10" s="111"/>
      <c r="HOI10" s="111"/>
      <c r="HOJ10" s="111"/>
      <c r="HOK10" s="111"/>
      <c r="HOL10" s="111"/>
      <c r="HOM10" s="111"/>
      <c r="HON10" s="111"/>
      <c r="HOO10" s="111"/>
      <c r="HOP10" s="111"/>
      <c r="HOQ10" s="111"/>
      <c r="HOR10" s="111"/>
      <c r="HOS10" s="111"/>
      <c r="HOT10" s="111"/>
      <c r="HOU10" s="111"/>
      <c r="HOV10" s="111"/>
      <c r="HOW10" s="111"/>
      <c r="HOX10" s="111"/>
      <c r="HOY10" s="111"/>
      <c r="HOZ10" s="111"/>
      <c r="HPA10" s="111"/>
      <c r="HPB10" s="111"/>
      <c r="HPC10" s="111"/>
      <c r="HPD10" s="111"/>
      <c r="HPE10" s="111"/>
      <c r="HPF10" s="111"/>
      <c r="HPG10" s="111"/>
      <c r="HPH10" s="111"/>
      <c r="HPI10" s="111"/>
      <c r="HPJ10" s="111"/>
      <c r="HPK10" s="111"/>
      <c r="HPL10" s="111"/>
      <c r="HPM10" s="111"/>
      <c r="HPN10" s="111"/>
      <c r="HPO10" s="111"/>
      <c r="HPP10" s="111"/>
      <c r="HPQ10" s="111"/>
      <c r="HPR10" s="111"/>
      <c r="HPS10" s="111"/>
      <c r="HPT10" s="111"/>
      <c r="HPU10" s="111"/>
      <c r="HPV10" s="111"/>
      <c r="HPW10" s="111"/>
      <c r="HPX10" s="111"/>
      <c r="HPY10" s="111"/>
      <c r="HPZ10" s="111"/>
      <c r="HQA10" s="111"/>
      <c r="HQB10" s="111"/>
      <c r="HQC10" s="111"/>
      <c r="HQD10" s="111"/>
      <c r="HQE10" s="111"/>
      <c r="HQF10" s="111"/>
      <c r="HQG10" s="111"/>
      <c r="HQH10" s="111"/>
      <c r="HQI10" s="111"/>
      <c r="HQJ10" s="111"/>
      <c r="HQK10" s="111"/>
      <c r="HQL10" s="111"/>
      <c r="HQM10" s="111"/>
      <c r="HQN10" s="111"/>
      <c r="HQO10" s="111"/>
      <c r="HQP10" s="111"/>
      <c r="HQQ10" s="111"/>
      <c r="HQR10" s="111"/>
      <c r="HQS10" s="111"/>
      <c r="HQT10" s="111"/>
      <c r="HQU10" s="111"/>
      <c r="HQV10" s="111"/>
      <c r="HQW10" s="111"/>
      <c r="HQX10" s="111"/>
      <c r="HQY10" s="111"/>
      <c r="HQZ10" s="111"/>
      <c r="HRA10" s="111"/>
      <c r="HRB10" s="111"/>
      <c r="HRC10" s="111"/>
      <c r="HRD10" s="111"/>
      <c r="HRE10" s="111"/>
      <c r="HRF10" s="111"/>
      <c r="HRG10" s="111"/>
      <c r="HRH10" s="111"/>
      <c r="HRI10" s="111"/>
      <c r="HRJ10" s="111"/>
      <c r="HRK10" s="111"/>
      <c r="HRL10" s="111"/>
      <c r="HRM10" s="111"/>
      <c r="HRN10" s="111"/>
      <c r="HRO10" s="111"/>
      <c r="HRP10" s="111"/>
      <c r="HRQ10" s="111"/>
      <c r="HRR10" s="111"/>
      <c r="HRS10" s="111"/>
      <c r="HRT10" s="111"/>
      <c r="HRU10" s="111"/>
      <c r="HRV10" s="111"/>
      <c r="HRW10" s="111"/>
      <c r="HRX10" s="111"/>
      <c r="HRY10" s="111"/>
      <c r="HRZ10" s="111"/>
      <c r="HSA10" s="111"/>
      <c r="HSB10" s="111"/>
      <c r="HSC10" s="111"/>
      <c r="HSD10" s="111"/>
      <c r="HSE10" s="111"/>
      <c r="HSF10" s="111"/>
      <c r="HSG10" s="111"/>
      <c r="HSH10" s="111"/>
      <c r="HSI10" s="111"/>
      <c r="HSJ10" s="111"/>
      <c r="HSK10" s="111"/>
      <c r="HSL10" s="111"/>
      <c r="HSM10" s="111"/>
      <c r="HSN10" s="111"/>
      <c r="HSO10" s="111"/>
      <c r="HSP10" s="111"/>
      <c r="HSQ10" s="111"/>
      <c r="HSR10" s="111"/>
      <c r="HSS10" s="111"/>
      <c r="HST10" s="111"/>
      <c r="HSU10" s="111"/>
      <c r="HSV10" s="111"/>
      <c r="HSW10" s="111"/>
      <c r="HSX10" s="111"/>
      <c r="HSY10" s="111"/>
      <c r="HSZ10" s="111"/>
      <c r="HTA10" s="111"/>
      <c r="HTB10" s="111"/>
      <c r="HTC10" s="111"/>
      <c r="HTD10" s="111"/>
      <c r="HTE10" s="111"/>
      <c r="HTF10" s="111"/>
      <c r="HTG10" s="111"/>
      <c r="HTH10" s="111"/>
      <c r="HTI10" s="111"/>
      <c r="HTJ10" s="111"/>
      <c r="HTK10" s="111"/>
      <c r="HTL10" s="111"/>
      <c r="HTM10" s="111"/>
      <c r="HTN10" s="111"/>
      <c r="HTO10" s="111"/>
      <c r="HTP10" s="111"/>
      <c r="HTQ10" s="111"/>
      <c r="HTR10" s="111"/>
      <c r="HTS10" s="111"/>
      <c r="HTT10" s="111"/>
      <c r="HTU10" s="111"/>
      <c r="HTV10" s="111"/>
      <c r="HTW10" s="111"/>
      <c r="HTX10" s="111"/>
      <c r="HTY10" s="111"/>
      <c r="HTZ10" s="111"/>
      <c r="HUA10" s="111"/>
      <c r="HUB10" s="111"/>
      <c r="HUC10" s="111"/>
      <c r="HUD10" s="111"/>
      <c r="HUE10" s="111"/>
      <c r="HUF10" s="111"/>
      <c r="HUG10" s="111"/>
      <c r="HUH10" s="111"/>
      <c r="HUI10" s="111"/>
      <c r="HUJ10" s="111"/>
      <c r="HUK10" s="111"/>
      <c r="HUL10" s="111"/>
      <c r="HUM10" s="111"/>
      <c r="HUN10" s="111"/>
      <c r="HUO10" s="111"/>
      <c r="HUP10" s="111"/>
      <c r="HUQ10" s="111"/>
      <c r="HUR10" s="111"/>
      <c r="HUS10" s="111"/>
      <c r="HUT10" s="111"/>
      <c r="HUU10" s="111"/>
      <c r="HUV10" s="111"/>
      <c r="HUW10" s="111"/>
      <c r="HUX10" s="111"/>
      <c r="HUY10" s="111"/>
      <c r="HUZ10" s="111"/>
      <c r="HVA10" s="111"/>
      <c r="HVB10" s="111"/>
      <c r="HVC10" s="111"/>
      <c r="HVD10" s="111"/>
      <c r="HVE10" s="111"/>
      <c r="HVF10" s="111"/>
      <c r="HVG10" s="111"/>
      <c r="HVH10" s="111"/>
      <c r="HVI10" s="111"/>
      <c r="HVJ10" s="111"/>
      <c r="HVK10" s="111"/>
      <c r="HVL10" s="111"/>
      <c r="HVM10" s="111"/>
      <c r="HVN10" s="111"/>
      <c r="HVO10" s="111"/>
      <c r="HVP10" s="111"/>
      <c r="HVQ10" s="111"/>
      <c r="HVR10" s="111"/>
      <c r="HVS10" s="111"/>
      <c r="HVT10" s="111"/>
      <c r="HVU10" s="111"/>
      <c r="HVV10" s="111"/>
      <c r="HVW10" s="111"/>
      <c r="HVX10" s="111"/>
      <c r="HVY10" s="111"/>
      <c r="HVZ10" s="111"/>
      <c r="HWA10" s="111"/>
      <c r="HWB10" s="111"/>
      <c r="HWC10" s="111"/>
      <c r="HWD10" s="111"/>
      <c r="HWE10" s="111"/>
      <c r="HWF10" s="111"/>
      <c r="HWG10" s="111"/>
      <c r="HWH10" s="111"/>
      <c r="HWI10" s="111"/>
      <c r="HWJ10" s="111"/>
      <c r="HWK10" s="111"/>
      <c r="HWL10" s="111"/>
      <c r="HWM10" s="111"/>
      <c r="HWN10" s="111"/>
      <c r="HWO10" s="111"/>
      <c r="HWP10" s="111"/>
      <c r="HWQ10" s="111"/>
      <c r="HWR10" s="111"/>
      <c r="HWS10" s="111"/>
      <c r="HWT10" s="111"/>
      <c r="HWU10" s="111"/>
      <c r="HWV10" s="111"/>
      <c r="HWW10" s="111"/>
      <c r="HWX10" s="111"/>
      <c r="HWY10" s="111"/>
      <c r="HWZ10" s="111"/>
      <c r="HXA10" s="111"/>
      <c r="HXB10" s="111"/>
      <c r="HXC10" s="111"/>
      <c r="HXD10" s="111"/>
      <c r="HXE10" s="111"/>
      <c r="HXF10" s="111"/>
      <c r="HXG10" s="111"/>
      <c r="HXH10" s="111"/>
      <c r="HXI10" s="111"/>
      <c r="HXJ10" s="111"/>
      <c r="HXK10" s="111"/>
      <c r="HXL10" s="111"/>
      <c r="HXM10" s="111"/>
      <c r="HXN10" s="111"/>
      <c r="HXO10" s="111"/>
      <c r="HXP10" s="111"/>
      <c r="HXQ10" s="111"/>
      <c r="HXR10" s="111"/>
      <c r="HXS10" s="111"/>
      <c r="HXT10" s="111"/>
      <c r="HXU10" s="111"/>
      <c r="HXV10" s="111"/>
      <c r="HXW10" s="111"/>
      <c r="HXX10" s="111"/>
      <c r="HXY10" s="111"/>
      <c r="HXZ10" s="111"/>
      <c r="HYA10" s="111"/>
      <c r="HYB10" s="111"/>
      <c r="HYC10" s="111"/>
      <c r="HYD10" s="111"/>
      <c r="HYE10" s="111"/>
      <c r="HYF10" s="111"/>
      <c r="HYG10" s="111"/>
      <c r="HYH10" s="111"/>
      <c r="HYI10" s="111"/>
      <c r="HYJ10" s="111"/>
      <c r="HYK10" s="111"/>
      <c r="HYL10" s="111"/>
      <c r="HYM10" s="111"/>
      <c r="HYN10" s="111"/>
      <c r="HYO10" s="111"/>
      <c r="HYP10" s="111"/>
      <c r="HYQ10" s="111"/>
      <c r="HYR10" s="111"/>
      <c r="HYS10" s="111"/>
      <c r="HYT10" s="111"/>
      <c r="HYU10" s="111"/>
      <c r="HYV10" s="111"/>
      <c r="HYW10" s="111"/>
      <c r="HYX10" s="111"/>
      <c r="HYY10" s="111"/>
      <c r="HYZ10" s="111"/>
      <c r="HZA10" s="111"/>
      <c r="HZB10" s="111"/>
      <c r="HZC10" s="111"/>
      <c r="HZD10" s="111"/>
      <c r="HZE10" s="111"/>
      <c r="HZF10" s="111"/>
      <c r="HZG10" s="111"/>
      <c r="HZH10" s="111"/>
      <c r="HZI10" s="111"/>
      <c r="HZJ10" s="111"/>
      <c r="HZK10" s="111"/>
      <c r="HZL10" s="111"/>
      <c r="HZM10" s="111"/>
      <c r="HZN10" s="111"/>
      <c r="HZO10" s="111"/>
      <c r="HZP10" s="111"/>
      <c r="HZQ10" s="111"/>
      <c r="HZR10" s="111"/>
      <c r="HZS10" s="111"/>
      <c r="HZT10" s="111"/>
      <c r="HZU10" s="111"/>
      <c r="HZV10" s="111"/>
      <c r="HZW10" s="111"/>
      <c r="HZX10" s="111"/>
      <c r="HZY10" s="111"/>
      <c r="HZZ10" s="111"/>
      <c r="IAA10" s="111"/>
      <c r="IAB10" s="111"/>
      <c r="IAC10" s="111"/>
      <c r="IAD10" s="111"/>
      <c r="IAE10" s="111"/>
      <c r="IAF10" s="111"/>
      <c r="IAG10" s="111"/>
      <c r="IAH10" s="111"/>
      <c r="IAI10" s="111"/>
      <c r="IAJ10" s="111"/>
      <c r="IAK10" s="111"/>
      <c r="IAL10" s="111"/>
      <c r="IAM10" s="111"/>
      <c r="IAN10" s="111"/>
      <c r="IAO10" s="111"/>
      <c r="IAP10" s="111"/>
      <c r="IAQ10" s="111"/>
      <c r="IAR10" s="111"/>
      <c r="IAS10" s="111"/>
      <c r="IAT10" s="111"/>
      <c r="IAU10" s="111"/>
      <c r="IAV10" s="111"/>
      <c r="IAW10" s="111"/>
      <c r="IAX10" s="111"/>
      <c r="IAY10" s="111"/>
      <c r="IAZ10" s="111"/>
      <c r="IBA10" s="111"/>
      <c r="IBB10" s="111"/>
      <c r="IBC10" s="111"/>
      <c r="IBD10" s="111"/>
      <c r="IBE10" s="111"/>
      <c r="IBF10" s="111"/>
      <c r="IBG10" s="111"/>
      <c r="IBH10" s="111"/>
      <c r="IBI10" s="111"/>
      <c r="IBJ10" s="111"/>
      <c r="IBK10" s="111"/>
      <c r="IBL10" s="111"/>
      <c r="IBM10" s="111"/>
      <c r="IBN10" s="111"/>
      <c r="IBO10" s="111"/>
      <c r="IBP10" s="111"/>
      <c r="IBQ10" s="111"/>
      <c r="IBR10" s="111"/>
      <c r="IBS10" s="111"/>
      <c r="IBT10" s="111"/>
      <c r="IBU10" s="111"/>
      <c r="IBV10" s="111"/>
      <c r="IBW10" s="111"/>
      <c r="IBX10" s="111"/>
      <c r="IBY10" s="111"/>
      <c r="IBZ10" s="111"/>
      <c r="ICA10" s="111"/>
      <c r="ICB10" s="111"/>
      <c r="ICC10" s="111"/>
      <c r="ICD10" s="111"/>
      <c r="ICE10" s="111"/>
      <c r="ICF10" s="111"/>
      <c r="ICG10" s="111"/>
      <c r="ICH10" s="111"/>
      <c r="ICI10" s="111"/>
      <c r="ICJ10" s="111"/>
      <c r="ICK10" s="111"/>
      <c r="ICL10" s="111"/>
      <c r="ICM10" s="111"/>
      <c r="ICN10" s="111"/>
      <c r="ICO10" s="111"/>
      <c r="ICP10" s="111"/>
      <c r="ICQ10" s="111"/>
      <c r="ICR10" s="111"/>
      <c r="ICS10" s="111"/>
      <c r="ICT10" s="111"/>
      <c r="ICU10" s="111"/>
      <c r="ICV10" s="111"/>
      <c r="ICW10" s="111"/>
      <c r="ICX10" s="111"/>
      <c r="ICY10" s="111"/>
      <c r="ICZ10" s="111"/>
      <c r="IDA10" s="111"/>
      <c r="IDB10" s="111"/>
      <c r="IDC10" s="111"/>
      <c r="IDD10" s="111"/>
      <c r="IDE10" s="111"/>
      <c r="IDF10" s="111"/>
      <c r="IDG10" s="111"/>
      <c r="IDH10" s="111"/>
      <c r="IDI10" s="111"/>
      <c r="IDJ10" s="111"/>
      <c r="IDK10" s="111"/>
      <c r="IDL10" s="111"/>
      <c r="IDM10" s="111"/>
      <c r="IDN10" s="111"/>
      <c r="IDO10" s="111"/>
      <c r="IDP10" s="111"/>
      <c r="IDQ10" s="111"/>
      <c r="IDR10" s="111"/>
      <c r="IDS10" s="111"/>
      <c r="IDT10" s="111"/>
      <c r="IDU10" s="111"/>
      <c r="IDV10" s="111"/>
      <c r="IDW10" s="111"/>
      <c r="IDX10" s="111"/>
      <c r="IDY10" s="111"/>
      <c r="IDZ10" s="111"/>
      <c r="IEA10" s="111"/>
      <c r="IEB10" s="111"/>
      <c r="IEC10" s="111"/>
      <c r="IED10" s="111"/>
      <c r="IEE10" s="111"/>
      <c r="IEF10" s="111"/>
      <c r="IEG10" s="111"/>
      <c r="IEH10" s="111"/>
      <c r="IEI10" s="111"/>
      <c r="IEJ10" s="111"/>
      <c r="IEK10" s="111"/>
      <c r="IEL10" s="111"/>
      <c r="IEM10" s="111"/>
      <c r="IEN10" s="111"/>
      <c r="IEO10" s="111"/>
      <c r="IEP10" s="111"/>
      <c r="IEQ10" s="111"/>
      <c r="IER10" s="111"/>
      <c r="IES10" s="111"/>
      <c r="IET10" s="111"/>
      <c r="IEU10" s="111"/>
      <c r="IEV10" s="111"/>
      <c r="IEW10" s="111"/>
      <c r="IEX10" s="111"/>
      <c r="IEY10" s="111"/>
      <c r="IEZ10" s="111"/>
      <c r="IFA10" s="111"/>
      <c r="IFB10" s="111"/>
      <c r="IFC10" s="111"/>
      <c r="IFD10" s="111"/>
      <c r="IFE10" s="111"/>
      <c r="IFF10" s="111"/>
      <c r="IFG10" s="111"/>
      <c r="IFH10" s="111"/>
      <c r="IFI10" s="111"/>
      <c r="IFJ10" s="111"/>
      <c r="IFK10" s="111"/>
      <c r="IFL10" s="111"/>
      <c r="IFM10" s="111"/>
      <c r="IFN10" s="111"/>
      <c r="IFO10" s="111"/>
      <c r="IFP10" s="111"/>
      <c r="IFQ10" s="111"/>
      <c r="IFR10" s="111"/>
      <c r="IFS10" s="111"/>
      <c r="IFT10" s="111"/>
      <c r="IFU10" s="111"/>
      <c r="IFV10" s="111"/>
      <c r="IFW10" s="111"/>
      <c r="IFX10" s="111"/>
      <c r="IFY10" s="111"/>
      <c r="IFZ10" s="111"/>
      <c r="IGA10" s="111"/>
      <c r="IGB10" s="111"/>
      <c r="IGC10" s="111"/>
      <c r="IGD10" s="111"/>
      <c r="IGE10" s="111"/>
      <c r="IGF10" s="111"/>
      <c r="IGG10" s="111"/>
      <c r="IGH10" s="111"/>
      <c r="IGI10" s="111"/>
      <c r="IGJ10" s="111"/>
      <c r="IGK10" s="111"/>
      <c r="IGL10" s="111"/>
      <c r="IGM10" s="111"/>
      <c r="IGN10" s="111"/>
      <c r="IGO10" s="111"/>
      <c r="IGP10" s="111"/>
      <c r="IGQ10" s="111"/>
      <c r="IGR10" s="111"/>
      <c r="IGS10" s="111"/>
      <c r="IGT10" s="111"/>
      <c r="IGU10" s="111"/>
      <c r="IGV10" s="111"/>
      <c r="IGW10" s="111"/>
      <c r="IGX10" s="111"/>
      <c r="IGY10" s="111"/>
      <c r="IGZ10" s="111"/>
      <c r="IHA10" s="111"/>
      <c r="IHB10" s="111"/>
      <c r="IHC10" s="111"/>
      <c r="IHD10" s="111"/>
      <c r="IHE10" s="111"/>
      <c r="IHF10" s="111"/>
      <c r="IHG10" s="111"/>
      <c r="IHH10" s="111"/>
      <c r="IHI10" s="111"/>
      <c r="IHJ10" s="111"/>
      <c r="IHK10" s="111"/>
      <c r="IHL10" s="111"/>
      <c r="IHM10" s="111"/>
      <c r="IHN10" s="111"/>
      <c r="IHO10" s="111"/>
      <c r="IHP10" s="111"/>
      <c r="IHQ10" s="111"/>
      <c r="IHR10" s="111"/>
      <c r="IHS10" s="111"/>
      <c r="IHT10" s="111"/>
      <c r="IHU10" s="111"/>
      <c r="IHV10" s="111"/>
      <c r="IHW10" s="111"/>
      <c r="IHX10" s="111"/>
      <c r="IHY10" s="111"/>
      <c r="IHZ10" s="111"/>
      <c r="IIA10" s="111"/>
      <c r="IIB10" s="111"/>
      <c r="IIC10" s="111"/>
      <c r="IID10" s="111"/>
      <c r="IIE10" s="111"/>
      <c r="IIF10" s="111"/>
      <c r="IIG10" s="111"/>
      <c r="IIH10" s="111"/>
      <c r="III10" s="111"/>
      <c r="IIJ10" s="111"/>
      <c r="IIK10" s="111"/>
      <c r="IIL10" s="111"/>
      <c r="IIM10" s="111"/>
      <c r="IIN10" s="111"/>
      <c r="IIO10" s="111"/>
      <c r="IIP10" s="111"/>
      <c r="IIQ10" s="111"/>
      <c r="IIR10" s="111"/>
      <c r="IIS10" s="111"/>
      <c r="IIT10" s="111"/>
      <c r="IIU10" s="111"/>
      <c r="IIV10" s="111"/>
      <c r="IIW10" s="111"/>
      <c r="IIX10" s="111"/>
      <c r="IIY10" s="111"/>
      <c r="IIZ10" s="111"/>
      <c r="IJA10" s="111"/>
      <c r="IJB10" s="111"/>
      <c r="IJC10" s="111"/>
      <c r="IJD10" s="111"/>
      <c r="IJE10" s="111"/>
      <c r="IJF10" s="111"/>
      <c r="IJG10" s="111"/>
      <c r="IJH10" s="111"/>
      <c r="IJI10" s="111"/>
      <c r="IJJ10" s="111"/>
      <c r="IJK10" s="111"/>
      <c r="IJL10" s="111"/>
      <c r="IJM10" s="111"/>
      <c r="IJN10" s="111"/>
      <c r="IJO10" s="111"/>
      <c r="IJP10" s="111"/>
      <c r="IJQ10" s="111"/>
      <c r="IJR10" s="111"/>
      <c r="IJS10" s="111"/>
      <c r="IJT10" s="111"/>
      <c r="IJU10" s="111"/>
      <c r="IJV10" s="111"/>
      <c r="IJW10" s="111"/>
      <c r="IJX10" s="111"/>
      <c r="IJY10" s="111"/>
      <c r="IJZ10" s="111"/>
      <c r="IKA10" s="111"/>
      <c r="IKB10" s="111"/>
      <c r="IKC10" s="111"/>
      <c r="IKD10" s="111"/>
      <c r="IKE10" s="111"/>
      <c r="IKF10" s="111"/>
      <c r="IKG10" s="111"/>
      <c r="IKH10" s="111"/>
      <c r="IKI10" s="111"/>
      <c r="IKJ10" s="111"/>
      <c r="IKK10" s="111"/>
      <c r="IKL10" s="111"/>
      <c r="IKM10" s="111"/>
      <c r="IKN10" s="111"/>
      <c r="IKO10" s="111"/>
      <c r="IKP10" s="111"/>
      <c r="IKQ10" s="111"/>
      <c r="IKR10" s="111"/>
      <c r="IKS10" s="111"/>
      <c r="IKT10" s="111"/>
      <c r="IKU10" s="111"/>
      <c r="IKV10" s="111"/>
      <c r="IKW10" s="111"/>
      <c r="IKX10" s="111"/>
      <c r="IKY10" s="111"/>
      <c r="IKZ10" s="111"/>
      <c r="ILA10" s="111"/>
      <c r="ILB10" s="111"/>
      <c r="ILC10" s="111"/>
      <c r="ILD10" s="111"/>
      <c r="ILE10" s="111"/>
      <c r="ILF10" s="111"/>
      <c r="ILG10" s="111"/>
      <c r="ILH10" s="111"/>
      <c r="ILI10" s="111"/>
      <c r="ILJ10" s="111"/>
      <c r="ILK10" s="111"/>
      <c r="ILL10" s="111"/>
      <c r="ILM10" s="111"/>
      <c r="ILN10" s="111"/>
      <c r="ILO10" s="111"/>
      <c r="ILP10" s="111"/>
      <c r="ILQ10" s="111"/>
      <c r="ILR10" s="111"/>
      <c r="ILS10" s="111"/>
      <c r="ILT10" s="111"/>
      <c r="ILU10" s="111"/>
      <c r="ILV10" s="111"/>
      <c r="ILW10" s="111"/>
      <c r="ILX10" s="111"/>
      <c r="ILY10" s="111"/>
      <c r="ILZ10" s="111"/>
      <c r="IMA10" s="111"/>
      <c r="IMB10" s="111"/>
      <c r="IMC10" s="111"/>
      <c r="IMD10" s="111"/>
      <c r="IME10" s="111"/>
      <c r="IMF10" s="111"/>
      <c r="IMG10" s="111"/>
      <c r="IMH10" s="111"/>
      <c r="IMI10" s="111"/>
      <c r="IMJ10" s="111"/>
      <c r="IMK10" s="111"/>
      <c r="IML10" s="111"/>
      <c r="IMM10" s="111"/>
      <c r="IMN10" s="111"/>
      <c r="IMO10" s="111"/>
      <c r="IMP10" s="111"/>
      <c r="IMQ10" s="111"/>
      <c r="IMR10" s="111"/>
      <c r="IMS10" s="111"/>
      <c r="IMT10" s="111"/>
      <c r="IMU10" s="111"/>
      <c r="IMV10" s="111"/>
      <c r="IMW10" s="111"/>
      <c r="IMX10" s="111"/>
      <c r="IMY10" s="111"/>
      <c r="IMZ10" s="111"/>
      <c r="INA10" s="111"/>
      <c r="INB10" s="111"/>
      <c r="INC10" s="111"/>
      <c r="IND10" s="111"/>
      <c r="INE10" s="111"/>
      <c r="INF10" s="111"/>
      <c r="ING10" s="111"/>
      <c r="INH10" s="111"/>
      <c r="INI10" s="111"/>
      <c r="INJ10" s="111"/>
      <c r="INK10" s="111"/>
      <c r="INL10" s="111"/>
      <c r="INM10" s="111"/>
      <c r="INN10" s="111"/>
      <c r="INO10" s="111"/>
      <c r="INP10" s="111"/>
      <c r="INQ10" s="111"/>
      <c r="INR10" s="111"/>
      <c r="INS10" s="111"/>
      <c r="INT10" s="111"/>
      <c r="INU10" s="111"/>
      <c r="INV10" s="111"/>
      <c r="INW10" s="111"/>
      <c r="INX10" s="111"/>
      <c r="INY10" s="111"/>
      <c r="INZ10" s="111"/>
      <c r="IOA10" s="111"/>
      <c r="IOB10" s="111"/>
      <c r="IOC10" s="111"/>
      <c r="IOD10" s="111"/>
      <c r="IOE10" s="111"/>
      <c r="IOF10" s="111"/>
      <c r="IOG10" s="111"/>
      <c r="IOH10" s="111"/>
      <c r="IOI10" s="111"/>
      <c r="IOJ10" s="111"/>
      <c r="IOK10" s="111"/>
      <c r="IOL10" s="111"/>
      <c r="IOM10" s="111"/>
      <c r="ION10" s="111"/>
      <c r="IOO10" s="111"/>
      <c r="IOP10" s="111"/>
      <c r="IOQ10" s="111"/>
      <c r="IOR10" s="111"/>
      <c r="IOS10" s="111"/>
      <c r="IOT10" s="111"/>
      <c r="IOU10" s="111"/>
      <c r="IOV10" s="111"/>
      <c r="IOW10" s="111"/>
      <c r="IOX10" s="111"/>
      <c r="IOY10" s="111"/>
      <c r="IOZ10" s="111"/>
      <c r="IPA10" s="111"/>
      <c r="IPB10" s="111"/>
      <c r="IPC10" s="111"/>
      <c r="IPD10" s="111"/>
      <c r="IPE10" s="111"/>
      <c r="IPF10" s="111"/>
      <c r="IPG10" s="111"/>
      <c r="IPH10" s="111"/>
      <c r="IPI10" s="111"/>
      <c r="IPJ10" s="111"/>
      <c r="IPK10" s="111"/>
      <c r="IPL10" s="111"/>
      <c r="IPM10" s="111"/>
      <c r="IPN10" s="111"/>
      <c r="IPO10" s="111"/>
      <c r="IPP10" s="111"/>
      <c r="IPQ10" s="111"/>
      <c r="IPR10" s="111"/>
      <c r="IPS10" s="111"/>
      <c r="IPT10" s="111"/>
      <c r="IPU10" s="111"/>
      <c r="IPV10" s="111"/>
      <c r="IPW10" s="111"/>
      <c r="IPX10" s="111"/>
      <c r="IPY10" s="111"/>
      <c r="IPZ10" s="111"/>
      <c r="IQA10" s="111"/>
      <c r="IQB10" s="111"/>
      <c r="IQC10" s="111"/>
      <c r="IQD10" s="111"/>
      <c r="IQE10" s="111"/>
      <c r="IQF10" s="111"/>
      <c r="IQG10" s="111"/>
      <c r="IQH10" s="111"/>
      <c r="IQI10" s="111"/>
      <c r="IQJ10" s="111"/>
      <c r="IQK10" s="111"/>
      <c r="IQL10" s="111"/>
      <c r="IQM10" s="111"/>
      <c r="IQN10" s="111"/>
      <c r="IQO10" s="111"/>
      <c r="IQP10" s="111"/>
      <c r="IQQ10" s="111"/>
      <c r="IQR10" s="111"/>
      <c r="IQS10" s="111"/>
      <c r="IQT10" s="111"/>
      <c r="IQU10" s="111"/>
      <c r="IQV10" s="111"/>
      <c r="IQW10" s="111"/>
      <c r="IQX10" s="111"/>
      <c r="IQY10" s="111"/>
      <c r="IQZ10" s="111"/>
      <c r="IRA10" s="111"/>
      <c r="IRB10" s="111"/>
      <c r="IRC10" s="111"/>
      <c r="IRD10" s="111"/>
      <c r="IRE10" s="111"/>
      <c r="IRF10" s="111"/>
      <c r="IRG10" s="111"/>
      <c r="IRH10" s="111"/>
      <c r="IRI10" s="111"/>
      <c r="IRJ10" s="111"/>
      <c r="IRK10" s="111"/>
      <c r="IRL10" s="111"/>
      <c r="IRM10" s="111"/>
      <c r="IRN10" s="111"/>
      <c r="IRO10" s="111"/>
      <c r="IRP10" s="111"/>
      <c r="IRQ10" s="111"/>
      <c r="IRR10" s="111"/>
      <c r="IRS10" s="111"/>
      <c r="IRT10" s="111"/>
      <c r="IRU10" s="111"/>
      <c r="IRV10" s="111"/>
      <c r="IRW10" s="111"/>
      <c r="IRX10" s="111"/>
      <c r="IRY10" s="111"/>
      <c r="IRZ10" s="111"/>
      <c r="ISA10" s="111"/>
      <c r="ISB10" s="111"/>
      <c r="ISC10" s="111"/>
      <c r="ISD10" s="111"/>
      <c r="ISE10" s="111"/>
      <c r="ISF10" s="111"/>
      <c r="ISG10" s="111"/>
      <c r="ISH10" s="111"/>
      <c r="ISI10" s="111"/>
      <c r="ISJ10" s="111"/>
      <c r="ISK10" s="111"/>
      <c r="ISL10" s="111"/>
      <c r="ISM10" s="111"/>
      <c r="ISN10" s="111"/>
      <c r="ISO10" s="111"/>
      <c r="ISP10" s="111"/>
      <c r="ISQ10" s="111"/>
      <c r="ISR10" s="111"/>
      <c r="ISS10" s="111"/>
      <c r="IST10" s="111"/>
      <c r="ISU10" s="111"/>
      <c r="ISV10" s="111"/>
      <c r="ISW10" s="111"/>
      <c r="ISX10" s="111"/>
      <c r="ISY10" s="111"/>
      <c r="ISZ10" s="111"/>
      <c r="ITA10" s="111"/>
      <c r="ITB10" s="111"/>
      <c r="ITC10" s="111"/>
      <c r="ITD10" s="111"/>
      <c r="ITE10" s="111"/>
      <c r="ITF10" s="111"/>
      <c r="ITG10" s="111"/>
      <c r="ITH10" s="111"/>
      <c r="ITI10" s="111"/>
      <c r="ITJ10" s="111"/>
      <c r="ITK10" s="111"/>
      <c r="ITL10" s="111"/>
      <c r="ITM10" s="111"/>
      <c r="ITN10" s="111"/>
      <c r="ITO10" s="111"/>
      <c r="ITP10" s="111"/>
      <c r="ITQ10" s="111"/>
      <c r="ITR10" s="111"/>
      <c r="ITS10" s="111"/>
      <c r="ITT10" s="111"/>
      <c r="ITU10" s="111"/>
      <c r="ITV10" s="111"/>
      <c r="ITW10" s="111"/>
      <c r="ITX10" s="111"/>
      <c r="ITY10" s="111"/>
      <c r="ITZ10" s="111"/>
      <c r="IUA10" s="111"/>
      <c r="IUB10" s="111"/>
      <c r="IUC10" s="111"/>
      <c r="IUD10" s="111"/>
      <c r="IUE10" s="111"/>
      <c r="IUF10" s="111"/>
      <c r="IUG10" s="111"/>
      <c r="IUH10" s="111"/>
      <c r="IUI10" s="111"/>
      <c r="IUJ10" s="111"/>
      <c r="IUK10" s="111"/>
      <c r="IUL10" s="111"/>
      <c r="IUM10" s="111"/>
      <c r="IUN10" s="111"/>
      <c r="IUO10" s="111"/>
      <c r="IUP10" s="111"/>
      <c r="IUQ10" s="111"/>
      <c r="IUR10" s="111"/>
      <c r="IUS10" s="111"/>
      <c r="IUT10" s="111"/>
      <c r="IUU10" s="111"/>
      <c r="IUV10" s="111"/>
      <c r="IUW10" s="111"/>
      <c r="IUX10" s="111"/>
      <c r="IUY10" s="111"/>
      <c r="IUZ10" s="111"/>
      <c r="IVA10" s="111"/>
      <c r="IVB10" s="111"/>
      <c r="IVC10" s="111"/>
      <c r="IVD10" s="111"/>
      <c r="IVE10" s="111"/>
      <c r="IVF10" s="111"/>
      <c r="IVG10" s="111"/>
      <c r="IVH10" s="111"/>
      <c r="IVI10" s="111"/>
      <c r="IVJ10" s="111"/>
      <c r="IVK10" s="111"/>
      <c r="IVL10" s="111"/>
      <c r="IVM10" s="111"/>
      <c r="IVN10" s="111"/>
      <c r="IVO10" s="111"/>
      <c r="IVP10" s="111"/>
      <c r="IVQ10" s="111"/>
      <c r="IVR10" s="111"/>
      <c r="IVS10" s="111"/>
      <c r="IVT10" s="111"/>
      <c r="IVU10" s="111"/>
      <c r="IVV10" s="111"/>
      <c r="IVW10" s="111"/>
      <c r="IVX10" s="111"/>
      <c r="IVY10" s="111"/>
      <c r="IVZ10" s="111"/>
      <c r="IWA10" s="111"/>
      <c r="IWB10" s="111"/>
      <c r="IWC10" s="111"/>
      <c r="IWD10" s="111"/>
      <c r="IWE10" s="111"/>
      <c r="IWF10" s="111"/>
      <c r="IWG10" s="111"/>
      <c r="IWH10" s="111"/>
      <c r="IWI10" s="111"/>
      <c r="IWJ10" s="111"/>
      <c r="IWK10" s="111"/>
      <c r="IWL10" s="111"/>
      <c r="IWM10" s="111"/>
      <c r="IWN10" s="111"/>
      <c r="IWO10" s="111"/>
      <c r="IWP10" s="111"/>
      <c r="IWQ10" s="111"/>
      <c r="IWR10" s="111"/>
      <c r="IWS10" s="111"/>
      <c r="IWT10" s="111"/>
      <c r="IWU10" s="111"/>
      <c r="IWV10" s="111"/>
      <c r="IWW10" s="111"/>
      <c r="IWX10" s="111"/>
      <c r="IWY10" s="111"/>
      <c r="IWZ10" s="111"/>
      <c r="IXA10" s="111"/>
      <c r="IXB10" s="111"/>
      <c r="IXC10" s="111"/>
      <c r="IXD10" s="111"/>
      <c r="IXE10" s="111"/>
      <c r="IXF10" s="111"/>
      <c r="IXG10" s="111"/>
      <c r="IXH10" s="111"/>
      <c r="IXI10" s="111"/>
      <c r="IXJ10" s="111"/>
      <c r="IXK10" s="111"/>
      <c r="IXL10" s="111"/>
      <c r="IXM10" s="111"/>
      <c r="IXN10" s="111"/>
      <c r="IXO10" s="111"/>
      <c r="IXP10" s="111"/>
      <c r="IXQ10" s="111"/>
      <c r="IXR10" s="111"/>
      <c r="IXS10" s="111"/>
      <c r="IXT10" s="111"/>
      <c r="IXU10" s="111"/>
      <c r="IXV10" s="111"/>
      <c r="IXW10" s="111"/>
      <c r="IXX10" s="111"/>
      <c r="IXY10" s="111"/>
      <c r="IXZ10" s="111"/>
      <c r="IYA10" s="111"/>
      <c r="IYB10" s="111"/>
      <c r="IYC10" s="111"/>
      <c r="IYD10" s="111"/>
      <c r="IYE10" s="111"/>
      <c r="IYF10" s="111"/>
      <c r="IYG10" s="111"/>
      <c r="IYH10" s="111"/>
      <c r="IYI10" s="111"/>
      <c r="IYJ10" s="111"/>
      <c r="IYK10" s="111"/>
      <c r="IYL10" s="111"/>
      <c r="IYM10" s="111"/>
      <c r="IYN10" s="111"/>
      <c r="IYO10" s="111"/>
      <c r="IYP10" s="111"/>
      <c r="IYQ10" s="111"/>
      <c r="IYR10" s="111"/>
      <c r="IYS10" s="111"/>
      <c r="IYT10" s="111"/>
      <c r="IYU10" s="111"/>
      <c r="IYV10" s="111"/>
      <c r="IYW10" s="111"/>
      <c r="IYX10" s="111"/>
      <c r="IYY10" s="111"/>
      <c r="IYZ10" s="111"/>
      <c r="IZA10" s="111"/>
      <c r="IZB10" s="111"/>
      <c r="IZC10" s="111"/>
      <c r="IZD10" s="111"/>
      <c r="IZE10" s="111"/>
      <c r="IZF10" s="111"/>
      <c r="IZG10" s="111"/>
      <c r="IZH10" s="111"/>
      <c r="IZI10" s="111"/>
      <c r="IZJ10" s="111"/>
      <c r="IZK10" s="111"/>
      <c r="IZL10" s="111"/>
      <c r="IZM10" s="111"/>
      <c r="IZN10" s="111"/>
      <c r="IZO10" s="111"/>
      <c r="IZP10" s="111"/>
      <c r="IZQ10" s="111"/>
      <c r="IZR10" s="111"/>
      <c r="IZS10" s="111"/>
      <c r="IZT10" s="111"/>
      <c r="IZU10" s="111"/>
      <c r="IZV10" s="111"/>
      <c r="IZW10" s="111"/>
      <c r="IZX10" s="111"/>
      <c r="IZY10" s="111"/>
      <c r="IZZ10" s="111"/>
      <c r="JAA10" s="111"/>
      <c r="JAB10" s="111"/>
      <c r="JAC10" s="111"/>
      <c r="JAD10" s="111"/>
      <c r="JAE10" s="111"/>
      <c r="JAF10" s="111"/>
      <c r="JAG10" s="111"/>
      <c r="JAH10" s="111"/>
      <c r="JAI10" s="111"/>
      <c r="JAJ10" s="111"/>
      <c r="JAK10" s="111"/>
      <c r="JAL10" s="111"/>
      <c r="JAM10" s="111"/>
      <c r="JAN10" s="111"/>
      <c r="JAO10" s="111"/>
      <c r="JAP10" s="111"/>
      <c r="JAQ10" s="111"/>
      <c r="JAR10" s="111"/>
      <c r="JAS10" s="111"/>
      <c r="JAT10" s="111"/>
      <c r="JAU10" s="111"/>
      <c r="JAV10" s="111"/>
      <c r="JAW10" s="111"/>
      <c r="JAX10" s="111"/>
      <c r="JAY10" s="111"/>
      <c r="JAZ10" s="111"/>
      <c r="JBA10" s="111"/>
      <c r="JBB10" s="111"/>
      <c r="JBC10" s="111"/>
      <c r="JBD10" s="111"/>
      <c r="JBE10" s="111"/>
      <c r="JBF10" s="111"/>
      <c r="JBG10" s="111"/>
      <c r="JBH10" s="111"/>
      <c r="JBI10" s="111"/>
      <c r="JBJ10" s="111"/>
      <c r="JBK10" s="111"/>
      <c r="JBL10" s="111"/>
      <c r="JBM10" s="111"/>
      <c r="JBN10" s="111"/>
      <c r="JBO10" s="111"/>
      <c r="JBP10" s="111"/>
      <c r="JBQ10" s="111"/>
      <c r="JBR10" s="111"/>
      <c r="JBS10" s="111"/>
      <c r="JBT10" s="111"/>
      <c r="JBU10" s="111"/>
      <c r="JBV10" s="111"/>
      <c r="JBW10" s="111"/>
      <c r="JBX10" s="111"/>
      <c r="JBY10" s="111"/>
      <c r="JBZ10" s="111"/>
      <c r="JCA10" s="111"/>
      <c r="JCB10" s="111"/>
      <c r="JCC10" s="111"/>
      <c r="JCD10" s="111"/>
      <c r="JCE10" s="111"/>
      <c r="JCF10" s="111"/>
      <c r="JCG10" s="111"/>
      <c r="JCH10" s="111"/>
      <c r="JCI10" s="111"/>
      <c r="JCJ10" s="111"/>
      <c r="JCK10" s="111"/>
      <c r="JCL10" s="111"/>
      <c r="JCM10" s="111"/>
      <c r="JCN10" s="111"/>
      <c r="JCO10" s="111"/>
      <c r="JCP10" s="111"/>
      <c r="JCQ10" s="111"/>
      <c r="JCR10" s="111"/>
      <c r="JCS10" s="111"/>
      <c r="JCT10" s="111"/>
      <c r="JCU10" s="111"/>
      <c r="JCV10" s="111"/>
      <c r="JCW10" s="111"/>
      <c r="JCX10" s="111"/>
      <c r="JCY10" s="111"/>
      <c r="JCZ10" s="111"/>
      <c r="JDA10" s="111"/>
      <c r="JDB10" s="111"/>
      <c r="JDC10" s="111"/>
      <c r="JDD10" s="111"/>
      <c r="JDE10" s="111"/>
      <c r="JDF10" s="111"/>
      <c r="JDG10" s="111"/>
      <c r="JDH10" s="111"/>
      <c r="JDI10" s="111"/>
      <c r="JDJ10" s="111"/>
      <c r="JDK10" s="111"/>
      <c r="JDL10" s="111"/>
      <c r="JDM10" s="111"/>
      <c r="JDN10" s="111"/>
      <c r="JDO10" s="111"/>
      <c r="JDP10" s="111"/>
      <c r="JDQ10" s="111"/>
      <c r="JDR10" s="111"/>
      <c r="JDS10" s="111"/>
      <c r="JDT10" s="111"/>
      <c r="JDU10" s="111"/>
      <c r="JDV10" s="111"/>
      <c r="JDW10" s="111"/>
      <c r="JDX10" s="111"/>
      <c r="JDY10" s="111"/>
      <c r="JDZ10" s="111"/>
      <c r="JEA10" s="111"/>
      <c r="JEB10" s="111"/>
      <c r="JEC10" s="111"/>
      <c r="JED10" s="111"/>
      <c r="JEE10" s="111"/>
      <c r="JEF10" s="111"/>
      <c r="JEG10" s="111"/>
      <c r="JEH10" s="111"/>
      <c r="JEI10" s="111"/>
      <c r="JEJ10" s="111"/>
      <c r="JEK10" s="111"/>
      <c r="JEL10" s="111"/>
      <c r="JEM10" s="111"/>
      <c r="JEN10" s="111"/>
      <c r="JEO10" s="111"/>
      <c r="JEP10" s="111"/>
      <c r="JEQ10" s="111"/>
      <c r="JER10" s="111"/>
      <c r="JES10" s="111"/>
      <c r="JET10" s="111"/>
      <c r="JEU10" s="111"/>
      <c r="JEV10" s="111"/>
      <c r="JEW10" s="111"/>
      <c r="JEX10" s="111"/>
      <c r="JEY10" s="111"/>
      <c r="JEZ10" s="111"/>
      <c r="JFA10" s="111"/>
      <c r="JFB10" s="111"/>
      <c r="JFC10" s="111"/>
      <c r="JFD10" s="111"/>
      <c r="JFE10" s="111"/>
      <c r="JFF10" s="111"/>
      <c r="JFG10" s="111"/>
      <c r="JFH10" s="111"/>
      <c r="JFI10" s="111"/>
      <c r="JFJ10" s="111"/>
      <c r="JFK10" s="111"/>
      <c r="JFL10" s="111"/>
      <c r="JFM10" s="111"/>
      <c r="JFN10" s="111"/>
      <c r="JFO10" s="111"/>
      <c r="JFP10" s="111"/>
      <c r="JFQ10" s="111"/>
      <c r="JFR10" s="111"/>
      <c r="JFS10" s="111"/>
      <c r="JFT10" s="111"/>
      <c r="JFU10" s="111"/>
      <c r="JFV10" s="111"/>
      <c r="JFW10" s="111"/>
      <c r="JFX10" s="111"/>
      <c r="JFY10" s="111"/>
      <c r="JFZ10" s="111"/>
      <c r="JGA10" s="111"/>
      <c r="JGB10" s="111"/>
      <c r="JGC10" s="111"/>
      <c r="JGD10" s="111"/>
      <c r="JGE10" s="111"/>
      <c r="JGF10" s="111"/>
      <c r="JGG10" s="111"/>
      <c r="JGH10" s="111"/>
      <c r="JGI10" s="111"/>
      <c r="JGJ10" s="111"/>
      <c r="JGK10" s="111"/>
      <c r="JGL10" s="111"/>
      <c r="JGM10" s="111"/>
      <c r="JGN10" s="111"/>
      <c r="JGO10" s="111"/>
      <c r="JGP10" s="111"/>
      <c r="JGQ10" s="111"/>
      <c r="JGR10" s="111"/>
      <c r="JGS10" s="111"/>
      <c r="JGT10" s="111"/>
      <c r="JGU10" s="111"/>
      <c r="JGV10" s="111"/>
      <c r="JGW10" s="111"/>
      <c r="JGX10" s="111"/>
      <c r="JGY10" s="111"/>
      <c r="JGZ10" s="111"/>
      <c r="JHA10" s="111"/>
      <c r="JHB10" s="111"/>
      <c r="JHC10" s="111"/>
      <c r="JHD10" s="111"/>
      <c r="JHE10" s="111"/>
      <c r="JHF10" s="111"/>
      <c r="JHG10" s="111"/>
      <c r="JHH10" s="111"/>
      <c r="JHI10" s="111"/>
      <c r="JHJ10" s="111"/>
      <c r="JHK10" s="111"/>
      <c r="JHL10" s="111"/>
      <c r="JHM10" s="111"/>
      <c r="JHN10" s="111"/>
      <c r="JHO10" s="111"/>
      <c r="JHP10" s="111"/>
      <c r="JHQ10" s="111"/>
      <c r="JHR10" s="111"/>
      <c r="JHS10" s="111"/>
      <c r="JHT10" s="111"/>
      <c r="JHU10" s="111"/>
      <c r="JHV10" s="111"/>
      <c r="JHW10" s="111"/>
      <c r="JHX10" s="111"/>
      <c r="JHY10" s="111"/>
      <c r="JHZ10" s="111"/>
      <c r="JIA10" s="111"/>
      <c r="JIB10" s="111"/>
      <c r="JIC10" s="111"/>
      <c r="JID10" s="111"/>
      <c r="JIE10" s="111"/>
      <c r="JIF10" s="111"/>
      <c r="JIG10" s="111"/>
      <c r="JIH10" s="111"/>
      <c r="JII10" s="111"/>
      <c r="JIJ10" s="111"/>
      <c r="JIK10" s="111"/>
      <c r="JIL10" s="111"/>
      <c r="JIM10" s="111"/>
      <c r="JIN10" s="111"/>
      <c r="JIO10" s="111"/>
      <c r="JIP10" s="111"/>
      <c r="JIQ10" s="111"/>
      <c r="JIR10" s="111"/>
      <c r="JIS10" s="111"/>
      <c r="JIT10" s="111"/>
      <c r="JIU10" s="111"/>
      <c r="JIV10" s="111"/>
      <c r="JIW10" s="111"/>
      <c r="JIX10" s="111"/>
      <c r="JIY10" s="111"/>
      <c r="JIZ10" s="111"/>
      <c r="JJA10" s="111"/>
      <c r="JJB10" s="111"/>
      <c r="JJC10" s="111"/>
      <c r="JJD10" s="111"/>
      <c r="JJE10" s="111"/>
      <c r="JJF10" s="111"/>
      <c r="JJG10" s="111"/>
      <c r="JJH10" s="111"/>
      <c r="JJI10" s="111"/>
      <c r="JJJ10" s="111"/>
      <c r="JJK10" s="111"/>
      <c r="JJL10" s="111"/>
      <c r="JJM10" s="111"/>
      <c r="JJN10" s="111"/>
      <c r="JJO10" s="111"/>
      <c r="JJP10" s="111"/>
      <c r="JJQ10" s="111"/>
      <c r="JJR10" s="111"/>
      <c r="JJS10" s="111"/>
      <c r="JJT10" s="111"/>
      <c r="JJU10" s="111"/>
      <c r="JJV10" s="111"/>
      <c r="JJW10" s="111"/>
      <c r="JJX10" s="111"/>
      <c r="JJY10" s="111"/>
      <c r="JJZ10" s="111"/>
      <c r="JKA10" s="111"/>
      <c r="JKB10" s="111"/>
      <c r="JKC10" s="111"/>
      <c r="JKD10" s="111"/>
      <c r="JKE10" s="111"/>
      <c r="JKF10" s="111"/>
      <c r="JKG10" s="111"/>
      <c r="JKH10" s="111"/>
      <c r="JKI10" s="111"/>
      <c r="JKJ10" s="111"/>
      <c r="JKK10" s="111"/>
      <c r="JKL10" s="111"/>
      <c r="JKM10" s="111"/>
      <c r="JKN10" s="111"/>
      <c r="JKO10" s="111"/>
      <c r="JKP10" s="111"/>
      <c r="JKQ10" s="111"/>
      <c r="JKR10" s="111"/>
      <c r="JKS10" s="111"/>
      <c r="JKT10" s="111"/>
      <c r="JKU10" s="111"/>
      <c r="JKV10" s="111"/>
      <c r="JKW10" s="111"/>
      <c r="JKX10" s="111"/>
      <c r="JKY10" s="111"/>
      <c r="JKZ10" s="111"/>
      <c r="JLA10" s="111"/>
      <c r="JLB10" s="111"/>
      <c r="JLC10" s="111"/>
      <c r="JLD10" s="111"/>
      <c r="JLE10" s="111"/>
      <c r="JLF10" s="111"/>
      <c r="JLG10" s="111"/>
      <c r="JLH10" s="111"/>
      <c r="JLI10" s="111"/>
      <c r="JLJ10" s="111"/>
      <c r="JLK10" s="111"/>
      <c r="JLL10" s="111"/>
      <c r="JLM10" s="111"/>
      <c r="JLN10" s="111"/>
      <c r="JLO10" s="111"/>
      <c r="JLP10" s="111"/>
      <c r="JLQ10" s="111"/>
      <c r="JLR10" s="111"/>
      <c r="JLS10" s="111"/>
      <c r="JLT10" s="111"/>
      <c r="JLU10" s="111"/>
      <c r="JLV10" s="111"/>
      <c r="JLW10" s="111"/>
      <c r="JLX10" s="111"/>
      <c r="JLY10" s="111"/>
      <c r="JLZ10" s="111"/>
      <c r="JMA10" s="111"/>
      <c r="JMB10" s="111"/>
      <c r="JMC10" s="111"/>
      <c r="JMD10" s="111"/>
      <c r="JME10" s="111"/>
      <c r="JMF10" s="111"/>
      <c r="JMG10" s="111"/>
      <c r="JMH10" s="111"/>
      <c r="JMI10" s="111"/>
      <c r="JMJ10" s="111"/>
      <c r="JMK10" s="111"/>
      <c r="JML10" s="111"/>
      <c r="JMM10" s="111"/>
      <c r="JMN10" s="111"/>
      <c r="JMO10" s="111"/>
      <c r="JMP10" s="111"/>
      <c r="JMQ10" s="111"/>
      <c r="JMR10" s="111"/>
      <c r="JMS10" s="111"/>
      <c r="JMT10" s="111"/>
      <c r="JMU10" s="111"/>
      <c r="JMV10" s="111"/>
      <c r="JMW10" s="111"/>
      <c r="JMX10" s="111"/>
      <c r="JMY10" s="111"/>
      <c r="JMZ10" s="111"/>
      <c r="JNA10" s="111"/>
      <c r="JNB10" s="111"/>
      <c r="JNC10" s="111"/>
      <c r="JND10" s="111"/>
      <c r="JNE10" s="111"/>
      <c r="JNF10" s="111"/>
      <c r="JNG10" s="111"/>
      <c r="JNH10" s="111"/>
      <c r="JNI10" s="111"/>
      <c r="JNJ10" s="111"/>
      <c r="JNK10" s="111"/>
      <c r="JNL10" s="111"/>
      <c r="JNM10" s="111"/>
      <c r="JNN10" s="111"/>
      <c r="JNO10" s="111"/>
      <c r="JNP10" s="111"/>
      <c r="JNQ10" s="111"/>
      <c r="JNR10" s="111"/>
      <c r="JNS10" s="111"/>
      <c r="JNT10" s="111"/>
      <c r="JNU10" s="111"/>
      <c r="JNV10" s="111"/>
      <c r="JNW10" s="111"/>
      <c r="JNX10" s="111"/>
      <c r="JNY10" s="111"/>
      <c r="JNZ10" s="111"/>
      <c r="JOA10" s="111"/>
      <c r="JOB10" s="111"/>
      <c r="JOC10" s="111"/>
      <c r="JOD10" s="111"/>
      <c r="JOE10" s="111"/>
      <c r="JOF10" s="111"/>
      <c r="JOG10" s="111"/>
      <c r="JOH10" s="111"/>
      <c r="JOI10" s="111"/>
      <c r="JOJ10" s="111"/>
      <c r="JOK10" s="111"/>
      <c r="JOL10" s="111"/>
      <c r="JOM10" s="111"/>
      <c r="JON10" s="111"/>
      <c r="JOO10" s="111"/>
      <c r="JOP10" s="111"/>
      <c r="JOQ10" s="111"/>
      <c r="JOR10" s="111"/>
      <c r="JOS10" s="111"/>
      <c r="JOT10" s="111"/>
      <c r="JOU10" s="111"/>
      <c r="JOV10" s="111"/>
      <c r="JOW10" s="111"/>
      <c r="JOX10" s="111"/>
      <c r="JOY10" s="111"/>
      <c r="JOZ10" s="111"/>
      <c r="JPA10" s="111"/>
      <c r="JPB10" s="111"/>
      <c r="JPC10" s="111"/>
      <c r="JPD10" s="111"/>
      <c r="JPE10" s="111"/>
      <c r="JPF10" s="111"/>
      <c r="JPG10" s="111"/>
      <c r="JPH10" s="111"/>
      <c r="JPI10" s="111"/>
      <c r="JPJ10" s="111"/>
      <c r="JPK10" s="111"/>
      <c r="JPL10" s="111"/>
      <c r="JPM10" s="111"/>
      <c r="JPN10" s="111"/>
      <c r="JPO10" s="111"/>
      <c r="JPP10" s="111"/>
      <c r="JPQ10" s="111"/>
      <c r="JPR10" s="111"/>
      <c r="JPS10" s="111"/>
      <c r="JPT10" s="111"/>
      <c r="JPU10" s="111"/>
      <c r="JPV10" s="111"/>
      <c r="JPW10" s="111"/>
      <c r="JPX10" s="111"/>
      <c r="JPY10" s="111"/>
      <c r="JPZ10" s="111"/>
      <c r="JQA10" s="111"/>
      <c r="JQB10" s="111"/>
      <c r="JQC10" s="111"/>
      <c r="JQD10" s="111"/>
      <c r="JQE10" s="111"/>
      <c r="JQF10" s="111"/>
      <c r="JQG10" s="111"/>
      <c r="JQH10" s="111"/>
      <c r="JQI10" s="111"/>
      <c r="JQJ10" s="111"/>
      <c r="JQK10" s="111"/>
      <c r="JQL10" s="111"/>
      <c r="JQM10" s="111"/>
      <c r="JQN10" s="111"/>
      <c r="JQO10" s="111"/>
      <c r="JQP10" s="111"/>
      <c r="JQQ10" s="111"/>
      <c r="JQR10" s="111"/>
      <c r="JQS10" s="111"/>
      <c r="JQT10" s="111"/>
      <c r="JQU10" s="111"/>
      <c r="JQV10" s="111"/>
      <c r="JQW10" s="111"/>
      <c r="JQX10" s="111"/>
      <c r="JQY10" s="111"/>
      <c r="JQZ10" s="111"/>
      <c r="JRA10" s="111"/>
      <c r="JRB10" s="111"/>
      <c r="JRC10" s="111"/>
      <c r="JRD10" s="111"/>
      <c r="JRE10" s="111"/>
      <c r="JRF10" s="111"/>
      <c r="JRG10" s="111"/>
      <c r="JRH10" s="111"/>
      <c r="JRI10" s="111"/>
      <c r="JRJ10" s="111"/>
      <c r="JRK10" s="111"/>
      <c r="JRL10" s="111"/>
      <c r="JRM10" s="111"/>
      <c r="JRN10" s="111"/>
      <c r="JRO10" s="111"/>
      <c r="JRP10" s="111"/>
      <c r="JRQ10" s="111"/>
      <c r="JRR10" s="111"/>
      <c r="JRS10" s="111"/>
      <c r="JRT10" s="111"/>
      <c r="JRU10" s="111"/>
      <c r="JRV10" s="111"/>
      <c r="JRW10" s="111"/>
      <c r="JRX10" s="111"/>
      <c r="JRY10" s="111"/>
      <c r="JRZ10" s="111"/>
      <c r="JSA10" s="111"/>
      <c r="JSB10" s="111"/>
      <c r="JSC10" s="111"/>
      <c r="JSD10" s="111"/>
      <c r="JSE10" s="111"/>
      <c r="JSF10" s="111"/>
      <c r="JSG10" s="111"/>
      <c r="JSH10" s="111"/>
      <c r="JSI10" s="111"/>
      <c r="JSJ10" s="111"/>
      <c r="JSK10" s="111"/>
      <c r="JSL10" s="111"/>
      <c r="JSM10" s="111"/>
      <c r="JSN10" s="111"/>
      <c r="JSO10" s="111"/>
      <c r="JSP10" s="111"/>
      <c r="JSQ10" s="111"/>
      <c r="JSR10" s="111"/>
      <c r="JSS10" s="111"/>
      <c r="JST10" s="111"/>
      <c r="JSU10" s="111"/>
      <c r="JSV10" s="111"/>
      <c r="JSW10" s="111"/>
      <c r="JSX10" s="111"/>
      <c r="JSY10" s="111"/>
      <c r="JSZ10" s="111"/>
      <c r="JTA10" s="111"/>
      <c r="JTB10" s="111"/>
      <c r="JTC10" s="111"/>
      <c r="JTD10" s="111"/>
      <c r="JTE10" s="111"/>
      <c r="JTF10" s="111"/>
      <c r="JTG10" s="111"/>
      <c r="JTH10" s="111"/>
      <c r="JTI10" s="111"/>
      <c r="JTJ10" s="111"/>
      <c r="JTK10" s="111"/>
      <c r="JTL10" s="111"/>
      <c r="JTM10" s="111"/>
      <c r="JTN10" s="111"/>
      <c r="JTO10" s="111"/>
      <c r="JTP10" s="111"/>
      <c r="JTQ10" s="111"/>
      <c r="JTR10" s="111"/>
      <c r="JTS10" s="111"/>
      <c r="JTT10" s="111"/>
      <c r="JTU10" s="111"/>
      <c r="JTV10" s="111"/>
      <c r="JTW10" s="111"/>
      <c r="JTX10" s="111"/>
      <c r="JTY10" s="111"/>
      <c r="JTZ10" s="111"/>
      <c r="JUA10" s="111"/>
      <c r="JUB10" s="111"/>
      <c r="JUC10" s="111"/>
      <c r="JUD10" s="111"/>
      <c r="JUE10" s="111"/>
      <c r="JUF10" s="111"/>
      <c r="JUG10" s="111"/>
      <c r="JUH10" s="111"/>
      <c r="JUI10" s="111"/>
      <c r="JUJ10" s="111"/>
      <c r="JUK10" s="111"/>
      <c r="JUL10" s="111"/>
      <c r="JUM10" s="111"/>
      <c r="JUN10" s="111"/>
      <c r="JUO10" s="111"/>
      <c r="JUP10" s="111"/>
      <c r="JUQ10" s="111"/>
      <c r="JUR10" s="111"/>
      <c r="JUS10" s="111"/>
      <c r="JUT10" s="111"/>
      <c r="JUU10" s="111"/>
      <c r="JUV10" s="111"/>
      <c r="JUW10" s="111"/>
      <c r="JUX10" s="111"/>
      <c r="JUY10" s="111"/>
      <c r="JUZ10" s="111"/>
      <c r="JVA10" s="111"/>
      <c r="JVB10" s="111"/>
      <c r="JVC10" s="111"/>
      <c r="JVD10" s="111"/>
      <c r="JVE10" s="111"/>
      <c r="JVF10" s="111"/>
      <c r="JVG10" s="111"/>
      <c r="JVH10" s="111"/>
      <c r="JVI10" s="111"/>
      <c r="JVJ10" s="111"/>
      <c r="JVK10" s="111"/>
      <c r="JVL10" s="111"/>
      <c r="JVM10" s="111"/>
      <c r="JVN10" s="111"/>
      <c r="JVO10" s="111"/>
      <c r="JVP10" s="111"/>
      <c r="JVQ10" s="111"/>
      <c r="JVR10" s="111"/>
      <c r="JVS10" s="111"/>
      <c r="JVT10" s="111"/>
      <c r="JVU10" s="111"/>
      <c r="JVV10" s="111"/>
      <c r="JVW10" s="111"/>
      <c r="JVX10" s="111"/>
      <c r="JVY10" s="111"/>
      <c r="JVZ10" s="111"/>
      <c r="JWA10" s="111"/>
      <c r="JWB10" s="111"/>
      <c r="JWC10" s="111"/>
      <c r="JWD10" s="111"/>
      <c r="JWE10" s="111"/>
      <c r="JWF10" s="111"/>
      <c r="JWG10" s="111"/>
      <c r="JWH10" s="111"/>
      <c r="JWI10" s="111"/>
      <c r="JWJ10" s="111"/>
      <c r="JWK10" s="111"/>
      <c r="JWL10" s="111"/>
      <c r="JWM10" s="111"/>
      <c r="JWN10" s="111"/>
      <c r="JWO10" s="111"/>
      <c r="JWP10" s="111"/>
      <c r="JWQ10" s="111"/>
      <c r="JWR10" s="111"/>
      <c r="JWS10" s="111"/>
      <c r="JWT10" s="111"/>
      <c r="JWU10" s="111"/>
      <c r="JWV10" s="111"/>
      <c r="JWW10" s="111"/>
      <c r="JWX10" s="111"/>
      <c r="JWY10" s="111"/>
      <c r="JWZ10" s="111"/>
      <c r="JXA10" s="111"/>
      <c r="JXB10" s="111"/>
      <c r="JXC10" s="111"/>
      <c r="JXD10" s="111"/>
      <c r="JXE10" s="111"/>
      <c r="JXF10" s="111"/>
      <c r="JXG10" s="111"/>
      <c r="JXH10" s="111"/>
      <c r="JXI10" s="111"/>
      <c r="JXJ10" s="111"/>
      <c r="JXK10" s="111"/>
      <c r="JXL10" s="111"/>
      <c r="JXM10" s="111"/>
      <c r="JXN10" s="111"/>
      <c r="JXO10" s="111"/>
      <c r="JXP10" s="111"/>
      <c r="JXQ10" s="111"/>
      <c r="JXR10" s="111"/>
      <c r="JXS10" s="111"/>
      <c r="JXT10" s="111"/>
      <c r="JXU10" s="111"/>
      <c r="JXV10" s="111"/>
      <c r="JXW10" s="111"/>
      <c r="JXX10" s="111"/>
      <c r="JXY10" s="111"/>
      <c r="JXZ10" s="111"/>
      <c r="JYA10" s="111"/>
      <c r="JYB10" s="111"/>
      <c r="JYC10" s="111"/>
      <c r="JYD10" s="111"/>
      <c r="JYE10" s="111"/>
      <c r="JYF10" s="111"/>
      <c r="JYG10" s="111"/>
      <c r="JYH10" s="111"/>
      <c r="JYI10" s="111"/>
      <c r="JYJ10" s="111"/>
      <c r="JYK10" s="111"/>
      <c r="JYL10" s="111"/>
      <c r="JYM10" s="111"/>
      <c r="JYN10" s="111"/>
      <c r="JYO10" s="111"/>
      <c r="JYP10" s="111"/>
      <c r="JYQ10" s="111"/>
      <c r="JYR10" s="111"/>
      <c r="JYS10" s="111"/>
      <c r="JYT10" s="111"/>
      <c r="JYU10" s="111"/>
      <c r="JYV10" s="111"/>
      <c r="JYW10" s="111"/>
      <c r="JYX10" s="111"/>
      <c r="JYY10" s="111"/>
      <c r="JYZ10" s="111"/>
      <c r="JZA10" s="111"/>
      <c r="JZB10" s="111"/>
      <c r="JZC10" s="111"/>
      <c r="JZD10" s="111"/>
      <c r="JZE10" s="111"/>
      <c r="JZF10" s="111"/>
      <c r="JZG10" s="111"/>
      <c r="JZH10" s="111"/>
      <c r="JZI10" s="111"/>
      <c r="JZJ10" s="111"/>
      <c r="JZK10" s="111"/>
      <c r="JZL10" s="111"/>
      <c r="JZM10" s="111"/>
      <c r="JZN10" s="111"/>
      <c r="JZO10" s="111"/>
      <c r="JZP10" s="111"/>
      <c r="JZQ10" s="111"/>
      <c r="JZR10" s="111"/>
      <c r="JZS10" s="111"/>
      <c r="JZT10" s="111"/>
      <c r="JZU10" s="111"/>
      <c r="JZV10" s="111"/>
      <c r="JZW10" s="111"/>
      <c r="JZX10" s="111"/>
      <c r="JZY10" s="111"/>
      <c r="JZZ10" s="111"/>
      <c r="KAA10" s="111"/>
      <c r="KAB10" s="111"/>
      <c r="KAC10" s="111"/>
      <c r="KAD10" s="111"/>
      <c r="KAE10" s="111"/>
      <c r="KAF10" s="111"/>
      <c r="KAG10" s="111"/>
      <c r="KAH10" s="111"/>
      <c r="KAI10" s="111"/>
      <c r="KAJ10" s="111"/>
      <c r="KAK10" s="111"/>
      <c r="KAL10" s="111"/>
      <c r="KAM10" s="111"/>
      <c r="KAN10" s="111"/>
      <c r="KAO10" s="111"/>
      <c r="KAP10" s="111"/>
      <c r="KAQ10" s="111"/>
      <c r="KAR10" s="111"/>
      <c r="KAS10" s="111"/>
      <c r="KAT10" s="111"/>
      <c r="KAU10" s="111"/>
      <c r="KAV10" s="111"/>
      <c r="KAW10" s="111"/>
      <c r="KAX10" s="111"/>
      <c r="KAY10" s="111"/>
      <c r="KAZ10" s="111"/>
      <c r="KBA10" s="111"/>
      <c r="KBB10" s="111"/>
      <c r="KBC10" s="111"/>
      <c r="KBD10" s="111"/>
      <c r="KBE10" s="111"/>
      <c r="KBF10" s="111"/>
      <c r="KBG10" s="111"/>
      <c r="KBH10" s="111"/>
      <c r="KBI10" s="111"/>
      <c r="KBJ10" s="111"/>
      <c r="KBK10" s="111"/>
      <c r="KBL10" s="111"/>
      <c r="KBM10" s="111"/>
      <c r="KBN10" s="111"/>
      <c r="KBO10" s="111"/>
      <c r="KBP10" s="111"/>
      <c r="KBQ10" s="111"/>
      <c r="KBR10" s="111"/>
      <c r="KBS10" s="111"/>
      <c r="KBT10" s="111"/>
      <c r="KBU10" s="111"/>
      <c r="KBV10" s="111"/>
      <c r="KBW10" s="111"/>
      <c r="KBX10" s="111"/>
      <c r="KBY10" s="111"/>
      <c r="KBZ10" s="111"/>
      <c r="KCA10" s="111"/>
      <c r="KCB10" s="111"/>
      <c r="KCC10" s="111"/>
      <c r="KCD10" s="111"/>
      <c r="KCE10" s="111"/>
      <c r="KCF10" s="111"/>
      <c r="KCG10" s="111"/>
      <c r="KCH10" s="111"/>
      <c r="KCI10" s="111"/>
      <c r="KCJ10" s="111"/>
      <c r="KCK10" s="111"/>
      <c r="KCL10" s="111"/>
      <c r="KCM10" s="111"/>
      <c r="KCN10" s="111"/>
      <c r="KCO10" s="111"/>
      <c r="KCP10" s="111"/>
      <c r="KCQ10" s="111"/>
      <c r="KCR10" s="111"/>
      <c r="KCS10" s="111"/>
      <c r="KCT10" s="111"/>
      <c r="KCU10" s="111"/>
      <c r="KCV10" s="111"/>
      <c r="KCW10" s="111"/>
      <c r="KCX10" s="111"/>
      <c r="KCY10" s="111"/>
      <c r="KCZ10" s="111"/>
      <c r="KDA10" s="111"/>
      <c r="KDB10" s="111"/>
      <c r="KDC10" s="111"/>
      <c r="KDD10" s="111"/>
      <c r="KDE10" s="111"/>
      <c r="KDF10" s="111"/>
      <c r="KDG10" s="111"/>
      <c r="KDH10" s="111"/>
      <c r="KDI10" s="111"/>
      <c r="KDJ10" s="111"/>
      <c r="KDK10" s="111"/>
      <c r="KDL10" s="111"/>
      <c r="KDM10" s="111"/>
      <c r="KDN10" s="111"/>
      <c r="KDO10" s="111"/>
      <c r="KDP10" s="111"/>
      <c r="KDQ10" s="111"/>
      <c r="KDR10" s="111"/>
      <c r="KDS10" s="111"/>
      <c r="KDT10" s="111"/>
      <c r="KDU10" s="111"/>
      <c r="KDV10" s="111"/>
      <c r="KDW10" s="111"/>
      <c r="KDX10" s="111"/>
      <c r="KDY10" s="111"/>
      <c r="KDZ10" s="111"/>
      <c r="KEA10" s="111"/>
      <c r="KEB10" s="111"/>
      <c r="KEC10" s="111"/>
      <c r="KED10" s="111"/>
      <c r="KEE10" s="111"/>
      <c r="KEF10" s="111"/>
      <c r="KEG10" s="111"/>
      <c r="KEH10" s="111"/>
      <c r="KEI10" s="111"/>
      <c r="KEJ10" s="111"/>
      <c r="KEK10" s="111"/>
      <c r="KEL10" s="111"/>
      <c r="KEM10" s="111"/>
      <c r="KEN10" s="111"/>
      <c r="KEO10" s="111"/>
      <c r="KEP10" s="111"/>
      <c r="KEQ10" s="111"/>
      <c r="KER10" s="111"/>
      <c r="KES10" s="111"/>
      <c r="KET10" s="111"/>
      <c r="KEU10" s="111"/>
      <c r="KEV10" s="111"/>
      <c r="KEW10" s="111"/>
      <c r="KEX10" s="111"/>
      <c r="KEY10" s="111"/>
      <c r="KEZ10" s="111"/>
      <c r="KFA10" s="111"/>
      <c r="KFB10" s="111"/>
      <c r="KFC10" s="111"/>
      <c r="KFD10" s="111"/>
      <c r="KFE10" s="111"/>
      <c r="KFF10" s="111"/>
      <c r="KFG10" s="111"/>
      <c r="KFH10" s="111"/>
      <c r="KFI10" s="111"/>
      <c r="KFJ10" s="111"/>
      <c r="KFK10" s="111"/>
      <c r="KFL10" s="111"/>
      <c r="KFM10" s="111"/>
      <c r="KFN10" s="111"/>
      <c r="KFO10" s="111"/>
      <c r="KFP10" s="111"/>
      <c r="KFQ10" s="111"/>
      <c r="KFR10" s="111"/>
      <c r="KFS10" s="111"/>
      <c r="KFT10" s="111"/>
      <c r="KFU10" s="111"/>
      <c r="KFV10" s="111"/>
      <c r="KFW10" s="111"/>
      <c r="KFX10" s="111"/>
      <c r="KFY10" s="111"/>
      <c r="KFZ10" s="111"/>
      <c r="KGA10" s="111"/>
      <c r="KGB10" s="111"/>
      <c r="KGC10" s="111"/>
      <c r="KGD10" s="111"/>
      <c r="KGE10" s="111"/>
      <c r="KGF10" s="111"/>
      <c r="KGG10" s="111"/>
      <c r="KGH10" s="111"/>
      <c r="KGI10" s="111"/>
      <c r="KGJ10" s="111"/>
      <c r="KGK10" s="111"/>
      <c r="KGL10" s="111"/>
      <c r="KGM10" s="111"/>
      <c r="KGN10" s="111"/>
      <c r="KGO10" s="111"/>
      <c r="KGP10" s="111"/>
      <c r="KGQ10" s="111"/>
      <c r="KGR10" s="111"/>
      <c r="KGS10" s="111"/>
      <c r="KGT10" s="111"/>
      <c r="KGU10" s="111"/>
      <c r="KGV10" s="111"/>
      <c r="KGW10" s="111"/>
      <c r="KGX10" s="111"/>
      <c r="KGY10" s="111"/>
      <c r="KGZ10" s="111"/>
      <c r="KHA10" s="111"/>
      <c r="KHB10" s="111"/>
      <c r="KHC10" s="111"/>
      <c r="KHD10" s="111"/>
      <c r="KHE10" s="111"/>
      <c r="KHF10" s="111"/>
      <c r="KHG10" s="111"/>
      <c r="KHH10" s="111"/>
      <c r="KHI10" s="111"/>
      <c r="KHJ10" s="111"/>
      <c r="KHK10" s="111"/>
      <c r="KHL10" s="111"/>
      <c r="KHM10" s="111"/>
      <c r="KHN10" s="111"/>
      <c r="KHO10" s="111"/>
      <c r="KHP10" s="111"/>
      <c r="KHQ10" s="111"/>
      <c r="KHR10" s="111"/>
      <c r="KHS10" s="111"/>
      <c r="KHT10" s="111"/>
      <c r="KHU10" s="111"/>
      <c r="KHV10" s="111"/>
      <c r="KHW10" s="111"/>
      <c r="KHX10" s="111"/>
      <c r="KHY10" s="111"/>
      <c r="KHZ10" s="111"/>
      <c r="KIA10" s="111"/>
      <c r="KIB10" s="111"/>
      <c r="KIC10" s="111"/>
      <c r="KID10" s="111"/>
      <c r="KIE10" s="111"/>
      <c r="KIF10" s="111"/>
      <c r="KIG10" s="111"/>
      <c r="KIH10" s="111"/>
      <c r="KII10" s="111"/>
      <c r="KIJ10" s="111"/>
      <c r="KIK10" s="111"/>
      <c r="KIL10" s="111"/>
      <c r="KIM10" s="111"/>
      <c r="KIN10" s="111"/>
      <c r="KIO10" s="111"/>
      <c r="KIP10" s="111"/>
      <c r="KIQ10" s="111"/>
      <c r="KIR10" s="111"/>
      <c r="KIS10" s="111"/>
      <c r="KIT10" s="111"/>
      <c r="KIU10" s="111"/>
      <c r="KIV10" s="111"/>
      <c r="KIW10" s="111"/>
      <c r="KIX10" s="111"/>
      <c r="KIY10" s="111"/>
      <c r="KIZ10" s="111"/>
      <c r="KJA10" s="111"/>
      <c r="KJB10" s="111"/>
      <c r="KJC10" s="111"/>
      <c r="KJD10" s="111"/>
      <c r="KJE10" s="111"/>
      <c r="KJF10" s="111"/>
      <c r="KJG10" s="111"/>
      <c r="KJH10" s="111"/>
      <c r="KJI10" s="111"/>
      <c r="KJJ10" s="111"/>
      <c r="KJK10" s="111"/>
      <c r="KJL10" s="111"/>
      <c r="KJM10" s="111"/>
      <c r="KJN10" s="111"/>
      <c r="KJO10" s="111"/>
      <c r="KJP10" s="111"/>
      <c r="KJQ10" s="111"/>
      <c r="KJR10" s="111"/>
      <c r="KJS10" s="111"/>
      <c r="KJT10" s="111"/>
      <c r="KJU10" s="111"/>
      <c r="KJV10" s="111"/>
      <c r="KJW10" s="111"/>
      <c r="KJX10" s="111"/>
      <c r="KJY10" s="111"/>
      <c r="KJZ10" s="111"/>
      <c r="KKA10" s="111"/>
      <c r="KKB10" s="111"/>
      <c r="KKC10" s="111"/>
      <c r="KKD10" s="111"/>
      <c r="KKE10" s="111"/>
      <c r="KKF10" s="111"/>
      <c r="KKG10" s="111"/>
      <c r="KKH10" s="111"/>
      <c r="KKI10" s="111"/>
      <c r="KKJ10" s="111"/>
      <c r="KKK10" s="111"/>
      <c r="KKL10" s="111"/>
      <c r="KKM10" s="111"/>
      <c r="KKN10" s="111"/>
      <c r="KKO10" s="111"/>
      <c r="KKP10" s="111"/>
      <c r="KKQ10" s="111"/>
      <c r="KKR10" s="111"/>
      <c r="KKS10" s="111"/>
      <c r="KKT10" s="111"/>
      <c r="KKU10" s="111"/>
      <c r="KKV10" s="111"/>
      <c r="KKW10" s="111"/>
      <c r="KKX10" s="111"/>
      <c r="KKY10" s="111"/>
      <c r="KKZ10" s="111"/>
      <c r="KLA10" s="111"/>
      <c r="KLB10" s="111"/>
      <c r="KLC10" s="111"/>
      <c r="KLD10" s="111"/>
      <c r="KLE10" s="111"/>
      <c r="KLF10" s="111"/>
      <c r="KLG10" s="111"/>
      <c r="KLH10" s="111"/>
      <c r="KLI10" s="111"/>
      <c r="KLJ10" s="111"/>
      <c r="KLK10" s="111"/>
      <c r="KLL10" s="111"/>
      <c r="KLM10" s="111"/>
      <c r="KLN10" s="111"/>
      <c r="KLO10" s="111"/>
      <c r="KLP10" s="111"/>
      <c r="KLQ10" s="111"/>
      <c r="KLR10" s="111"/>
      <c r="KLS10" s="111"/>
      <c r="KLT10" s="111"/>
      <c r="KLU10" s="111"/>
      <c r="KLV10" s="111"/>
      <c r="KLW10" s="111"/>
      <c r="KLX10" s="111"/>
      <c r="KLY10" s="111"/>
      <c r="KLZ10" s="111"/>
      <c r="KMA10" s="111"/>
      <c r="KMB10" s="111"/>
      <c r="KMC10" s="111"/>
      <c r="KMD10" s="111"/>
      <c r="KME10" s="111"/>
      <c r="KMF10" s="111"/>
      <c r="KMG10" s="111"/>
      <c r="KMH10" s="111"/>
      <c r="KMI10" s="111"/>
      <c r="KMJ10" s="111"/>
      <c r="KMK10" s="111"/>
      <c r="KML10" s="111"/>
      <c r="KMM10" s="111"/>
      <c r="KMN10" s="111"/>
      <c r="KMO10" s="111"/>
      <c r="KMP10" s="111"/>
      <c r="KMQ10" s="111"/>
      <c r="KMR10" s="111"/>
      <c r="KMS10" s="111"/>
      <c r="KMT10" s="111"/>
      <c r="KMU10" s="111"/>
      <c r="KMV10" s="111"/>
      <c r="KMW10" s="111"/>
      <c r="KMX10" s="111"/>
      <c r="KMY10" s="111"/>
      <c r="KMZ10" s="111"/>
      <c r="KNA10" s="111"/>
      <c r="KNB10" s="111"/>
      <c r="KNC10" s="111"/>
      <c r="KND10" s="111"/>
      <c r="KNE10" s="111"/>
      <c r="KNF10" s="111"/>
      <c r="KNG10" s="111"/>
      <c r="KNH10" s="111"/>
      <c r="KNI10" s="111"/>
      <c r="KNJ10" s="111"/>
      <c r="KNK10" s="111"/>
      <c r="KNL10" s="111"/>
      <c r="KNM10" s="111"/>
      <c r="KNN10" s="111"/>
      <c r="KNO10" s="111"/>
      <c r="KNP10" s="111"/>
      <c r="KNQ10" s="111"/>
      <c r="KNR10" s="111"/>
      <c r="KNS10" s="111"/>
      <c r="KNT10" s="111"/>
      <c r="KNU10" s="111"/>
      <c r="KNV10" s="111"/>
      <c r="KNW10" s="111"/>
      <c r="KNX10" s="111"/>
      <c r="KNY10" s="111"/>
      <c r="KNZ10" s="111"/>
      <c r="KOA10" s="111"/>
      <c r="KOB10" s="111"/>
      <c r="KOC10" s="111"/>
      <c r="KOD10" s="111"/>
      <c r="KOE10" s="111"/>
      <c r="KOF10" s="111"/>
      <c r="KOG10" s="111"/>
      <c r="KOH10" s="111"/>
      <c r="KOI10" s="111"/>
      <c r="KOJ10" s="111"/>
      <c r="KOK10" s="111"/>
      <c r="KOL10" s="111"/>
      <c r="KOM10" s="111"/>
      <c r="KON10" s="111"/>
      <c r="KOO10" s="111"/>
      <c r="KOP10" s="111"/>
      <c r="KOQ10" s="111"/>
      <c r="KOR10" s="111"/>
      <c r="KOS10" s="111"/>
      <c r="KOT10" s="111"/>
      <c r="KOU10" s="111"/>
      <c r="KOV10" s="111"/>
      <c r="KOW10" s="111"/>
      <c r="KOX10" s="111"/>
      <c r="KOY10" s="111"/>
      <c r="KOZ10" s="111"/>
      <c r="KPA10" s="111"/>
      <c r="KPB10" s="111"/>
      <c r="KPC10" s="111"/>
      <c r="KPD10" s="111"/>
      <c r="KPE10" s="111"/>
      <c r="KPF10" s="111"/>
      <c r="KPG10" s="111"/>
      <c r="KPH10" s="111"/>
      <c r="KPI10" s="111"/>
      <c r="KPJ10" s="111"/>
      <c r="KPK10" s="111"/>
      <c r="KPL10" s="111"/>
      <c r="KPM10" s="111"/>
      <c r="KPN10" s="111"/>
      <c r="KPO10" s="111"/>
      <c r="KPP10" s="111"/>
      <c r="KPQ10" s="111"/>
      <c r="KPR10" s="111"/>
      <c r="KPS10" s="111"/>
      <c r="KPT10" s="111"/>
      <c r="KPU10" s="111"/>
      <c r="KPV10" s="111"/>
      <c r="KPW10" s="111"/>
      <c r="KPX10" s="111"/>
      <c r="KPY10" s="111"/>
      <c r="KPZ10" s="111"/>
      <c r="KQA10" s="111"/>
      <c r="KQB10" s="111"/>
      <c r="KQC10" s="111"/>
      <c r="KQD10" s="111"/>
      <c r="KQE10" s="111"/>
      <c r="KQF10" s="111"/>
      <c r="KQG10" s="111"/>
      <c r="KQH10" s="111"/>
      <c r="KQI10" s="111"/>
      <c r="KQJ10" s="111"/>
      <c r="KQK10" s="111"/>
      <c r="KQL10" s="111"/>
      <c r="KQM10" s="111"/>
      <c r="KQN10" s="111"/>
      <c r="KQO10" s="111"/>
      <c r="KQP10" s="111"/>
      <c r="KQQ10" s="111"/>
      <c r="KQR10" s="111"/>
      <c r="KQS10" s="111"/>
      <c r="KQT10" s="111"/>
      <c r="KQU10" s="111"/>
      <c r="KQV10" s="111"/>
      <c r="KQW10" s="111"/>
      <c r="KQX10" s="111"/>
      <c r="KQY10" s="111"/>
      <c r="KQZ10" s="111"/>
      <c r="KRA10" s="111"/>
      <c r="KRB10" s="111"/>
      <c r="KRC10" s="111"/>
      <c r="KRD10" s="111"/>
      <c r="KRE10" s="111"/>
      <c r="KRF10" s="111"/>
      <c r="KRG10" s="111"/>
      <c r="KRH10" s="111"/>
      <c r="KRI10" s="111"/>
      <c r="KRJ10" s="111"/>
      <c r="KRK10" s="111"/>
      <c r="KRL10" s="111"/>
      <c r="KRM10" s="111"/>
      <c r="KRN10" s="111"/>
      <c r="KRO10" s="111"/>
      <c r="KRP10" s="111"/>
      <c r="KRQ10" s="111"/>
      <c r="KRR10" s="111"/>
      <c r="KRS10" s="111"/>
      <c r="KRT10" s="111"/>
      <c r="KRU10" s="111"/>
      <c r="KRV10" s="111"/>
      <c r="KRW10" s="111"/>
      <c r="KRX10" s="111"/>
      <c r="KRY10" s="111"/>
      <c r="KRZ10" s="111"/>
      <c r="KSA10" s="111"/>
      <c r="KSB10" s="111"/>
      <c r="KSC10" s="111"/>
      <c r="KSD10" s="111"/>
      <c r="KSE10" s="111"/>
      <c r="KSF10" s="111"/>
      <c r="KSG10" s="111"/>
      <c r="KSH10" s="111"/>
      <c r="KSI10" s="111"/>
      <c r="KSJ10" s="111"/>
      <c r="KSK10" s="111"/>
      <c r="KSL10" s="111"/>
      <c r="KSM10" s="111"/>
      <c r="KSN10" s="111"/>
      <c r="KSO10" s="111"/>
      <c r="KSP10" s="111"/>
      <c r="KSQ10" s="111"/>
      <c r="KSR10" s="111"/>
      <c r="KSS10" s="111"/>
      <c r="KST10" s="111"/>
      <c r="KSU10" s="111"/>
      <c r="KSV10" s="111"/>
      <c r="KSW10" s="111"/>
      <c r="KSX10" s="111"/>
      <c r="KSY10" s="111"/>
      <c r="KSZ10" s="111"/>
      <c r="KTA10" s="111"/>
      <c r="KTB10" s="111"/>
      <c r="KTC10" s="111"/>
      <c r="KTD10" s="111"/>
      <c r="KTE10" s="111"/>
      <c r="KTF10" s="111"/>
      <c r="KTG10" s="111"/>
      <c r="KTH10" s="111"/>
      <c r="KTI10" s="111"/>
      <c r="KTJ10" s="111"/>
      <c r="KTK10" s="111"/>
      <c r="KTL10" s="111"/>
      <c r="KTM10" s="111"/>
      <c r="KTN10" s="111"/>
      <c r="KTO10" s="111"/>
      <c r="KTP10" s="111"/>
      <c r="KTQ10" s="111"/>
      <c r="KTR10" s="111"/>
      <c r="KTS10" s="111"/>
      <c r="KTT10" s="111"/>
      <c r="KTU10" s="111"/>
      <c r="KTV10" s="111"/>
      <c r="KTW10" s="111"/>
      <c r="KTX10" s="111"/>
      <c r="KTY10" s="111"/>
      <c r="KTZ10" s="111"/>
      <c r="KUA10" s="111"/>
      <c r="KUB10" s="111"/>
      <c r="KUC10" s="111"/>
      <c r="KUD10" s="111"/>
      <c r="KUE10" s="111"/>
      <c r="KUF10" s="111"/>
      <c r="KUG10" s="111"/>
      <c r="KUH10" s="111"/>
      <c r="KUI10" s="111"/>
      <c r="KUJ10" s="111"/>
      <c r="KUK10" s="111"/>
      <c r="KUL10" s="111"/>
      <c r="KUM10" s="111"/>
      <c r="KUN10" s="111"/>
      <c r="KUO10" s="111"/>
      <c r="KUP10" s="111"/>
      <c r="KUQ10" s="111"/>
      <c r="KUR10" s="111"/>
      <c r="KUS10" s="111"/>
      <c r="KUT10" s="111"/>
      <c r="KUU10" s="111"/>
      <c r="KUV10" s="111"/>
      <c r="KUW10" s="111"/>
      <c r="KUX10" s="111"/>
      <c r="KUY10" s="111"/>
      <c r="KUZ10" s="111"/>
      <c r="KVA10" s="111"/>
      <c r="KVB10" s="111"/>
      <c r="KVC10" s="111"/>
      <c r="KVD10" s="111"/>
      <c r="KVE10" s="111"/>
      <c r="KVF10" s="111"/>
      <c r="KVG10" s="111"/>
      <c r="KVH10" s="111"/>
      <c r="KVI10" s="111"/>
      <c r="KVJ10" s="111"/>
      <c r="KVK10" s="111"/>
      <c r="KVL10" s="111"/>
      <c r="KVM10" s="111"/>
      <c r="KVN10" s="111"/>
      <c r="KVO10" s="111"/>
      <c r="KVP10" s="111"/>
      <c r="KVQ10" s="111"/>
      <c r="KVR10" s="111"/>
      <c r="KVS10" s="111"/>
      <c r="KVT10" s="111"/>
      <c r="KVU10" s="111"/>
      <c r="KVV10" s="111"/>
      <c r="KVW10" s="111"/>
      <c r="KVX10" s="111"/>
      <c r="KVY10" s="111"/>
      <c r="KVZ10" s="111"/>
      <c r="KWA10" s="111"/>
      <c r="KWB10" s="111"/>
      <c r="KWC10" s="111"/>
      <c r="KWD10" s="111"/>
      <c r="KWE10" s="111"/>
      <c r="KWF10" s="111"/>
      <c r="KWG10" s="111"/>
      <c r="KWH10" s="111"/>
      <c r="KWI10" s="111"/>
      <c r="KWJ10" s="111"/>
      <c r="KWK10" s="111"/>
      <c r="KWL10" s="111"/>
      <c r="KWM10" s="111"/>
      <c r="KWN10" s="111"/>
      <c r="KWO10" s="111"/>
      <c r="KWP10" s="111"/>
      <c r="KWQ10" s="111"/>
      <c r="KWR10" s="111"/>
      <c r="KWS10" s="111"/>
      <c r="KWT10" s="111"/>
      <c r="KWU10" s="111"/>
      <c r="KWV10" s="111"/>
      <c r="KWW10" s="111"/>
      <c r="KWX10" s="111"/>
      <c r="KWY10" s="111"/>
      <c r="KWZ10" s="111"/>
      <c r="KXA10" s="111"/>
      <c r="KXB10" s="111"/>
      <c r="KXC10" s="111"/>
      <c r="KXD10" s="111"/>
      <c r="KXE10" s="111"/>
      <c r="KXF10" s="111"/>
      <c r="KXG10" s="111"/>
      <c r="KXH10" s="111"/>
      <c r="KXI10" s="111"/>
      <c r="KXJ10" s="111"/>
      <c r="KXK10" s="111"/>
      <c r="KXL10" s="111"/>
      <c r="KXM10" s="111"/>
      <c r="KXN10" s="111"/>
      <c r="KXO10" s="111"/>
      <c r="KXP10" s="111"/>
      <c r="KXQ10" s="111"/>
      <c r="KXR10" s="111"/>
      <c r="KXS10" s="111"/>
      <c r="KXT10" s="111"/>
      <c r="KXU10" s="111"/>
      <c r="KXV10" s="111"/>
      <c r="KXW10" s="111"/>
      <c r="KXX10" s="111"/>
      <c r="KXY10" s="111"/>
      <c r="KXZ10" s="111"/>
      <c r="KYA10" s="111"/>
      <c r="KYB10" s="111"/>
      <c r="KYC10" s="111"/>
      <c r="KYD10" s="111"/>
      <c r="KYE10" s="111"/>
      <c r="KYF10" s="111"/>
      <c r="KYG10" s="111"/>
      <c r="KYH10" s="111"/>
      <c r="KYI10" s="111"/>
      <c r="KYJ10" s="111"/>
      <c r="KYK10" s="111"/>
      <c r="KYL10" s="111"/>
      <c r="KYM10" s="111"/>
      <c r="KYN10" s="111"/>
      <c r="KYO10" s="111"/>
      <c r="KYP10" s="111"/>
      <c r="KYQ10" s="111"/>
      <c r="KYR10" s="111"/>
      <c r="KYS10" s="111"/>
      <c r="KYT10" s="111"/>
      <c r="KYU10" s="111"/>
      <c r="KYV10" s="111"/>
      <c r="KYW10" s="111"/>
      <c r="KYX10" s="111"/>
      <c r="KYY10" s="111"/>
      <c r="KYZ10" s="111"/>
      <c r="KZA10" s="111"/>
      <c r="KZB10" s="111"/>
      <c r="KZC10" s="111"/>
      <c r="KZD10" s="111"/>
      <c r="KZE10" s="111"/>
      <c r="KZF10" s="111"/>
      <c r="KZG10" s="111"/>
      <c r="KZH10" s="111"/>
      <c r="KZI10" s="111"/>
      <c r="KZJ10" s="111"/>
      <c r="KZK10" s="111"/>
      <c r="KZL10" s="111"/>
      <c r="KZM10" s="111"/>
      <c r="KZN10" s="111"/>
      <c r="KZO10" s="111"/>
      <c r="KZP10" s="111"/>
      <c r="KZQ10" s="111"/>
      <c r="KZR10" s="111"/>
      <c r="KZS10" s="111"/>
      <c r="KZT10" s="111"/>
      <c r="KZU10" s="111"/>
      <c r="KZV10" s="111"/>
      <c r="KZW10" s="111"/>
      <c r="KZX10" s="111"/>
      <c r="KZY10" s="111"/>
      <c r="KZZ10" s="111"/>
      <c r="LAA10" s="111"/>
      <c r="LAB10" s="111"/>
      <c r="LAC10" s="111"/>
      <c r="LAD10" s="111"/>
      <c r="LAE10" s="111"/>
      <c r="LAF10" s="111"/>
      <c r="LAG10" s="111"/>
      <c r="LAH10" s="111"/>
      <c r="LAI10" s="111"/>
      <c r="LAJ10" s="111"/>
      <c r="LAK10" s="111"/>
      <c r="LAL10" s="111"/>
      <c r="LAM10" s="111"/>
      <c r="LAN10" s="111"/>
      <c r="LAO10" s="111"/>
      <c r="LAP10" s="111"/>
      <c r="LAQ10" s="111"/>
      <c r="LAR10" s="111"/>
      <c r="LAS10" s="111"/>
      <c r="LAT10" s="111"/>
      <c r="LAU10" s="111"/>
      <c r="LAV10" s="111"/>
      <c r="LAW10" s="111"/>
      <c r="LAX10" s="111"/>
      <c r="LAY10" s="111"/>
      <c r="LAZ10" s="111"/>
      <c r="LBA10" s="111"/>
      <c r="LBB10" s="111"/>
      <c r="LBC10" s="111"/>
      <c r="LBD10" s="111"/>
      <c r="LBE10" s="111"/>
      <c r="LBF10" s="111"/>
      <c r="LBG10" s="111"/>
      <c r="LBH10" s="111"/>
      <c r="LBI10" s="111"/>
      <c r="LBJ10" s="111"/>
      <c r="LBK10" s="111"/>
      <c r="LBL10" s="111"/>
      <c r="LBM10" s="111"/>
      <c r="LBN10" s="111"/>
      <c r="LBO10" s="111"/>
      <c r="LBP10" s="111"/>
      <c r="LBQ10" s="111"/>
      <c r="LBR10" s="111"/>
      <c r="LBS10" s="111"/>
      <c r="LBT10" s="111"/>
      <c r="LBU10" s="111"/>
      <c r="LBV10" s="111"/>
      <c r="LBW10" s="111"/>
      <c r="LBX10" s="111"/>
      <c r="LBY10" s="111"/>
      <c r="LBZ10" s="111"/>
      <c r="LCA10" s="111"/>
      <c r="LCB10" s="111"/>
      <c r="LCC10" s="111"/>
      <c r="LCD10" s="111"/>
      <c r="LCE10" s="111"/>
      <c r="LCF10" s="111"/>
      <c r="LCG10" s="111"/>
      <c r="LCH10" s="111"/>
      <c r="LCI10" s="111"/>
      <c r="LCJ10" s="111"/>
      <c r="LCK10" s="111"/>
      <c r="LCL10" s="111"/>
      <c r="LCM10" s="111"/>
      <c r="LCN10" s="111"/>
      <c r="LCO10" s="111"/>
      <c r="LCP10" s="111"/>
      <c r="LCQ10" s="111"/>
      <c r="LCR10" s="111"/>
      <c r="LCS10" s="111"/>
      <c r="LCT10" s="111"/>
      <c r="LCU10" s="111"/>
      <c r="LCV10" s="111"/>
      <c r="LCW10" s="111"/>
      <c r="LCX10" s="111"/>
      <c r="LCY10" s="111"/>
      <c r="LCZ10" s="111"/>
      <c r="LDA10" s="111"/>
      <c r="LDB10" s="111"/>
      <c r="LDC10" s="111"/>
      <c r="LDD10" s="111"/>
      <c r="LDE10" s="111"/>
      <c r="LDF10" s="111"/>
      <c r="LDG10" s="111"/>
      <c r="LDH10" s="111"/>
      <c r="LDI10" s="111"/>
      <c r="LDJ10" s="111"/>
      <c r="LDK10" s="111"/>
      <c r="LDL10" s="111"/>
      <c r="LDM10" s="111"/>
      <c r="LDN10" s="111"/>
      <c r="LDO10" s="111"/>
      <c r="LDP10" s="111"/>
      <c r="LDQ10" s="111"/>
      <c r="LDR10" s="111"/>
      <c r="LDS10" s="111"/>
      <c r="LDT10" s="111"/>
      <c r="LDU10" s="111"/>
      <c r="LDV10" s="111"/>
      <c r="LDW10" s="111"/>
      <c r="LDX10" s="111"/>
      <c r="LDY10" s="111"/>
      <c r="LDZ10" s="111"/>
      <c r="LEA10" s="111"/>
      <c r="LEB10" s="111"/>
      <c r="LEC10" s="111"/>
      <c r="LED10" s="111"/>
      <c r="LEE10" s="111"/>
      <c r="LEF10" s="111"/>
      <c r="LEG10" s="111"/>
      <c r="LEH10" s="111"/>
      <c r="LEI10" s="111"/>
      <c r="LEJ10" s="111"/>
      <c r="LEK10" s="111"/>
      <c r="LEL10" s="111"/>
      <c r="LEM10" s="111"/>
      <c r="LEN10" s="111"/>
      <c r="LEO10" s="111"/>
      <c r="LEP10" s="111"/>
      <c r="LEQ10" s="111"/>
      <c r="LER10" s="111"/>
      <c r="LES10" s="111"/>
      <c r="LET10" s="111"/>
      <c r="LEU10" s="111"/>
      <c r="LEV10" s="111"/>
      <c r="LEW10" s="111"/>
      <c r="LEX10" s="111"/>
      <c r="LEY10" s="111"/>
      <c r="LEZ10" s="111"/>
      <c r="LFA10" s="111"/>
      <c r="LFB10" s="111"/>
      <c r="LFC10" s="111"/>
      <c r="LFD10" s="111"/>
      <c r="LFE10" s="111"/>
      <c r="LFF10" s="111"/>
      <c r="LFG10" s="111"/>
      <c r="LFH10" s="111"/>
      <c r="LFI10" s="111"/>
      <c r="LFJ10" s="111"/>
      <c r="LFK10" s="111"/>
      <c r="LFL10" s="111"/>
      <c r="LFM10" s="111"/>
      <c r="LFN10" s="111"/>
      <c r="LFO10" s="111"/>
      <c r="LFP10" s="111"/>
      <c r="LFQ10" s="111"/>
      <c r="LFR10" s="111"/>
      <c r="LFS10" s="111"/>
      <c r="LFT10" s="111"/>
      <c r="LFU10" s="111"/>
      <c r="LFV10" s="111"/>
      <c r="LFW10" s="111"/>
      <c r="LFX10" s="111"/>
      <c r="LFY10" s="111"/>
      <c r="LFZ10" s="111"/>
      <c r="LGA10" s="111"/>
      <c r="LGB10" s="111"/>
      <c r="LGC10" s="111"/>
      <c r="LGD10" s="111"/>
      <c r="LGE10" s="111"/>
      <c r="LGF10" s="111"/>
      <c r="LGG10" s="111"/>
      <c r="LGH10" s="111"/>
      <c r="LGI10" s="111"/>
      <c r="LGJ10" s="111"/>
      <c r="LGK10" s="111"/>
      <c r="LGL10" s="111"/>
      <c r="LGM10" s="111"/>
      <c r="LGN10" s="111"/>
      <c r="LGO10" s="111"/>
      <c r="LGP10" s="111"/>
      <c r="LGQ10" s="111"/>
      <c r="LGR10" s="111"/>
      <c r="LGS10" s="111"/>
      <c r="LGT10" s="111"/>
      <c r="LGU10" s="111"/>
      <c r="LGV10" s="111"/>
      <c r="LGW10" s="111"/>
      <c r="LGX10" s="111"/>
      <c r="LGY10" s="111"/>
      <c r="LGZ10" s="111"/>
      <c r="LHA10" s="111"/>
      <c r="LHB10" s="111"/>
      <c r="LHC10" s="111"/>
      <c r="LHD10" s="111"/>
      <c r="LHE10" s="111"/>
      <c r="LHF10" s="111"/>
      <c r="LHG10" s="111"/>
      <c r="LHH10" s="111"/>
      <c r="LHI10" s="111"/>
      <c r="LHJ10" s="111"/>
      <c r="LHK10" s="111"/>
      <c r="LHL10" s="111"/>
      <c r="LHM10" s="111"/>
      <c r="LHN10" s="111"/>
      <c r="LHO10" s="111"/>
      <c r="LHP10" s="111"/>
      <c r="LHQ10" s="111"/>
      <c r="LHR10" s="111"/>
      <c r="LHS10" s="111"/>
      <c r="LHT10" s="111"/>
      <c r="LHU10" s="111"/>
      <c r="LHV10" s="111"/>
      <c r="LHW10" s="111"/>
      <c r="LHX10" s="111"/>
      <c r="LHY10" s="111"/>
      <c r="LHZ10" s="111"/>
      <c r="LIA10" s="111"/>
      <c r="LIB10" s="111"/>
      <c r="LIC10" s="111"/>
      <c r="LID10" s="111"/>
      <c r="LIE10" s="111"/>
      <c r="LIF10" s="111"/>
      <c r="LIG10" s="111"/>
      <c r="LIH10" s="111"/>
      <c r="LII10" s="111"/>
      <c r="LIJ10" s="111"/>
      <c r="LIK10" s="111"/>
      <c r="LIL10" s="111"/>
      <c r="LIM10" s="111"/>
      <c r="LIN10" s="111"/>
      <c r="LIO10" s="111"/>
      <c r="LIP10" s="111"/>
      <c r="LIQ10" s="111"/>
      <c r="LIR10" s="111"/>
      <c r="LIS10" s="111"/>
      <c r="LIT10" s="111"/>
      <c r="LIU10" s="111"/>
      <c r="LIV10" s="111"/>
      <c r="LIW10" s="111"/>
      <c r="LIX10" s="111"/>
      <c r="LIY10" s="111"/>
      <c r="LIZ10" s="111"/>
      <c r="LJA10" s="111"/>
      <c r="LJB10" s="111"/>
      <c r="LJC10" s="111"/>
      <c r="LJD10" s="111"/>
      <c r="LJE10" s="111"/>
      <c r="LJF10" s="111"/>
      <c r="LJG10" s="111"/>
      <c r="LJH10" s="111"/>
      <c r="LJI10" s="111"/>
      <c r="LJJ10" s="111"/>
      <c r="LJK10" s="111"/>
      <c r="LJL10" s="111"/>
      <c r="LJM10" s="111"/>
      <c r="LJN10" s="111"/>
      <c r="LJO10" s="111"/>
      <c r="LJP10" s="111"/>
      <c r="LJQ10" s="111"/>
      <c r="LJR10" s="111"/>
      <c r="LJS10" s="111"/>
      <c r="LJT10" s="111"/>
      <c r="LJU10" s="111"/>
      <c r="LJV10" s="111"/>
      <c r="LJW10" s="111"/>
      <c r="LJX10" s="111"/>
      <c r="LJY10" s="111"/>
      <c r="LJZ10" s="111"/>
      <c r="LKA10" s="111"/>
      <c r="LKB10" s="111"/>
      <c r="LKC10" s="111"/>
      <c r="LKD10" s="111"/>
      <c r="LKE10" s="111"/>
      <c r="LKF10" s="111"/>
      <c r="LKG10" s="111"/>
      <c r="LKH10" s="111"/>
      <c r="LKI10" s="111"/>
      <c r="LKJ10" s="111"/>
      <c r="LKK10" s="111"/>
      <c r="LKL10" s="111"/>
      <c r="LKM10" s="111"/>
      <c r="LKN10" s="111"/>
      <c r="LKO10" s="111"/>
      <c r="LKP10" s="111"/>
      <c r="LKQ10" s="111"/>
      <c r="LKR10" s="111"/>
      <c r="LKS10" s="111"/>
      <c r="LKT10" s="111"/>
      <c r="LKU10" s="111"/>
      <c r="LKV10" s="111"/>
      <c r="LKW10" s="111"/>
      <c r="LKX10" s="111"/>
      <c r="LKY10" s="111"/>
      <c r="LKZ10" s="111"/>
      <c r="LLA10" s="111"/>
      <c r="LLB10" s="111"/>
      <c r="LLC10" s="111"/>
      <c r="LLD10" s="111"/>
      <c r="LLE10" s="111"/>
      <c r="LLF10" s="111"/>
      <c r="LLG10" s="111"/>
      <c r="LLH10" s="111"/>
      <c r="LLI10" s="111"/>
      <c r="LLJ10" s="111"/>
      <c r="LLK10" s="111"/>
      <c r="LLL10" s="111"/>
      <c r="LLM10" s="111"/>
      <c r="LLN10" s="111"/>
      <c r="LLO10" s="111"/>
      <c r="LLP10" s="111"/>
      <c r="LLQ10" s="111"/>
      <c r="LLR10" s="111"/>
      <c r="LLS10" s="111"/>
      <c r="LLT10" s="111"/>
      <c r="LLU10" s="111"/>
      <c r="LLV10" s="111"/>
      <c r="LLW10" s="111"/>
      <c r="LLX10" s="111"/>
      <c r="LLY10" s="111"/>
      <c r="LLZ10" s="111"/>
      <c r="LMA10" s="111"/>
      <c r="LMB10" s="111"/>
      <c r="LMC10" s="111"/>
      <c r="LMD10" s="111"/>
      <c r="LME10" s="111"/>
      <c r="LMF10" s="111"/>
      <c r="LMG10" s="111"/>
      <c r="LMH10" s="111"/>
      <c r="LMI10" s="111"/>
      <c r="LMJ10" s="111"/>
      <c r="LMK10" s="111"/>
      <c r="LML10" s="111"/>
      <c r="LMM10" s="111"/>
      <c r="LMN10" s="111"/>
      <c r="LMO10" s="111"/>
      <c r="LMP10" s="111"/>
      <c r="LMQ10" s="111"/>
      <c r="LMR10" s="111"/>
      <c r="LMS10" s="111"/>
      <c r="LMT10" s="111"/>
      <c r="LMU10" s="111"/>
      <c r="LMV10" s="111"/>
      <c r="LMW10" s="111"/>
      <c r="LMX10" s="111"/>
      <c r="LMY10" s="111"/>
      <c r="LMZ10" s="111"/>
      <c r="LNA10" s="111"/>
      <c r="LNB10" s="111"/>
      <c r="LNC10" s="111"/>
      <c r="LND10" s="111"/>
      <c r="LNE10" s="111"/>
      <c r="LNF10" s="111"/>
      <c r="LNG10" s="111"/>
      <c r="LNH10" s="111"/>
      <c r="LNI10" s="111"/>
      <c r="LNJ10" s="111"/>
      <c r="LNK10" s="111"/>
      <c r="LNL10" s="111"/>
      <c r="LNM10" s="111"/>
      <c r="LNN10" s="111"/>
      <c r="LNO10" s="111"/>
      <c r="LNP10" s="111"/>
      <c r="LNQ10" s="111"/>
      <c r="LNR10" s="111"/>
      <c r="LNS10" s="111"/>
      <c r="LNT10" s="111"/>
      <c r="LNU10" s="111"/>
      <c r="LNV10" s="111"/>
      <c r="LNW10" s="111"/>
      <c r="LNX10" s="111"/>
      <c r="LNY10" s="111"/>
      <c r="LNZ10" s="111"/>
      <c r="LOA10" s="111"/>
      <c r="LOB10" s="111"/>
      <c r="LOC10" s="111"/>
      <c r="LOD10" s="111"/>
      <c r="LOE10" s="111"/>
      <c r="LOF10" s="111"/>
      <c r="LOG10" s="111"/>
      <c r="LOH10" s="111"/>
      <c r="LOI10" s="111"/>
      <c r="LOJ10" s="111"/>
      <c r="LOK10" s="111"/>
      <c r="LOL10" s="111"/>
      <c r="LOM10" s="111"/>
      <c r="LON10" s="111"/>
      <c r="LOO10" s="111"/>
      <c r="LOP10" s="111"/>
      <c r="LOQ10" s="111"/>
      <c r="LOR10" s="111"/>
      <c r="LOS10" s="111"/>
      <c r="LOT10" s="111"/>
      <c r="LOU10" s="111"/>
      <c r="LOV10" s="111"/>
      <c r="LOW10" s="111"/>
      <c r="LOX10" s="111"/>
      <c r="LOY10" s="111"/>
      <c r="LOZ10" s="111"/>
      <c r="LPA10" s="111"/>
      <c r="LPB10" s="111"/>
      <c r="LPC10" s="111"/>
      <c r="LPD10" s="111"/>
      <c r="LPE10" s="111"/>
      <c r="LPF10" s="111"/>
      <c r="LPG10" s="111"/>
      <c r="LPH10" s="111"/>
      <c r="LPI10" s="111"/>
      <c r="LPJ10" s="111"/>
      <c r="LPK10" s="111"/>
      <c r="LPL10" s="111"/>
      <c r="LPM10" s="111"/>
      <c r="LPN10" s="111"/>
      <c r="LPO10" s="111"/>
      <c r="LPP10" s="111"/>
      <c r="LPQ10" s="111"/>
      <c r="LPR10" s="111"/>
      <c r="LPS10" s="111"/>
      <c r="LPT10" s="111"/>
      <c r="LPU10" s="111"/>
      <c r="LPV10" s="111"/>
      <c r="LPW10" s="111"/>
      <c r="LPX10" s="111"/>
      <c r="LPY10" s="111"/>
      <c r="LPZ10" s="111"/>
      <c r="LQA10" s="111"/>
      <c r="LQB10" s="111"/>
      <c r="LQC10" s="111"/>
      <c r="LQD10" s="111"/>
      <c r="LQE10" s="111"/>
      <c r="LQF10" s="111"/>
      <c r="LQG10" s="111"/>
      <c r="LQH10" s="111"/>
      <c r="LQI10" s="111"/>
      <c r="LQJ10" s="111"/>
      <c r="LQK10" s="111"/>
      <c r="LQL10" s="111"/>
      <c r="LQM10" s="111"/>
      <c r="LQN10" s="111"/>
      <c r="LQO10" s="111"/>
      <c r="LQP10" s="111"/>
      <c r="LQQ10" s="111"/>
      <c r="LQR10" s="111"/>
      <c r="LQS10" s="111"/>
      <c r="LQT10" s="111"/>
      <c r="LQU10" s="111"/>
      <c r="LQV10" s="111"/>
      <c r="LQW10" s="111"/>
      <c r="LQX10" s="111"/>
      <c r="LQY10" s="111"/>
      <c r="LQZ10" s="111"/>
      <c r="LRA10" s="111"/>
      <c r="LRB10" s="111"/>
      <c r="LRC10" s="111"/>
      <c r="LRD10" s="111"/>
      <c r="LRE10" s="111"/>
      <c r="LRF10" s="111"/>
      <c r="LRG10" s="111"/>
      <c r="LRH10" s="111"/>
      <c r="LRI10" s="111"/>
      <c r="LRJ10" s="111"/>
      <c r="LRK10" s="111"/>
      <c r="LRL10" s="111"/>
      <c r="LRM10" s="111"/>
      <c r="LRN10" s="111"/>
      <c r="LRO10" s="111"/>
      <c r="LRP10" s="111"/>
      <c r="LRQ10" s="111"/>
      <c r="LRR10" s="111"/>
      <c r="LRS10" s="111"/>
      <c r="LRT10" s="111"/>
      <c r="LRU10" s="111"/>
      <c r="LRV10" s="111"/>
      <c r="LRW10" s="111"/>
      <c r="LRX10" s="111"/>
      <c r="LRY10" s="111"/>
      <c r="LRZ10" s="111"/>
      <c r="LSA10" s="111"/>
      <c r="LSB10" s="111"/>
      <c r="LSC10" s="111"/>
      <c r="LSD10" s="111"/>
      <c r="LSE10" s="111"/>
      <c r="LSF10" s="111"/>
      <c r="LSG10" s="111"/>
      <c r="LSH10" s="111"/>
      <c r="LSI10" s="111"/>
      <c r="LSJ10" s="111"/>
      <c r="LSK10" s="111"/>
      <c r="LSL10" s="111"/>
      <c r="LSM10" s="111"/>
      <c r="LSN10" s="111"/>
      <c r="LSO10" s="111"/>
      <c r="LSP10" s="111"/>
      <c r="LSQ10" s="111"/>
      <c r="LSR10" s="111"/>
      <c r="LSS10" s="111"/>
      <c r="LST10" s="111"/>
      <c r="LSU10" s="111"/>
      <c r="LSV10" s="111"/>
      <c r="LSW10" s="111"/>
      <c r="LSX10" s="111"/>
      <c r="LSY10" s="111"/>
      <c r="LSZ10" s="111"/>
      <c r="LTA10" s="111"/>
      <c r="LTB10" s="111"/>
      <c r="LTC10" s="111"/>
      <c r="LTD10" s="111"/>
      <c r="LTE10" s="111"/>
      <c r="LTF10" s="111"/>
      <c r="LTG10" s="111"/>
      <c r="LTH10" s="111"/>
      <c r="LTI10" s="111"/>
      <c r="LTJ10" s="111"/>
      <c r="LTK10" s="111"/>
      <c r="LTL10" s="111"/>
      <c r="LTM10" s="111"/>
      <c r="LTN10" s="111"/>
      <c r="LTO10" s="111"/>
      <c r="LTP10" s="111"/>
      <c r="LTQ10" s="111"/>
      <c r="LTR10" s="111"/>
      <c r="LTS10" s="111"/>
      <c r="LTT10" s="111"/>
      <c r="LTU10" s="111"/>
      <c r="LTV10" s="111"/>
      <c r="LTW10" s="111"/>
      <c r="LTX10" s="111"/>
      <c r="LTY10" s="111"/>
      <c r="LTZ10" s="111"/>
      <c r="LUA10" s="111"/>
      <c r="LUB10" s="111"/>
      <c r="LUC10" s="111"/>
      <c r="LUD10" s="111"/>
      <c r="LUE10" s="111"/>
      <c r="LUF10" s="111"/>
      <c r="LUG10" s="111"/>
      <c r="LUH10" s="111"/>
      <c r="LUI10" s="111"/>
      <c r="LUJ10" s="111"/>
      <c r="LUK10" s="111"/>
      <c r="LUL10" s="111"/>
      <c r="LUM10" s="111"/>
      <c r="LUN10" s="111"/>
      <c r="LUO10" s="111"/>
      <c r="LUP10" s="111"/>
      <c r="LUQ10" s="111"/>
      <c r="LUR10" s="111"/>
      <c r="LUS10" s="111"/>
      <c r="LUT10" s="111"/>
      <c r="LUU10" s="111"/>
      <c r="LUV10" s="111"/>
      <c r="LUW10" s="111"/>
      <c r="LUX10" s="111"/>
      <c r="LUY10" s="111"/>
      <c r="LUZ10" s="111"/>
      <c r="LVA10" s="111"/>
      <c r="LVB10" s="111"/>
      <c r="LVC10" s="111"/>
      <c r="LVD10" s="111"/>
      <c r="LVE10" s="111"/>
      <c r="LVF10" s="111"/>
      <c r="LVG10" s="111"/>
      <c r="LVH10" s="111"/>
      <c r="LVI10" s="111"/>
      <c r="LVJ10" s="111"/>
      <c r="LVK10" s="111"/>
      <c r="LVL10" s="111"/>
      <c r="LVM10" s="111"/>
      <c r="LVN10" s="111"/>
      <c r="LVO10" s="111"/>
      <c r="LVP10" s="111"/>
      <c r="LVQ10" s="111"/>
      <c r="LVR10" s="111"/>
      <c r="LVS10" s="111"/>
      <c r="LVT10" s="111"/>
      <c r="LVU10" s="111"/>
      <c r="LVV10" s="111"/>
      <c r="LVW10" s="111"/>
      <c r="LVX10" s="111"/>
      <c r="LVY10" s="111"/>
      <c r="LVZ10" s="111"/>
      <c r="LWA10" s="111"/>
      <c r="LWB10" s="111"/>
      <c r="LWC10" s="111"/>
      <c r="LWD10" s="111"/>
      <c r="LWE10" s="111"/>
      <c r="LWF10" s="111"/>
      <c r="LWG10" s="111"/>
      <c r="LWH10" s="111"/>
      <c r="LWI10" s="111"/>
      <c r="LWJ10" s="111"/>
      <c r="LWK10" s="111"/>
      <c r="LWL10" s="111"/>
      <c r="LWM10" s="111"/>
      <c r="LWN10" s="111"/>
      <c r="LWO10" s="111"/>
      <c r="LWP10" s="111"/>
      <c r="LWQ10" s="111"/>
      <c r="LWR10" s="111"/>
      <c r="LWS10" s="111"/>
      <c r="LWT10" s="111"/>
      <c r="LWU10" s="111"/>
      <c r="LWV10" s="111"/>
      <c r="LWW10" s="111"/>
      <c r="LWX10" s="111"/>
      <c r="LWY10" s="111"/>
      <c r="LWZ10" s="111"/>
      <c r="LXA10" s="111"/>
      <c r="LXB10" s="111"/>
      <c r="LXC10" s="111"/>
      <c r="LXD10" s="111"/>
      <c r="LXE10" s="111"/>
      <c r="LXF10" s="111"/>
      <c r="LXG10" s="111"/>
      <c r="LXH10" s="111"/>
      <c r="LXI10" s="111"/>
      <c r="LXJ10" s="111"/>
      <c r="LXK10" s="111"/>
      <c r="LXL10" s="111"/>
      <c r="LXM10" s="111"/>
      <c r="LXN10" s="111"/>
      <c r="LXO10" s="111"/>
      <c r="LXP10" s="111"/>
      <c r="LXQ10" s="111"/>
      <c r="LXR10" s="111"/>
      <c r="LXS10" s="111"/>
      <c r="LXT10" s="111"/>
      <c r="LXU10" s="111"/>
      <c r="LXV10" s="111"/>
      <c r="LXW10" s="111"/>
      <c r="LXX10" s="111"/>
      <c r="LXY10" s="111"/>
      <c r="LXZ10" s="111"/>
      <c r="LYA10" s="111"/>
      <c r="LYB10" s="111"/>
      <c r="LYC10" s="111"/>
      <c r="LYD10" s="111"/>
      <c r="LYE10" s="111"/>
      <c r="LYF10" s="111"/>
      <c r="LYG10" s="111"/>
      <c r="LYH10" s="111"/>
      <c r="LYI10" s="111"/>
      <c r="LYJ10" s="111"/>
      <c r="LYK10" s="111"/>
      <c r="LYL10" s="111"/>
      <c r="LYM10" s="111"/>
      <c r="LYN10" s="111"/>
      <c r="LYO10" s="111"/>
      <c r="LYP10" s="111"/>
      <c r="LYQ10" s="111"/>
      <c r="LYR10" s="111"/>
      <c r="LYS10" s="111"/>
      <c r="LYT10" s="111"/>
      <c r="LYU10" s="111"/>
      <c r="LYV10" s="111"/>
      <c r="LYW10" s="111"/>
      <c r="LYX10" s="111"/>
      <c r="LYY10" s="111"/>
      <c r="LYZ10" s="111"/>
      <c r="LZA10" s="111"/>
      <c r="LZB10" s="111"/>
      <c r="LZC10" s="111"/>
      <c r="LZD10" s="111"/>
      <c r="LZE10" s="111"/>
      <c r="LZF10" s="111"/>
      <c r="LZG10" s="111"/>
      <c r="LZH10" s="111"/>
      <c r="LZI10" s="111"/>
      <c r="LZJ10" s="111"/>
      <c r="LZK10" s="111"/>
      <c r="LZL10" s="111"/>
      <c r="LZM10" s="111"/>
      <c r="LZN10" s="111"/>
      <c r="LZO10" s="111"/>
      <c r="LZP10" s="111"/>
      <c r="LZQ10" s="111"/>
      <c r="LZR10" s="111"/>
      <c r="LZS10" s="111"/>
      <c r="LZT10" s="111"/>
      <c r="LZU10" s="111"/>
      <c r="LZV10" s="111"/>
      <c r="LZW10" s="111"/>
      <c r="LZX10" s="111"/>
      <c r="LZY10" s="111"/>
      <c r="LZZ10" s="111"/>
      <c r="MAA10" s="111"/>
      <c r="MAB10" s="111"/>
      <c r="MAC10" s="111"/>
      <c r="MAD10" s="111"/>
      <c r="MAE10" s="111"/>
      <c r="MAF10" s="111"/>
      <c r="MAG10" s="111"/>
      <c r="MAH10" s="111"/>
      <c r="MAI10" s="111"/>
      <c r="MAJ10" s="111"/>
      <c r="MAK10" s="111"/>
      <c r="MAL10" s="111"/>
      <c r="MAM10" s="111"/>
      <c r="MAN10" s="111"/>
      <c r="MAO10" s="111"/>
      <c r="MAP10" s="111"/>
      <c r="MAQ10" s="111"/>
      <c r="MAR10" s="111"/>
      <c r="MAS10" s="111"/>
      <c r="MAT10" s="111"/>
      <c r="MAU10" s="111"/>
      <c r="MAV10" s="111"/>
      <c r="MAW10" s="111"/>
      <c r="MAX10" s="111"/>
      <c r="MAY10" s="111"/>
      <c r="MAZ10" s="111"/>
      <c r="MBA10" s="111"/>
      <c r="MBB10" s="111"/>
      <c r="MBC10" s="111"/>
      <c r="MBD10" s="111"/>
      <c r="MBE10" s="111"/>
      <c r="MBF10" s="111"/>
      <c r="MBG10" s="111"/>
      <c r="MBH10" s="111"/>
      <c r="MBI10" s="111"/>
      <c r="MBJ10" s="111"/>
      <c r="MBK10" s="111"/>
      <c r="MBL10" s="111"/>
      <c r="MBM10" s="111"/>
      <c r="MBN10" s="111"/>
      <c r="MBO10" s="111"/>
      <c r="MBP10" s="111"/>
      <c r="MBQ10" s="111"/>
      <c r="MBR10" s="111"/>
      <c r="MBS10" s="111"/>
      <c r="MBT10" s="111"/>
      <c r="MBU10" s="111"/>
      <c r="MBV10" s="111"/>
      <c r="MBW10" s="111"/>
      <c r="MBX10" s="111"/>
      <c r="MBY10" s="111"/>
      <c r="MBZ10" s="111"/>
      <c r="MCA10" s="111"/>
      <c r="MCB10" s="111"/>
      <c r="MCC10" s="111"/>
      <c r="MCD10" s="111"/>
      <c r="MCE10" s="111"/>
      <c r="MCF10" s="111"/>
      <c r="MCG10" s="111"/>
      <c r="MCH10" s="111"/>
      <c r="MCI10" s="111"/>
      <c r="MCJ10" s="111"/>
      <c r="MCK10" s="111"/>
      <c r="MCL10" s="111"/>
      <c r="MCM10" s="111"/>
      <c r="MCN10" s="111"/>
      <c r="MCO10" s="111"/>
      <c r="MCP10" s="111"/>
      <c r="MCQ10" s="111"/>
      <c r="MCR10" s="111"/>
      <c r="MCS10" s="111"/>
      <c r="MCT10" s="111"/>
      <c r="MCU10" s="111"/>
      <c r="MCV10" s="111"/>
      <c r="MCW10" s="111"/>
      <c r="MCX10" s="111"/>
      <c r="MCY10" s="111"/>
      <c r="MCZ10" s="111"/>
      <c r="MDA10" s="111"/>
      <c r="MDB10" s="111"/>
      <c r="MDC10" s="111"/>
      <c r="MDD10" s="111"/>
      <c r="MDE10" s="111"/>
      <c r="MDF10" s="111"/>
      <c r="MDG10" s="111"/>
      <c r="MDH10" s="111"/>
      <c r="MDI10" s="111"/>
      <c r="MDJ10" s="111"/>
      <c r="MDK10" s="111"/>
      <c r="MDL10" s="111"/>
      <c r="MDM10" s="111"/>
      <c r="MDN10" s="111"/>
      <c r="MDO10" s="111"/>
      <c r="MDP10" s="111"/>
      <c r="MDQ10" s="111"/>
      <c r="MDR10" s="111"/>
      <c r="MDS10" s="111"/>
      <c r="MDT10" s="111"/>
      <c r="MDU10" s="111"/>
      <c r="MDV10" s="111"/>
      <c r="MDW10" s="111"/>
      <c r="MDX10" s="111"/>
      <c r="MDY10" s="111"/>
      <c r="MDZ10" s="111"/>
      <c r="MEA10" s="111"/>
      <c r="MEB10" s="111"/>
      <c r="MEC10" s="111"/>
      <c r="MED10" s="111"/>
      <c r="MEE10" s="111"/>
      <c r="MEF10" s="111"/>
      <c r="MEG10" s="111"/>
      <c r="MEH10" s="111"/>
      <c r="MEI10" s="111"/>
      <c r="MEJ10" s="111"/>
      <c r="MEK10" s="111"/>
      <c r="MEL10" s="111"/>
      <c r="MEM10" s="111"/>
      <c r="MEN10" s="111"/>
      <c r="MEO10" s="111"/>
      <c r="MEP10" s="111"/>
      <c r="MEQ10" s="111"/>
      <c r="MER10" s="111"/>
      <c r="MES10" s="111"/>
      <c r="MET10" s="111"/>
      <c r="MEU10" s="111"/>
      <c r="MEV10" s="111"/>
      <c r="MEW10" s="111"/>
      <c r="MEX10" s="111"/>
      <c r="MEY10" s="111"/>
      <c r="MEZ10" s="111"/>
      <c r="MFA10" s="111"/>
      <c r="MFB10" s="111"/>
      <c r="MFC10" s="111"/>
      <c r="MFD10" s="111"/>
      <c r="MFE10" s="111"/>
      <c r="MFF10" s="111"/>
      <c r="MFG10" s="111"/>
      <c r="MFH10" s="111"/>
      <c r="MFI10" s="111"/>
      <c r="MFJ10" s="111"/>
      <c r="MFK10" s="111"/>
      <c r="MFL10" s="111"/>
      <c r="MFM10" s="111"/>
      <c r="MFN10" s="111"/>
      <c r="MFO10" s="111"/>
      <c r="MFP10" s="111"/>
      <c r="MFQ10" s="111"/>
      <c r="MFR10" s="111"/>
      <c r="MFS10" s="111"/>
      <c r="MFT10" s="111"/>
      <c r="MFU10" s="111"/>
      <c r="MFV10" s="111"/>
      <c r="MFW10" s="111"/>
      <c r="MFX10" s="111"/>
      <c r="MFY10" s="111"/>
      <c r="MFZ10" s="111"/>
      <c r="MGA10" s="111"/>
      <c r="MGB10" s="111"/>
      <c r="MGC10" s="111"/>
      <c r="MGD10" s="111"/>
      <c r="MGE10" s="111"/>
      <c r="MGF10" s="111"/>
      <c r="MGG10" s="111"/>
      <c r="MGH10" s="111"/>
      <c r="MGI10" s="111"/>
      <c r="MGJ10" s="111"/>
      <c r="MGK10" s="111"/>
      <c r="MGL10" s="111"/>
      <c r="MGM10" s="111"/>
      <c r="MGN10" s="111"/>
      <c r="MGO10" s="111"/>
      <c r="MGP10" s="111"/>
      <c r="MGQ10" s="111"/>
      <c r="MGR10" s="111"/>
      <c r="MGS10" s="111"/>
      <c r="MGT10" s="111"/>
      <c r="MGU10" s="111"/>
      <c r="MGV10" s="111"/>
      <c r="MGW10" s="111"/>
      <c r="MGX10" s="111"/>
      <c r="MGY10" s="111"/>
      <c r="MGZ10" s="111"/>
      <c r="MHA10" s="111"/>
      <c r="MHB10" s="111"/>
      <c r="MHC10" s="111"/>
      <c r="MHD10" s="111"/>
      <c r="MHE10" s="111"/>
      <c r="MHF10" s="111"/>
      <c r="MHG10" s="111"/>
      <c r="MHH10" s="111"/>
      <c r="MHI10" s="111"/>
      <c r="MHJ10" s="111"/>
      <c r="MHK10" s="111"/>
      <c r="MHL10" s="111"/>
      <c r="MHM10" s="111"/>
      <c r="MHN10" s="111"/>
      <c r="MHO10" s="111"/>
      <c r="MHP10" s="111"/>
      <c r="MHQ10" s="111"/>
      <c r="MHR10" s="111"/>
      <c r="MHS10" s="111"/>
      <c r="MHT10" s="111"/>
      <c r="MHU10" s="111"/>
      <c r="MHV10" s="111"/>
      <c r="MHW10" s="111"/>
      <c r="MHX10" s="111"/>
      <c r="MHY10" s="111"/>
      <c r="MHZ10" s="111"/>
      <c r="MIA10" s="111"/>
      <c r="MIB10" s="111"/>
      <c r="MIC10" s="111"/>
      <c r="MID10" s="111"/>
      <c r="MIE10" s="111"/>
      <c r="MIF10" s="111"/>
      <c r="MIG10" s="111"/>
      <c r="MIH10" s="111"/>
      <c r="MII10" s="111"/>
      <c r="MIJ10" s="111"/>
      <c r="MIK10" s="111"/>
      <c r="MIL10" s="111"/>
      <c r="MIM10" s="111"/>
      <c r="MIN10" s="111"/>
      <c r="MIO10" s="111"/>
      <c r="MIP10" s="111"/>
      <c r="MIQ10" s="111"/>
      <c r="MIR10" s="111"/>
      <c r="MIS10" s="111"/>
      <c r="MIT10" s="111"/>
      <c r="MIU10" s="111"/>
      <c r="MIV10" s="111"/>
      <c r="MIW10" s="111"/>
      <c r="MIX10" s="111"/>
      <c r="MIY10" s="111"/>
      <c r="MIZ10" s="111"/>
      <c r="MJA10" s="111"/>
      <c r="MJB10" s="111"/>
      <c r="MJC10" s="111"/>
      <c r="MJD10" s="111"/>
      <c r="MJE10" s="111"/>
      <c r="MJF10" s="111"/>
      <c r="MJG10" s="111"/>
      <c r="MJH10" s="111"/>
      <c r="MJI10" s="111"/>
      <c r="MJJ10" s="111"/>
      <c r="MJK10" s="111"/>
      <c r="MJL10" s="111"/>
      <c r="MJM10" s="111"/>
      <c r="MJN10" s="111"/>
      <c r="MJO10" s="111"/>
      <c r="MJP10" s="111"/>
      <c r="MJQ10" s="111"/>
      <c r="MJR10" s="111"/>
      <c r="MJS10" s="111"/>
      <c r="MJT10" s="111"/>
      <c r="MJU10" s="111"/>
      <c r="MJV10" s="111"/>
      <c r="MJW10" s="111"/>
      <c r="MJX10" s="111"/>
      <c r="MJY10" s="111"/>
      <c r="MJZ10" s="111"/>
      <c r="MKA10" s="111"/>
      <c r="MKB10" s="111"/>
      <c r="MKC10" s="111"/>
      <c r="MKD10" s="111"/>
      <c r="MKE10" s="111"/>
      <c r="MKF10" s="111"/>
      <c r="MKG10" s="111"/>
      <c r="MKH10" s="111"/>
      <c r="MKI10" s="111"/>
      <c r="MKJ10" s="111"/>
      <c r="MKK10" s="111"/>
      <c r="MKL10" s="111"/>
      <c r="MKM10" s="111"/>
      <c r="MKN10" s="111"/>
      <c r="MKO10" s="111"/>
      <c r="MKP10" s="111"/>
      <c r="MKQ10" s="111"/>
      <c r="MKR10" s="111"/>
      <c r="MKS10" s="111"/>
      <c r="MKT10" s="111"/>
      <c r="MKU10" s="111"/>
      <c r="MKV10" s="111"/>
      <c r="MKW10" s="111"/>
      <c r="MKX10" s="111"/>
      <c r="MKY10" s="111"/>
      <c r="MKZ10" s="111"/>
      <c r="MLA10" s="111"/>
      <c r="MLB10" s="111"/>
      <c r="MLC10" s="111"/>
      <c r="MLD10" s="111"/>
      <c r="MLE10" s="111"/>
      <c r="MLF10" s="111"/>
      <c r="MLG10" s="111"/>
      <c r="MLH10" s="111"/>
      <c r="MLI10" s="111"/>
      <c r="MLJ10" s="111"/>
      <c r="MLK10" s="111"/>
      <c r="MLL10" s="111"/>
      <c r="MLM10" s="111"/>
      <c r="MLN10" s="111"/>
      <c r="MLO10" s="111"/>
      <c r="MLP10" s="111"/>
      <c r="MLQ10" s="111"/>
      <c r="MLR10" s="111"/>
      <c r="MLS10" s="111"/>
      <c r="MLT10" s="111"/>
      <c r="MLU10" s="111"/>
      <c r="MLV10" s="111"/>
      <c r="MLW10" s="111"/>
      <c r="MLX10" s="111"/>
      <c r="MLY10" s="111"/>
      <c r="MLZ10" s="111"/>
      <c r="MMA10" s="111"/>
      <c r="MMB10" s="111"/>
      <c r="MMC10" s="111"/>
      <c r="MMD10" s="111"/>
      <c r="MME10" s="111"/>
      <c r="MMF10" s="111"/>
      <c r="MMG10" s="111"/>
      <c r="MMH10" s="111"/>
      <c r="MMI10" s="111"/>
      <c r="MMJ10" s="111"/>
      <c r="MMK10" s="111"/>
      <c r="MML10" s="111"/>
      <c r="MMM10" s="111"/>
      <c r="MMN10" s="111"/>
      <c r="MMO10" s="111"/>
      <c r="MMP10" s="111"/>
      <c r="MMQ10" s="111"/>
      <c r="MMR10" s="111"/>
      <c r="MMS10" s="111"/>
      <c r="MMT10" s="111"/>
      <c r="MMU10" s="111"/>
      <c r="MMV10" s="111"/>
      <c r="MMW10" s="111"/>
      <c r="MMX10" s="111"/>
      <c r="MMY10" s="111"/>
      <c r="MMZ10" s="111"/>
      <c r="MNA10" s="111"/>
      <c r="MNB10" s="111"/>
      <c r="MNC10" s="111"/>
      <c r="MND10" s="111"/>
      <c r="MNE10" s="111"/>
      <c r="MNF10" s="111"/>
      <c r="MNG10" s="111"/>
      <c r="MNH10" s="111"/>
      <c r="MNI10" s="111"/>
      <c r="MNJ10" s="111"/>
      <c r="MNK10" s="111"/>
      <c r="MNL10" s="111"/>
      <c r="MNM10" s="111"/>
      <c r="MNN10" s="111"/>
      <c r="MNO10" s="111"/>
      <c r="MNP10" s="111"/>
      <c r="MNQ10" s="111"/>
      <c r="MNR10" s="111"/>
      <c r="MNS10" s="111"/>
      <c r="MNT10" s="111"/>
      <c r="MNU10" s="111"/>
      <c r="MNV10" s="111"/>
      <c r="MNW10" s="111"/>
      <c r="MNX10" s="111"/>
      <c r="MNY10" s="111"/>
      <c r="MNZ10" s="111"/>
      <c r="MOA10" s="111"/>
      <c r="MOB10" s="111"/>
      <c r="MOC10" s="111"/>
      <c r="MOD10" s="111"/>
      <c r="MOE10" s="111"/>
      <c r="MOF10" s="111"/>
      <c r="MOG10" s="111"/>
      <c r="MOH10" s="111"/>
      <c r="MOI10" s="111"/>
      <c r="MOJ10" s="111"/>
      <c r="MOK10" s="111"/>
      <c r="MOL10" s="111"/>
      <c r="MOM10" s="111"/>
      <c r="MON10" s="111"/>
      <c r="MOO10" s="111"/>
      <c r="MOP10" s="111"/>
      <c r="MOQ10" s="111"/>
      <c r="MOR10" s="111"/>
      <c r="MOS10" s="111"/>
      <c r="MOT10" s="111"/>
      <c r="MOU10" s="111"/>
      <c r="MOV10" s="111"/>
      <c r="MOW10" s="111"/>
      <c r="MOX10" s="111"/>
      <c r="MOY10" s="111"/>
      <c r="MOZ10" s="111"/>
      <c r="MPA10" s="111"/>
      <c r="MPB10" s="111"/>
      <c r="MPC10" s="111"/>
      <c r="MPD10" s="111"/>
      <c r="MPE10" s="111"/>
      <c r="MPF10" s="111"/>
      <c r="MPG10" s="111"/>
      <c r="MPH10" s="111"/>
      <c r="MPI10" s="111"/>
      <c r="MPJ10" s="111"/>
      <c r="MPK10" s="111"/>
      <c r="MPL10" s="111"/>
      <c r="MPM10" s="111"/>
      <c r="MPN10" s="111"/>
      <c r="MPO10" s="111"/>
      <c r="MPP10" s="111"/>
      <c r="MPQ10" s="111"/>
      <c r="MPR10" s="111"/>
      <c r="MPS10" s="111"/>
      <c r="MPT10" s="111"/>
      <c r="MPU10" s="111"/>
      <c r="MPV10" s="111"/>
      <c r="MPW10" s="111"/>
      <c r="MPX10" s="111"/>
      <c r="MPY10" s="111"/>
      <c r="MPZ10" s="111"/>
      <c r="MQA10" s="111"/>
      <c r="MQB10" s="111"/>
      <c r="MQC10" s="111"/>
      <c r="MQD10" s="111"/>
      <c r="MQE10" s="111"/>
      <c r="MQF10" s="111"/>
      <c r="MQG10" s="111"/>
      <c r="MQH10" s="111"/>
      <c r="MQI10" s="111"/>
      <c r="MQJ10" s="111"/>
      <c r="MQK10" s="111"/>
      <c r="MQL10" s="111"/>
      <c r="MQM10" s="111"/>
      <c r="MQN10" s="111"/>
      <c r="MQO10" s="111"/>
      <c r="MQP10" s="111"/>
      <c r="MQQ10" s="111"/>
      <c r="MQR10" s="111"/>
      <c r="MQS10" s="111"/>
      <c r="MQT10" s="111"/>
      <c r="MQU10" s="111"/>
      <c r="MQV10" s="111"/>
      <c r="MQW10" s="111"/>
      <c r="MQX10" s="111"/>
      <c r="MQY10" s="111"/>
      <c r="MQZ10" s="111"/>
      <c r="MRA10" s="111"/>
      <c r="MRB10" s="111"/>
      <c r="MRC10" s="111"/>
      <c r="MRD10" s="111"/>
      <c r="MRE10" s="111"/>
      <c r="MRF10" s="111"/>
      <c r="MRG10" s="111"/>
      <c r="MRH10" s="111"/>
      <c r="MRI10" s="111"/>
      <c r="MRJ10" s="111"/>
      <c r="MRK10" s="111"/>
      <c r="MRL10" s="111"/>
      <c r="MRM10" s="111"/>
      <c r="MRN10" s="111"/>
      <c r="MRO10" s="111"/>
      <c r="MRP10" s="111"/>
      <c r="MRQ10" s="111"/>
      <c r="MRR10" s="111"/>
      <c r="MRS10" s="111"/>
      <c r="MRT10" s="111"/>
      <c r="MRU10" s="111"/>
      <c r="MRV10" s="111"/>
      <c r="MRW10" s="111"/>
      <c r="MRX10" s="111"/>
      <c r="MRY10" s="111"/>
      <c r="MRZ10" s="111"/>
      <c r="MSA10" s="111"/>
      <c r="MSB10" s="111"/>
      <c r="MSC10" s="111"/>
      <c r="MSD10" s="111"/>
      <c r="MSE10" s="111"/>
      <c r="MSF10" s="111"/>
      <c r="MSG10" s="111"/>
      <c r="MSH10" s="111"/>
      <c r="MSI10" s="111"/>
      <c r="MSJ10" s="111"/>
      <c r="MSK10" s="111"/>
      <c r="MSL10" s="111"/>
      <c r="MSM10" s="111"/>
      <c r="MSN10" s="111"/>
      <c r="MSO10" s="111"/>
      <c r="MSP10" s="111"/>
      <c r="MSQ10" s="111"/>
      <c r="MSR10" s="111"/>
      <c r="MSS10" s="111"/>
      <c r="MST10" s="111"/>
      <c r="MSU10" s="111"/>
      <c r="MSV10" s="111"/>
      <c r="MSW10" s="111"/>
      <c r="MSX10" s="111"/>
      <c r="MSY10" s="111"/>
      <c r="MSZ10" s="111"/>
      <c r="MTA10" s="111"/>
      <c r="MTB10" s="111"/>
      <c r="MTC10" s="111"/>
      <c r="MTD10" s="111"/>
      <c r="MTE10" s="111"/>
      <c r="MTF10" s="111"/>
      <c r="MTG10" s="111"/>
      <c r="MTH10" s="111"/>
      <c r="MTI10" s="111"/>
      <c r="MTJ10" s="111"/>
      <c r="MTK10" s="111"/>
      <c r="MTL10" s="111"/>
      <c r="MTM10" s="111"/>
      <c r="MTN10" s="111"/>
      <c r="MTO10" s="111"/>
      <c r="MTP10" s="111"/>
      <c r="MTQ10" s="111"/>
      <c r="MTR10" s="111"/>
      <c r="MTS10" s="111"/>
      <c r="MTT10" s="111"/>
      <c r="MTU10" s="111"/>
      <c r="MTV10" s="111"/>
      <c r="MTW10" s="111"/>
      <c r="MTX10" s="111"/>
      <c r="MTY10" s="111"/>
      <c r="MTZ10" s="111"/>
      <c r="MUA10" s="111"/>
      <c r="MUB10" s="111"/>
      <c r="MUC10" s="111"/>
      <c r="MUD10" s="111"/>
      <c r="MUE10" s="111"/>
      <c r="MUF10" s="111"/>
      <c r="MUG10" s="111"/>
      <c r="MUH10" s="111"/>
      <c r="MUI10" s="111"/>
      <c r="MUJ10" s="111"/>
      <c r="MUK10" s="111"/>
      <c r="MUL10" s="111"/>
      <c r="MUM10" s="111"/>
      <c r="MUN10" s="111"/>
      <c r="MUO10" s="111"/>
      <c r="MUP10" s="111"/>
      <c r="MUQ10" s="111"/>
      <c r="MUR10" s="111"/>
      <c r="MUS10" s="111"/>
      <c r="MUT10" s="111"/>
      <c r="MUU10" s="111"/>
      <c r="MUV10" s="111"/>
      <c r="MUW10" s="111"/>
      <c r="MUX10" s="111"/>
      <c r="MUY10" s="111"/>
      <c r="MUZ10" s="111"/>
      <c r="MVA10" s="111"/>
      <c r="MVB10" s="111"/>
      <c r="MVC10" s="111"/>
      <c r="MVD10" s="111"/>
      <c r="MVE10" s="111"/>
      <c r="MVF10" s="111"/>
      <c r="MVG10" s="111"/>
      <c r="MVH10" s="111"/>
      <c r="MVI10" s="111"/>
      <c r="MVJ10" s="111"/>
      <c r="MVK10" s="111"/>
      <c r="MVL10" s="111"/>
      <c r="MVM10" s="111"/>
      <c r="MVN10" s="111"/>
      <c r="MVO10" s="111"/>
      <c r="MVP10" s="111"/>
      <c r="MVQ10" s="111"/>
      <c r="MVR10" s="111"/>
      <c r="MVS10" s="111"/>
      <c r="MVT10" s="111"/>
      <c r="MVU10" s="111"/>
      <c r="MVV10" s="111"/>
      <c r="MVW10" s="111"/>
      <c r="MVX10" s="111"/>
      <c r="MVY10" s="111"/>
      <c r="MVZ10" s="111"/>
      <c r="MWA10" s="111"/>
      <c r="MWB10" s="111"/>
      <c r="MWC10" s="111"/>
      <c r="MWD10" s="111"/>
      <c r="MWE10" s="111"/>
      <c r="MWF10" s="111"/>
      <c r="MWG10" s="111"/>
      <c r="MWH10" s="111"/>
      <c r="MWI10" s="111"/>
      <c r="MWJ10" s="111"/>
      <c r="MWK10" s="111"/>
      <c r="MWL10" s="111"/>
      <c r="MWM10" s="111"/>
      <c r="MWN10" s="111"/>
      <c r="MWO10" s="111"/>
      <c r="MWP10" s="111"/>
      <c r="MWQ10" s="111"/>
      <c r="MWR10" s="111"/>
      <c r="MWS10" s="111"/>
      <c r="MWT10" s="111"/>
      <c r="MWU10" s="111"/>
      <c r="MWV10" s="111"/>
      <c r="MWW10" s="111"/>
      <c r="MWX10" s="111"/>
      <c r="MWY10" s="111"/>
      <c r="MWZ10" s="111"/>
      <c r="MXA10" s="111"/>
      <c r="MXB10" s="111"/>
      <c r="MXC10" s="111"/>
      <c r="MXD10" s="111"/>
      <c r="MXE10" s="111"/>
      <c r="MXF10" s="111"/>
      <c r="MXG10" s="111"/>
      <c r="MXH10" s="111"/>
      <c r="MXI10" s="111"/>
      <c r="MXJ10" s="111"/>
      <c r="MXK10" s="111"/>
      <c r="MXL10" s="111"/>
      <c r="MXM10" s="111"/>
      <c r="MXN10" s="111"/>
      <c r="MXO10" s="111"/>
      <c r="MXP10" s="111"/>
      <c r="MXQ10" s="111"/>
      <c r="MXR10" s="111"/>
      <c r="MXS10" s="111"/>
      <c r="MXT10" s="111"/>
      <c r="MXU10" s="111"/>
      <c r="MXV10" s="111"/>
      <c r="MXW10" s="111"/>
      <c r="MXX10" s="111"/>
      <c r="MXY10" s="111"/>
      <c r="MXZ10" s="111"/>
      <c r="MYA10" s="111"/>
      <c r="MYB10" s="111"/>
      <c r="MYC10" s="111"/>
      <c r="MYD10" s="111"/>
      <c r="MYE10" s="111"/>
      <c r="MYF10" s="111"/>
      <c r="MYG10" s="111"/>
      <c r="MYH10" s="111"/>
      <c r="MYI10" s="111"/>
      <c r="MYJ10" s="111"/>
      <c r="MYK10" s="111"/>
      <c r="MYL10" s="111"/>
      <c r="MYM10" s="111"/>
      <c r="MYN10" s="111"/>
      <c r="MYO10" s="111"/>
      <c r="MYP10" s="111"/>
      <c r="MYQ10" s="111"/>
      <c r="MYR10" s="111"/>
      <c r="MYS10" s="111"/>
      <c r="MYT10" s="111"/>
      <c r="MYU10" s="111"/>
      <c r="MYV10" s="111"/>
      <c r="MYW10" s="111"/>
      <c r="MYX10" s="111"/>
      <c r="MYY10" s="111"/>
      <c r="MYZ10" s="111"/>
      <c r="MZA10" s="111"/>
      <c r="MZB10" s="111"/>
      <c r="MZC10" s="111"/>
      <c r="MZD10" s="111"/>
      <c r="MZE10" s="111"/>
      <c r="MZF10" s="111"/>
      <c r="MZG10" s="111"/>
      <c r="MZH10" s="111"/>
      <c r="MZI10" s="111"/>
      <c r="MZJ10" s="111"/>
      <c r="MZK10" s="111"/>
      <c r="MZL10" s="111"/>
      <c r="MZM10" s="111"/>
      <c r="MZN10" s="111"/>
      <c r="MZO10" s="111"/>
      <c r="MZP10" s="111"/>
      <c r="MZQ10" s="111"/>
      <c r="MZR10" s="111"/>
      <c r="MZS10" s="111"/>
      <c r="MZT10" s="111"/>
      <c r="MZU10" s="111"/>
      <c r="MZV10" s="111"/>
      <c r="MZW10" s="111"/>
      <c r="MZX10" s="111"/>
      <c r="MZY10" s="111"/>
      <c r="MZZ10" s="111"/>
      <c r="NAA10" s="111"/>
      <c r="NAB10" s="111"/>
      <c r="NAC10" s="111"/>
      <c r="NAD10" s="111"/>
      <c r="NAE10" s="111"/>
      <c r="NAF10" s="111"/>
      <c r="NAG10" s="111"/>
      <c r="NAH10" s="111"/>
      <c r="NAI10" s="111"/>
      <c r="NAJ10" s="111"/>
      <c r="NAK10" s="111"/>
      <c r="NAL10" s="111"/>
      <c r="NAM10" s="111"/>
      <c r="NAN10" s="111"/>
      <c r="NAO10" s="111"/>
      <c r="NAP10" s="111"/>
      <c r="NAQ10" s="111"/>
      <c r="NAR10" s="111"/>
      <c r="NAS10" s="111"/>
      <c r="NAT10" s="111"/>
      <c r="NAU10" s="111"/>
      <c r="NAV10" s="111"/>
      <c r="NAW10" s="111"/>
      <c r="NAX10" s="111"/>
      <c r="NAY10" s="111"/>
      <c r="NAZ10" s="111"/>
      <c r="NBA10" s="111"/>
      <c r="NBB10" s="111"/>
      <c r="NBC10" s="111"/>
      <c r="NBD10" s="111"/>
      <c r="NBE10" s="111"/>
      <c r="NBF10" s="111"/>
      <c r="NBG10" s="111"/>
      <c r="NBH10" s="111"/>
      <c r="NBI10" s="111"/>
      <c r="NBJ10" s="111"/>
      <c r="NBK10" s="111"/>
      <c r="NBL10" s="111"/>
      <c r="NBM10" s="111"/>
      <c r="NBN10" s="111"/>
      <c r="NBO10" s="111"/>
      <c r="NBP10" s="111"/>
      <c r="NBQ10" s="111"/>
      <c r="NBR10" s="111"/>
      <c r="NBS10" s="111"/>
      <c r="NBT10" s="111"/>
      <c r="NBU10" s="111"/>
      <c r="NBV10" s="111"/>
      <c r="NBW10" s="111"/>
      <c r="NBX10" s="111"/>
      <c r="NBY10" s="111"/>
      <c r="NBZ10" s="111"/>
      <c r="NCA10" s="111"/>
      <c r="NCB10" s="111"/>
      <c r="NCC10" s="111"/>
      <c r="NCD10" s="111"/>
      <c r="NCE10" s="111"/>
      <c r="NCF10" s="111"/>
      <c r="NCG10" s="111"/>
      <c r="NCH10" s="111"/>
      <c r="NCI10" s="111"/>
      <c r="NCJ10" s="111"/>
      <c r="NCK10" s="111"/>
      <c r="NCL10" s="111"/>
      <c r="NCM10" s="111"/>
      <c r="NCN10" s="111"/>
      <c r="NCO10" s="111"/>
      <c r="NCP10" s="111"/>
      <c r="NCQ10" s="111"/>
      <c r="NCR10" s="111"/>
      <c r="NCS10" s="111"/>
      <c r="NCT10" s="111"/>
      <c r="NCU10" s="111"/>
      <c r="NCV10" s="111"/>
      <c r="NCW10" s="111"/>
      <c r="NCX10" s="111"/>
      <c r="NCY10" s="111"/>
      <c r="NCZ10" s="111"/>
      <c r="NDA10" s="111"/>
      <c r="NDB10" s="111"/>
      <c r="NDC10" s="111"/>
      <c r="NDD10" s="111"/>
      <c r="NDE10" s="111"/>
      <c r="NDF10" s="111"/>
      <c r="NDG10" s="111"/>
      <c r="NDH10" s="111"/>
      <c r="NDI10" s="111"/>
      <c r="NDJ10" s="111"/>
      <c r="NDK10" s="111"/>
      <c r="NDL10" s="111"/>
      <c r="NDM10" s="111"/>
      <c r="NDN10" s="111"/>
      <c r="NDO10" s="111"/>
      <c r="NDP10" s="111"/>
      <c r="NDQ10" s="111"/>
      <c r="NDR10" s="111"/>
      <c r="NDS10" s="111"/>
      <c r="NDT10" s="111"/>
      <c r="NDU10" s="111"/>
      <c r="NDV10" s="111"/>
      <c r="NDW10" s="111"/>
      <c r="NDX10" s="111"/>
      <c r="NDY10" s="111"/>
      <c r="NDZ10" s="111"/>
      <c r="NEA10" s="111"/>
      <c r="NEB10" s="111"/>
      <c r="NEC10" s="111"/>
      <c r="NED10" s="111"/>
      <c r="NEE10" s="111"/>
      <c r="NEF10" s="111"/>
      <c r="NEG10" s="111"/>
      <c r="NEH10" s="111"/>
      <c r="NEI10" s="111"/>
      <c r="NEJ10" s="111"/>
      <c r="NEK10" s="111"/>
      <c r="NEL10" s="111"/>
      <c r="NEM10" s="111"/>
      <c r="NEN10" s="111"/>
      <c r="NEO10" s="111"/>
      <c r="NEP10" s="111"/>
      <c r="NEQ10" s="111"/>
      <c r="NER10" s="111"/>
      <c r="NES10" s="111"/>
      <c r="NET10" s="111"/>
      <c r="NEU10" s="111"/>
      <c r="NEV10" s="111"/>
      <c r="NEW10" s="111"/>
      <c r="NEX10" s="111"/>
      <c r="NEY10" s="111"/>
      <c r="NEZ10" s="111"/>
      <c r="NFA10" s="111"/>
      <c r="NFB10" s="111"/>
      <c r="NFC10" s="111"/>
      <c r="NFD10" s="111"/>
      <c r="NFE10" s="111"/>
      <c r="NFF10" s="111"/>
      <c r="NFG10" s="111"/>
      <c r="NFH10" s="111"/>
      <c r="NFI10" s="111"/>
      <c r="NFJ10" s="111"/>
      <c r="NFK10" s="111"/>
      <c r="NFL10" s="111"/>
      <c r="NFM10" s="111"/>
      <c r="NFN10" s="111"/>
      <c r="NFO10" s="111"/>
      <c r="NFP10" s="111"/>
      <c r="NFQ10" s="111"/>
      <c r="NFR10" s="111"/>
      <c r="NFS10" s="111"/>
      <c r="NFT10" s="111"/>
      <c r="NFU10" s="111"/>
      <c r="NFV10" s="111"/>
      <c r="NFW10" s="111"/>
      <c r="NFX10" s="111"/>
      <c r="NFY10" s="111"/>
      <c r="NFZ10" s="111"/>
      <c r="NGA10" s="111"/>
      <c r="NGB10" s="111"/>
      <c r="NGC10" s="111"/>
      <c r="NGD10" s="111"/>
      <c r="NGE10" s="111"/>
      <c r="NGF10" s="111"/>
      <c r="NGG10" s="111"/>
      <c r="NGH10" s="111"/>
      <c r="NGI10" s="111"/>
      <c r="NGJ10" s="111"/>
      <c r="NGK10" s="111"/>
      <c r="NGL10" s="111"/>
      <c r="NGM10" s="111"/>
      <c r="NGN10" s="111"/>
      <c r="NGO10" s="111"/>
      <c r="NGP10" s="111"/>
      <c r="NGQ10" s="111"/>
      <c r="NGR10" s="111"/>
      <c r="NGS10" s="111"/>
      <c r="NGT10" s="111"/>
      <c r="NGU10" s="111"/>
      <c r="NGV10" s="111"/>
      <c r="NGW10" s="111"/>
      <c r="NGX10" s="111"/>
      <c r="NGY10" s="111"/>
      <c r="NGZ10" s="111"/>
      <c r="NHA10" s="111"/>
      <c r="NHB10" s="111"/>
      <c r="NHC10" s="111"/>
      <c r="NHD10" s="111"/>
      <c r="NHE10" s="111"/>
      <c r="NHF10" s="111"/>
      <c r="NHG10" s="111"/>
      <c r="NHH10" s="111"/>
      <c r="NHI10" s="111"/>
      <c r="NHJ10" s="111"/>
      <c r="NHK10" s="111"/>
      <c r="NHL10" s="111"/>
      <c r="NHM10" s="111"/>
      <c r="NHN10" s="111"/>
      <c r="NHO10" s="111"/>
      <c r="NHP10" s="111"/>
      <c r="NHQ10" s="111"/>
      <c r="NHR10" s="111"/>
      <c r="NHS10" s="111"/>
      <c r="NHT10" s="111"/>
      <c r="NHU10" s="111"/>
      <c r="NHV10" s="111"/>
      <c r="NHW10" s="111"/>
      <c r="NHX10" s="111"/>
      <c r="NHY10" s="111"/>
      <c r="NHZ10" s="111"/>
      <c r="NIA10" s="111"/>
      <c r="NIB10" s="111"/>
      <c r="NIC10" s="111"/>
      <c r="NID10" s="111"/>
      <c r="NIE10" s="111"/>
      <c r="NIF10" s="111"/>
      <c r="NIG10" s="111"/>
      <c r="NIH10" s="111"/>
      <c r="NII10" s="111"/>
      <c r="NIJ10" s="111"/>
      <c r="NIK10" s="111"/>
      <c r="NIL10" s="111"/>
      <c r="NIM10" s="111"/>
      <c r="NIN10" s="111"/>
      <c r="NIO10" s="111"/>
      <c r="NIP10" s="111"/>
      <c r="NIQ10" s="111"/>
      <c r="NIR10" s="111"/>
      <c r="NIS10" s="111"/>
      <c r="NIT10" s="111"/>
      <c r="NIU10" s="111"/>
      <c r="NIV10" s="111"/>
      <c r="NIW10" s="111"/>
      <c r="NIX10" s="111"/>
      <c r="NIY10" s="111"/>
      <c r="NIZ10" s="111"/>
      <c r="NJA10" s="111"/>
      <c r="NJB10" s="111"/>
      <c r="NJC10" s="111"/>
      <c r="NJD10" s="111"/>
      <c r="NJE10" s="111"/>
      <c r="NJF10" s="111"/>
      <c r="NJG10" s="111"/>
      <c r="NJH10" s="111"/>
      <c r="NJI10" s="111"/>
      <c r="NJJ10" s="111"/>
      <c r="NJK10" s="111"/>
      <c r="NJL10" s="111"/>
      <c r="NJM10" s="111"/>
      <c r="NJN10" s="111"/>
      <c r="NJO10" s="111"/>
      <c r="NJP10" s="111"/>
      <c r="NJQ10" s="111"/>
      <c r="NJR10" s="111"/>
      <c r="NJS10" s="111"/>
      <c r="NJT10" s="111"/>
      <c r="NJU10" s="111"/>
      <c r="NJV10" s="111"/>
      <c r="NJW10" s="111"/>
      <c r="NJX10" s="111"/>
      <c r="NJY10" s="111"/>
      <c r="NJZ10" s="111"/>
      <c r="NKA10" s="111"/>
      <c r="NKB10" s="111"/>
      <c r="NKC10" s="111"/>
      <c r="NKD10" s="111"/>
      <c r="NKE10" s="111"/>
      <c r="NKF10" s="111"/>
      <c r="NKG10" s="111"/>
      <c r="NKH10" s="111"/>
      <c r="NKI10" s="111"/>
      <c r="NKJ10" s="111"/>
      <c r="NKK10" s="111"/>
      <c r="NKL10" s="111"/>
      <c r="NKM10" s="111"/>
      <c r="NKN10" s="111"/>
      <c r="NKO10" s="111"/>
      <c r="NKP10" s="111"/>
      <c r="NKQ10" s="111"/>
      <c r="NKR10" s="111"/>
      <c r="NKS10" s="111"/>
      <c r="NKT10" s="111"/>
      <c r="NKU10" s="111"/>
      <c r="NKV10" s="111"/>
      <c r="NKW10" s="111"/>
      <c r="NKX10" s="111"/>
      <c r="NKY10" s="111"/>
      <c r="NKZ10" s="111"/>
      <c r="NLA10" s="111"/>
      <c r="NLB10" s="111"/>
      <c r="NLC10" s="111"/>
      <c r="NLD10" s="111"/>
      <c r="NLE10" s="111"/>
      <c r="NLF10" s="111"/>
      <c r="NLG10" s="111"/>
      <c r="NLH10" s="111"/>
      <c r="NLI10" s="111"/>
      <c r="NLJ10" s="111"/>
      <c r="NLK10" s="111"/>
      <c r="NLL10" s="111"/>
      <c r="NLM10" s="111"/>
      <c r="NLN10" s="111"/>
      <c r="NLO10" s="111"/>
      <c r="NLP10" s="111"/>
      <c r="NLQ10" s="111"/>
      <c r="NLR10" s="111"/>
      <c r="NLS10" s="111"/>
      <c r="NLT10" s="111"/>
      <c r="NLU10" s="111"/>
      <c r="NLV10" s="111"/>
      <c r="NLW10" s="111"/>
      <c r="NLX10" s="111"/>
      <c r="NLY10" s="111"/>
      <c r="NLZ10" s="111"/>
      <c r="NMA10" s="111"/>
      <c r="NMB10" s="111"/>
      <c r="NMC10" s="111"/>
      <c r="NMD10" s="111"/>
      <c r="NME10" s="111"/>
      <c r="NMF10" s="111"/>
      <c r="NMG10" s="111"/>
      <c r="NMH10" s="111"/>
      <c r="NMI10" s="111"/>
      <c r="NMJ10" s="111"/>
      <c r="NMK10" s="111"/>
      <c r="NML10" s="111"/>
      <c r="NMM10" s="111"/>
      <c r="NMN10" s="111"/>
      <c r="NMO10" s="111"/>
      <c r="NMP10" s="111"/>
      <c r="NMQ10" s="111"/>
      <c r="NMR10" s="111"/>
      <c r="NMS10" s="111"/>
      <c r="NMT10" s="111"/>
      <c r="NMU10" s="111"/>
      <c r="NMV10" s="111"/>
      <c r="NMW10" s="111"/>
      <c r="NMX10" s="111"/>
      <c r="NMY10" s="111"/>
      <c r="NMZ10" s="111"/>
      <c r="NNA10" s="111"/>
      <c r="NNB10" s="111"/>
      <c r="NNC10" s="111"/>
      <c r="NND10" s="111"/>
      <c r="NNE10" s="111"/>
      <c r="NNF10" s="111"/>
      <c r="NNG10" s="111"/>
      <c r="NNH10" s="111"/>
      <c r="NNI10" s="111"/>
      <c r="NNJ10" s="111"/>
      <c r="NNK10" s="111"/>
      <c r="NNL10" s="111"/>
      <c r="NNM10" s="111"/>
      <c r="NNN10" s="111"/>
      <c r="NNO10" s="111"/>
      <c r="NNP10" s="111"/>
      <c r="NNQ10" s="111"/>
      <c r="NNR10" s="111"/>
      <c r="NNS10" s="111"/>
      <c r="NNT10" s="111"/>
      <c r="NNU10" s="111"/>
      <c r="NNV10" s="111"/>
      <c r="NNW10" s="111"/>
      <c r="NNX10" s="111"/>
      <c r="NNY10" s="111"/>
      <c r="NNZ10" s="111"/>
      <c r="NOA10" s="111"/>
      <c r="NOB10" s="111"/>
      <c r="NOC10" s="111"/>
      <c r="NOD10" s="111"/>
      <c r="NOE10" s="111"/>
      <c r="NOF10" s="111"/>
      <c r="NOG10" s="111"/>
      <c r="NOH10" s="111"/>
      <c r="NOI10" s="111"/>
      <c r="NOJ10" s="111"/>
      <c r="NOK10" s="111"/>
      <c r="NOL10" s="111"/>
      <c r="NOM10" s="111"/>
      <c r="NON10" s="111"/>
      <c r="NOO10" s="111"/>
      <c r="NOP10" s="111"/>
      <c r="NOQ10" s="111"/>
      <c r="NOR10" s="111"/>
      <c r="NOS10" s="111"/>
      <c r="NOT10" s="111"/>
      <c r="NOU10" s="111"/>
      <c r="NOV10" s="111"/>
      <c r="NOW10" s="111"/>
      <c r="NOX10" s="111"/>
      <c r="NOY10" s="111"/>
      <c r="NOZ10" s="111"/>
      <c r="NPA10" s="111"/>
      <c r="NPB10" s="111"/>
      <c r="NPC10" s="111"/>
      <c r="NPD10" s="111"/>
      <c r="NPE10" s="111"/>
      <c r="NPF10" s="111"/>
      <c r="NPG10" s="111"/>
      <c r="NPH10" s="111"/>
      <c r="NPI10" s="111"/>
      <c r="NPJ10" s="111"/>
      <c r="NPK10" s="111"/>
      <c r="NPL10" s="111"/>
      <c r="NPM10" s="111"/>
      <c r="NPN10" s="111"/>
      <c r="NPO10" s="111"/>
      <c r="NPP10" s="111"/>
      <c r="NPQ10" s="111"/>
      <c r="NPR10" s="111"/>
      <c r="NPS10" s="111"/>
      <c r="NPT10" s="111"/>
      <c r="NPU10" s="111"/>
      <c r="NPV10" s="111"/>
      <c r="NPW10" s="111"/>
      <c r="NPX10" s="111"/>
      <c r="NPY10" s="111"/>
      <c r="NPZ10" s="111"/>
      <c r="NQA10" s="111"/>
      <c r="NQB10" s="111"/>
      <c r="NQC10" s="111"/>
      <c r="NQD10" s="111"/>
      <c r="NQE10" s="111"/>
      <c r="NQF10" s="111"/>
      <c r="NQG10" s="111"/>
      <c r="NQH10" s="111"/>
      <c r="NQI10" s="111"/>
      <c r="NQJ10" s="111"/>
      <c r="NQK10" s="111"/>
      <c r="NQL10" s="111"/>
      <c r="NQM10" s="111"/>
      <c r="NQN10" s="111"/>
      <c r="NQO10" s="111"/>
      <c r="NQP10" s="111"/>
      <c r="NQQ10" s="111"/>
      <c r="NQR10" s="111"/>
      <c r="NQS10" s="111"/>
      <c r="NQT10" s="111"/>
      <c r="NQU10" s="111"/>
      <c r="NQV10" s="111"/>
      <c r="NQW10" s="111"/>
      <c r="NQX10" s="111"/>
      <c r="NQY10" s="111"/>
      <c r="NQZ10" s="111"/>
      <c r="NRA10" s="111"/>
      <c r="NRB10" s="111"/>
      <c r="NRC10" s="111"/>
      <c r="NRD10" s="111"/>
      <c r="NRE10" s="111"/>
      <c r="NRF10" s="111"/>
      <c r="NRG10" s="111"/>
      <c r="NRH10" s="111"/>
      <c r="NRI10" s="111"/>
      <c r="NRJ10" s="111"/>
      <c r="NRK10" s="111"/>
      <c r="NRL10" s="111"/>
      <c r="NRM10" s="111"/>
      <c r="NRN10" s="111"/>
      <c r="NRO10" s="111"/>
      <c r="NRP10" s="111"/>
      <c r="NRQ10" s="111"/>
      <c r="NRR10" s="111"/>
      <c r="NRS10" s="111"/>
      <c r="NRT10" s="111"/>
      <c r="NRU10" s="111"/>
      <c r="NRV10" s="111"/>
      <c r="NRW10" s="111"/>
      <c r="NRX10" s="111"/>
      <c r="NRY10" s="111"/>
      <c r="NRZ10" s="111"/>
      <c r="NSA10" s="111"/>
      <c r="NSB10" s="111"/>
      <c r="NSC10" s="111"/>
      <c r="NSD10" s="111"/>
      <c r="NSE10" s="111"/>
      <c r="NSF10" s="111"/>
      <c r="NSG10" s="111"/>
      <c r="NSH10" s="111"/>
      <c r="NSI10" s="111"/>
      <c r="NSJ10" s="111"/>
      <c r="NSK10" s="111"/>
      <c r="NSL10" s="111"/>
      <c r="NSM10" s="111"/>
      <c r="NSN10" s="111"/>
      <c r="NSO10" s="111"/>
      <c r="NSP10" s="111"/>
      <c r="NSQ10" s="111"/>
      <c r="NSR10" s="111"/>
      <c r="NSS10" s="111"/>
      <c r="NST10" s="111"/>
      <c r="NSU10" s="111"/>
      <c r="NSV10" s="111"/>
      <c r="NSW10" s="111"/>
      <c r="NSX10" s="111"/>
      <c r="NSY10" s="111"/>
      <c r="NSZ10" s="111"/>
      <c r="NTA10" s="111"/>
      <c r="NTB10" s="111"/>
      <c r="NTC10" s="111"/>
      <c r="NTD10" s="111"/>
      <c r="NTE10" s="111"/>
      <c r="NTF10" s="111"/>
      <c r="NTG10" s="111"/>
      <c r="NTH10" s="111"/>
      <c r="NTI10" s="111"/>
      <c r="NTJ10" s="111"/>
      <c r="NTK10" s="111"/>
      <c r="NTL10" s="111"/>
      <c r="NTM10" s="111"/>
      <c r="NTN10" s="111"/>
      <c r="NTO10" s="111"/>
      <c r="NTP10" s="111"/>
      <c r="NTQ10" s="111"/>
      <c r="NTR10" s="111"/>
      <c r="NTS10" s="111"/>
      <c r="NTT10" s="111"/>
      <c r="NTU10" s="111"/>
      <c r="NTV10" s="111"/>
      <c r="NTW10" s="111"/>
      <c r="NTX10" s="111"/>
      <c r="NTY10" s="111"/>
      <c r="NTZ10" s="111"/>
      <c r="NUA10" s="111"/>
      <c r="NUB10" s="111"/>
      <c r="NUC10" s="111"/>
      <c r="NUD10" s="111"/>
      <c r="NUE10" s="111"/>
      <c r="NUF10" s="111"/>
      <c r="NUG10" s="111"/>
      <c r="NUH10" s="111"/>
      <c r="NUI10" s="111"/>
      <c r="NUJ10" s="111"/>
      <c r="NUK10" s="111"/>
      <c r="NUL10" s="111"/>
      <c r="NUM10" s="111"/>
      <c r="NUN10" s="111"/>
      <c r="NUO10" s="111"/>
      <c r="NUP10" s="111"/>
      <c r="NUQ10" s="111"/>
      <c r="NUR10" s="111"/>
      <c r="NUS10" s="111"/>
      <c r="NUT10" s="111"/>
      <c r="NUU10" s="111"/>
      <c r="NUV10" s="111"/>
      <c r="NUW10" s="111"/>
      <c r="NUX10" s="111"/>
      <c r="NUY10" s="111"/>
      <c r="NUZ10" s="111"/>
      <c r="NVA10" s="111"/>
      <c r="NVB10" s="111"/>
      <c r="NVC10" s="111"/>
      <c r="NVD10" s="111"/>
      <c r="NVE10" s="111"/>
      <c r="NVF10" s="111"/>
      <c r="NVG10" s="111"/>
      <c r="NVH10" s="111"/>
      <c r="NVI10" s="111"/>
      <c r="NVJ10" s="111"/>
      <c r="NVK10" s="111"/>
      <c r="NVL10" s="111"/>
      <c r="NVM10" s="111"/>
      <c r="NVN10" s="111"/>
      <c r="NVO10" s="111"/>
      <c r="NVP10" s="111"/>
      <c r="NVQ10" s="111"/>
      <c r="NVR10" s="111"/>
      <c r="NVS10" s="111"/>
      <c r="NVT10" s="111"/>
      <c r="NVU10" s="111"/>
      <c r="NVV10" s="111"/>
      <c r="NVW10" s="111"/>
      <c r="NVX10" s="111"/>
      <c r="NVY10" s="111"/>
      <c r="NVZ10" s="111"/>
      <c r="NWA10" s="111"/>
      <c r="NWB10" s="111"/>
      <c r="NWC10" s="111"/>
      <c r="NWD10" s="111"/>
      <c r="NWE10" s="111"/>
      <c r="NWF10" s="111"/>
      <c r="NWG10" s="111"/>
      <c r="NWH10" s="111"/>
      <c r="NWI10" s="111"/>
      <c r="NWJ10" s="111"/>
      <c r="NWK10" s="111"/>
      <c r="NWL10" s="111"/>
      <c r="NWM10" s="111"/>
      <c r="NWN10" s="111"/>
      <c r="NWO10" s="111"/>
      <c r="NWP10" s="111"/>
      <c r="NWQ10" s="111"/>
      <c r="NWR10" s="111"/>
      <c r="NWS10" s="111"/>
      <c r="NWT10" s="111"/>
      <c r="NWU10" s="111"/>
      <c r="NWV10" s="111"/>
      <c r="NWW10" s="111"/>
      <c r="NWX10" s="111"/>
      <c r="NWY10" s="111"/>
      <c r="NWZ10" s="111"/>
      <c r="NXA10" s="111"/>
      <c r="NXB10" s="111"/>
      <c r="NXC10" s="111"/>
      <c r="NXD10" s="111"/>
      <c r="NXE10" s="111"/>
      <c r="NXF10" s="111"/>
      <c r="NXG10" s="111"/>
      <c r="NXH10" s="111"/>
      <c r="NXI10" s="111"/>
      <c r="NXJ10" s="111"/>
      <c r="NXK10" s="111"/>
      <c r="NXL10" s="111"/>
      <c r="NXM10" s="111"/>
      <c r="NXN10" s="111"/>
      <c r="NXO10" s="111"/>
      <c r="NXP10" s="111"/>
      <c r="NXQ10" s="111"/>
      <c r="NXR10" s="111"/>
      <c r="NXS10" s="111"/>
      <c r="NXT10" s="111"/>
      <c r="NXU10" s="111"/>
      <c r="NXV10" s="111"/>
      <c r="NXW10" s="111"/>
      <c r="NXX10" s="111"/>
      <c r="NXY10" s="111"/>
      <c r="NXZ10" s="111"/>
      <c r="NYA10" s="111"/>
      <c r="NYB10" s="111"/>
      <c r="NYC10" s="111"/>
      <c r="NYD10" s="111"/>
      <c r="NYE10" s="111"/>
      <c r="NYF10" s="111"/>
      <c r="NYG10" s="111"/>
      <c r="NYH10" s="111"/>
      <c r="NYI10" s="111"/>
      <c r="NYJ10" s="111"/>
      <c r="NYK10" s="111"/>
      <c r="NYL10" s="111"/>
      <c r="NYM10" s="111"/>
      <c r="NYN10" s="111"/>
      <c r="NYO10" s="111"/>
      <c r="NYP10" s="111"/>
      <c r="NYQ10" s="111"/>
      <c r="NYR10" s="111"/>
      <c r="NYS10" s="111"/>
      <c r="NYT10" s="111"/>
      <c r="NYU10" s="111"/>
      <c r="NYV10" s="111"/>
      <c r="NYW10" s="111"/>
      <c r="NYX10" s="111"/>
      <c r="NYY10" s="111"/>
      <c r="NYZ10" s="111"/>
      <c r="NZA10" s="111"/>
      <c r="NZB10" s="111"/>
      <c r="NZC10" s="111"/>
      <c r="NZD10" s="111"/>
      <c r="NZE10" s="111"/>
      <c r="NZF10" s="111"/>
      <c r="NZG10" s="111"/>
      <c r="NZH10" s="111"/>
      <c r="NZI10" s="111"/>
      <c r="NZJ10" s="111"/>
      <c r="NZK10" s="111"/>
      <c r="NZL10" s="111"/>
      <c r="NZM10" s="111"/>
      <c r="NZN10" s="111"/>
      <c r="NZO10" s="111"/>
      <c r="NZP10" s="111"/>
      <c r="NZQ10" s="111"/>
      <c r="NZR10" s="111"/>
      <c r="NZS10" s="111"/>
      <c r="NZT10" s="111"/>
      <c r="NZU10" s="111"/>
      <c r="NZV10" s="111"/>
      <c r="NZW10" s="111"/>
      <c r="NZX10" s="111"/>
      <c r="NZY10" s="111"/>
      <c r="NZZ10" s="111"/>
      <c r="OAA10" s="111"/>
      <c r="OAB10" s="111"/>
      <c r="OAC10" s="111"/>
      <c r="OAD10" s="111"/>
      <c r="OAE10" s="111"/>
      <c r="OAF10" s="111"/>
      <c r="OAG10" s="111"/>
      <c r="OAH10" s="111"/>
      <c r="OAI10" s="111"/>
      <c r="OAJ10" s="111"/>
      <c r="OAK10" s="111"/>
      <c r="OAL10" s="111"/>
      <c r="OAM10" s="111"/>
      <c r="OAN10" s="111"/>
      <c r="OAO10" s="111"/>
      <c r="OAP10" s="111"/>
      <c r="OAQ10" s="111"/>
      <c r="OAR10" s="111"/>
      <c r="OAS10" s="111"/>
      <c r="OAT10" s="111"/>
      <c r="OAU10" s="111"/>
      <c r="OAV10" s="111"/>
      <c r="OAW10" s="111"/>
      <c r="OAX10" s="111"/>
      <c r="OAY10" s="111"/>
      <c r="OAZ10" s="111"/>
      <c r="OBA10" s="111"/>
      <c r="OBB10" s="111"/>
      <c r="OBC10" s="111"/>
      <c r="OBD10" s="111"/>
      <c r="OBE10" s="111"/>
      <c r="OBF10" s="111"/>
      <c r="OBG10" s="111"/>
      <c r="OBH10" s="111"/>
      <c r="OBI10" s="111"/>
      <c r="OBJ10" s="111"/>
      <c r="OBK10" s="111"/>
      <c r="OBL10" s="111"/>
      <c r="OBM10" s="111"/>
      <c r="OBN10" s="111"/>
      <c r="OBO10" s="111"/>
      <c r="OBP10" s="111"/>
      <c r="OBQ10" s="111"/>
      <c r="OBR10" s="111"/>
      <c r="OBS10" s="111"/>
      <c r="OBT10" s="111"/>
      <c r="OBU10" s="111"/>
      <c r="OBV10" s="111"/>
      <c r="OBW10" s="111"/>
      <c r="OBX10" s="111"/>
      <c r="OBY10" s="111"/>
      <c r="OBZ10" s="111"/>
      <c r="OCA10" s="111"/>
      <c r="OCB10" s="111"/>
      <c r="OCC10" s="111"/>
      <c r="OCD10" s="111"/>
      <c r="OCE10" s="111"/>
      <c r="OCF10" s="111"/>
      <c r="OCG10" s="111"/>
      <c r="OCH10" s="111"/>
      <c r="OCI10" s="111"/>
      <c r="OCJ10" s="111"/>
      <c r="OCK10" s="111"/>
      <c r="OCL10" s="111"/>
      <c r="OCM10" s="111"/>
      <c r="OCN10" s="111"/>
      <c r="OCO10" s="111"/>
      <c r="OCP10" s="111"/>
      <c r="OCQ10" s="111"/>
      <c r="OCR10" s="111"/>
      <c r="OCS10" s="111"/>
      <c r="OCT10" s="111"/>
      <c r="OCU10" s="111"/>
      <c r="OCV10" s="111"/>
      <c r="OCW10" s="111"/>
      <c r="OCX10" s="111"/>
      <c r="OCY10" s="111"/>
      <c r="OCZ10" s="111"/>
      <c r="ODA10" s="111"/>
      <c r="ODB10" s="111"/>
      <c r="ODC10" s="111"/>
      <c r="ODD10" s="111"/>
      <c r="ODE10" s="111"/>
      <c r="ODF10" s="111"/>
      <c r="ODG10" s="111"/>
      <c r="ODH10" s="111"/>
      <c r="ODI10" s="111"/>
      <c r="ODJ10" s="111"/>
      <c r="ODK10" s="111"/>
      <c r="ODL10" s="111"/>
      <c r="ODM10" s="111"/>
      <c r="ODN10" s="111"/>
      <c r="ODO10" s="111"/>
      <c r="ODP10" s="111"/>
      <c r="ODQ10" s="111"/>
      <c r="ODR10" s="111"/>
      <c r="ODS10" s="111"/>
      <c r="ODT10" s="111"/>
      <c r="ODU10" s="111"/>
      <c r="ODV10" s="111"/>
      <c r="ODW10" s="111"/>
      <c r="ODX10" s="111"/>
      <c r="ODY10" s="111"/>
      <c r="ODZ10" s="111"/>
      <c r="OEA10" s="111"/>
      <c r="OEB10" s="111"/>
      <c r="OEC10" s="111"/>
      <c r="OED10" s="111"/>
      <c r="OEE10" s="111"/>
      <c r="OEF10" s="111"/>
      <c r="OEG10" s="111"/>
      <c r="OEH10" s="111"/>
      <c r="OEI10" s="111"/>
      <c r="OEJ10" s="111"/>
      <c r="OEK10" s="111"/>
      <c r="OEL10" s="111"/>
      <c r="OEM10" s="111"/>
      <c r="OEN10" s="111"/>
      <c r="OEO10" s="111"/>
      <c r="OEP10" s="111"/>
      <c r="OEQ10" s="111"/>
      <c r="OER10" s="111"/>
      <c r="OES10" s="111"/>
      <c r="OET10" s="111"/>
      <c r="OEU10" s="111"/>
      <c r="OEV10" s="111"/>
      <c r="OEW10" s="111"/>
      <c r="OEX10" s="111"/>
      <c r="OEY10" s="111"/>
      <c r="OEZ10" s="111"/>
      <c r="OFA10" s="111"/>
      <c r="OFB10" s="111"/>
      <c r="OFC10" s="111"/>
      <c r="OFD10" s="111"/>
      <c r="OFE10" s="111"/>
      <c r="OFF10" s="111"/>
      <c r="OFG10" s="111"/>
      <c r="OFH10" s="111"/>
      <c r="OFI10" s="111"/>
      <c r="OFJ10" s="111"/>
      <c r="OFK10" s="111"/>
      <c r="OFL10" s="111"/>
      <c r="OFM10" s="111"/>
      <c r="OFN10" s="111"/>
      <c r="OFO10" s="111"/>
      <c r="OFP10" s="111"/>
      <c r="OFQ10" s="111"/>
      <c r="OFR10" s="111"/>
      <c r="OFS10" s="111"/>
      <c r="OFT10" s="111"/>
      <c r="OFU10" s="111"/>
      <c r="OFV10" s="111"/>
      <c r="OFW10" s="111"/>
      <c r="OFX10" s="111"/>
      <c r="OFY10" s="111"/>
      <c r="OFZ10" s="111"/>
      <c r="OGA10" s="111"/>
      <c r="OGB10" s="111"/>
      <c r="OGC10" s="111"/>
      <c r="OGD10" s="111"/>
      <c r="OGE10" s="111"/>
      <c r="OGF10" s="111"/>
      <c r="OGG10" s="111"/>
      <c r="OGH10" s="111"/>
      <c r="OGI10" s="111"/>
      <c r="OGJ10" s="111"/>
      <c r="OGK10" s="111"/>
      <c r="OGL10" s="111"/>
      <c r="OGM10" s="111"/>
      <c r="OGN10" s="111"/>
      <c r="OGO10" s="111"/>
      <c r="OGP10" s="111"/>
      <c r="OGQ10" s="111"/>
      <c r="OGR10" s="111"/>
      <c r="OGS10" s="111"/>
      <c r="OGT10" s="111"/>
      <c r="OGU10" s="111"/>
      <c r="OGV10" s="111"/>
      <c r="OGW10" s="111"/>
      <c r="OGX10" s="111"/>
      <c r="OGY10" s="111"/>
      <c r="OGZ10" s="111"/>
      <c r="OHA10" s="111"/>
      <c r="OHB10" s="111"/>
      <c r="OHC10" s="111"/>
      <c r="OHD10" s="111"/>
      <c r="OHE10" s="111"/>
      <c r="OHF10" s="111"/>
      <c r="OHG10" s="111"/>
      <c r="OHH10" s="111"/>
      <c r="OHI10" s="111"/>
      <c r="OHJ10" s="111"/>
      <c r="OHK10" s="111"/>
      <c r="OHL10" s="111"/>
      <c r="OHM10" s="111"/>
      <c r="OHN10" s="111"/>
      <c r="OHO10" s="111"/>
      <c r="OHP10" s="111"/>
      <c r="OHQ10" s="111"/>
      <c r="OHR10" s="111"/>
      <c r="OHS10" s="111"/>
      <c r="OHT10" s="111"/>
      <c r="OHU10" s="111"/>
      <c r="OHV10" s="111"/>
      <c r="OHW10" s="111"/>
      <c r="OHX10" s="111"/>
      <c r="OHY10" s="111"/>
      <c r="OHZ10" s="111"/>
      <c r="OIA10" s="111"/>
      <c r="OIB10" s="111"/>
      <c r="OIC10" s="111"/>
      <c r="OID10" s="111"/>
      <c r="OIE10" s="111"/>
      <c r="OIF10" s="111"/>
      <c r="OIG10" s="111"/>
      <c r="OIH10" s="111"/>
      <c r="OII10" s="111"/>
      <c r="OIJ10" s="111"/>
      <c r="OIK10" s="111"/>
      <c r="OIL10" s="111"/>
      <c r="OIM10" s="111"/>
      <c r="OIN10" s="111"/>
      <c r="OIO10" s="111"/>
      <c r="OIP10" s="111"/>
      <c r="OIQ10" s="111"/>
      <c r="OIR10" s="111"/>
      <c r="OIS10" s="111"/>
      <c r="OIT10" s="111"/>
      <c r="OIU10" s="111"/>
      <c r="OIV10" s="111"/>
      <c r="OIW10" s="111"/>
      <c r="OIX10" s="111"/>
      <c r="OIY10" s="111"/>
      <c r="OIZ10" s="111"/>
      <c r="OJA10" s="111"/>
      <c r="OJB10" s="111"/>
      <c r="OJC10" s="111"/>
      <c r="OJD10" s="111"/>
      <c r="OJE10" s="111"/>
      <c r="OJF10" s="111"/>
      <c r="OJG10" s="111"/>
      <c r="OJH10" s="111"/>
      <c r="OJI10" s="111"/>
      <c r="OJJ10" s="111"/>
      <c r="OJK10" s="111"/>
      <c r="OJL10" s="111"/>
      <c r="OJM10" s="111"/>
      <c r="OJN10" s="111"/>
      <c r="OJO10" s="111"/>
      <c r="OJP10" s="111"/>
      <c r="OJQ10" s="111"/>
      <c r="OJR10" s="111"/>
      <c r="OJS10" s="111"/>
      <c r="OJT10" s="111"/>
      <c r="OJU10" s="111"/>
      <c r="OJV10" s="111"/>
      <c r="OJW10" s="111"/>
      <c r="OJX10" s="111"/>
      <c r="OJY10" s="111"/>
      <c r="OJZ10" s="111"/>
      <c r="OKA10" s="111"/>
      <c r="OKB10" s="111"/>
      <c r="OKC10" s="111"/>
      <c r="OKD10" s="111"/>
      <c r="OKE10" s="111"/>
      <c r="OKF10" s="111"/>
      <c r="OKG10" s="111"/>
      <c r="OKH10" s="111"/>
      <c r="OKI10" s="111"/>
      <c r="OKJ10" s="111"/>
      <c r="OKK10" s="111"/>
      <c r="OKL10" s="111"/>
      <c r="OKM10" s="111"/>
      <c r="OKN10" s="111"/>
      <c r="OKO10" s="111"/>
      <c r="OKP10" s="111"/>
      <c r="OKQ10" s="111"/>
      <c r="OKR10" s="111"/>
      <c r="OKS10" s="111"/>
      <c r="OKT10" s="111"/>
      <c r="OKU10" s="111"/>
      <c r="OKV10" s="111"/>
      <c r="OKW10" s="111"/>
      <c r="OKX10" s="111"/>
      <c r="OKY10" s="111"/>
      <c r="OKZ10" s="111"/>
      <c r="OLA10" s="111"/>
      <c r="OLB10" s="111"/>
      <c r="OLC10" s="111"/>
      <c r="OLD10" s="111"/>
      <c r="OLE10" s="111"/>
      <c r="OLF10" s="111"/>
      <c r="OLG10" s="111"/>
      <c r="OLH10" s="111"/>
      <c r="OLI10" s="111"/>
      <c r="OLJ10" s="111"/>
      <c r="OLK10" s="111"/>
      <c r="OLL10" s="111"/>
      <c r="OLM10" s="111"/>
      <c r="OLN10" s="111"/>
      <c r="OLO10" s="111"/>
      <c r="OLP10" s="111"/>
      <c r="OLQ10" s="111"/>
      <c r="OLR10" s="111"/>
      <c r="OLS10" s="111"/>
      <c r="OLT10" s="111"/>
      <c r="OLU10" s="111"/>
      <c r="OLV10" s="111"/>
      <c r="OLW10" s="111"/>
      <c r="OLX10" s="111"/>
      <c r="OLY10" s="111"/>
      <c r="OLZ10" s="111"/>
      <c r="OMA10" s="111"/>
      <c r="OMB10" s="111"/>
      <c r="OMC10" s="111"/>
      <c r="OMD10" s="111"/>
      <c r="OME10" s="111"/>
      <c r="OMF10" s="111"/>
      <c r="OMG10" s="111"/>
      <c r="OMH10" s="111"/>
      <c r="OMI10" s="111"/>
      <c r="OMJ10" s="111"/>
      <c r="OMK10" s="111"/>
      <c r="OML10" s="111"/>
      <c r="OMM10" s="111"/>
      <c r="OMN10" s="111"/>
      <c r="OMO10" s="111"/>
      <c r="OMP10" s="111"/>
      <c r="OMQ10" s="111"/>
      <c r="OMR10" s="111"/>
      <c r="OMS10" s="111"/>
      <c r="OMT10" s="111"/>
      <c r="OMU10" s="111"/>
      <c r="OMV10" s="111"/>
      <c r="OMW10" s="111"/>
      <c r="OMX10" s="111"/>
      <c r="OMY10" s="111"/>
      <c r="OMZ10" s="111"/>
      <c r="ONA10" s="111"/>
      <c r="ONB10" s="111"/>
      <c r="ONC10" s="111"/>
      <c r="OND10" s="111"/>
      <c r="ONE10" s="111"/>
      <c r="ONF10" s="111"/>
      <c r="ONG10" s="111"/>
      <c r="ONH10" s="111"/>
      <c r="ONI10" s="111"/>
      <c r="ONJ10" s="111"/>
      <c r="ONK10" s="111"/>
      <c r="ONL10" s="111"/>
      <c r="ONM10" s="111"/>
      <c r="ONN10" s="111"/>
      <c r="ONO10" s="111"/>
      <c r="ONP10" s="111"/>
      <c r="ONQ10" s="111"/>
      <c r="ONR10" s="111"/>
      <c r="ONS10" s="111"/>
      <c r="ONT10" s="111"/>
      <c r="ONU10" s="111"/>
      <c r="ONV10" s="111"/>
      <c r="ONW10" s="111"/>
      <c r="ONX10" s="111"/>
      <c r="ONY10" s="111"/>
      <c r="ONZ10" s="111"/>
      <c r="OOA10" s="111"/>
      <c r="OOB10" s="111"/>
      <c r="OOC10" s="111"/>
      <c r="OOD10" s="111"/>
      <c r="OOE10" s="111"/>
      <c r="OOF10" s="111"/>
      <c r="OOG10" s="111"/>
      <c r="OOH10" s="111"/>
      <c r="OOI10" s="111"/>
      <c r="OOJ10" s="111"/>
      <c r="OOK10" s="111"/>
      <c r="OOL10" s="111"/>
      <c r="OOM10" s="111"/>
      <c r="OON10" s="111"/>
      <c r="OOO10" s="111"/>
      <c r="OOP10" s="111"/>
      <c r="OOQ10" s="111"/>
      <c r="OOR10" s="111"/>
      <c r="OOS10" s="111"/>
      <c r="OOT10" s="111"/>
      <c r="OOU10" s="111"/>
      <c r="OOV10" s="111"/>
      <c r="OOW10" s="111"/>
      <c r="OOX10" s="111"/>
      <c r="OOY10" s="111"/>
      <c r="OOZ10" s="111"/>
      <c r="OPA10" s="111"/>
      <c r="OPB10" s="111"/>
      <c r="OPC10" s="111"/>
      <c r="OPD10" s="111"/>
      <c r="OPE10" s="111"/>
      <c r="OPF10" s="111"/>
      <c r="OPG10" s="111"/>
      <c r="OPH10" s="111"/>
      <c r="OPI10" s="111"/>
      <c r="OPJ10" s="111"/>
      <c r="OPK10" s="111"/>
      <c r="OPL10" s="111"/>
      <c r="OPM10" s="111"/>
      <c r="OPN10" s="111"/>
      <c r="OPO10" s="111"/>
      <c r="OPP10" s="111"/>
      <c r="OPQ10" s="111"/>
      <c r="OPR10" s="111"/>
      <c r="OPS10" s="111"/>
      <c r="OPT10" s="111"/>
      <c r="OPU10" s="111"/>
      <c r="OPV10" s="111"/>
      <c r="OPW10" s="111"/>
      <c r="OPX10" s="111"/>
      <c r="OPY10" s="111"/>
      <c r="OPZ10" s="111"/>
      <c r="OQA10" s="111"/>
      <c r="OQB10" s="111"/>
      <c r="OQC10" s="111"/>
      <c r="OQD10" s="111"/>
      <c r="OQE10" s="111"/>
      <c r="OQF10" s="111"/>
      <c r="OQG10" s="111"/>
      <c r="OQH10" s="111"/>
      <c r="OQI10" s="111"/>
      <c r="OQJ10" s="111"/>
      <c r="OQK10" s="111"/>
      <c r="OQL10" s="111"/>
      <c r="OQM10" s="111"/>
      <c r="OQN10" s="111"/>
      <c r="OQO10" s="111"/>
      <c r="OQP10" s="111"/>
      <c r="OQQ10" s="111"/>
      <c r="OQR10" s="111"/>
      <c r="OQS10" s="111"/>
      <c r="OQT10" s="111"/>
      <c r="OQU10" s="111"/>
      <c r="OQV10" s="111"/>
      <c r="OQW10" s="111"/>
      <c r="OQX10" s="111"/>
      <c r="OQY10" s="111"/>
      <c r="OQZ10" s="111"/>
      <c r="ORA10" s="111"/>
      <c r="ORB10" s="111"/>
      <c r="ORC10" s="111"/>
      <c r="ORD10" s="111"/>
      <c r="ORE10" s="111"/>
      <c r="ORF10" s="111"/>
      <c r="ORG10" s="111"/>
      <c r="ORH10" s="111"/>
      <c r="ORI10" s="111"/>
      <c r="ORJ10" s="111"/>
      <c r="ORK10" s="111"/>
      <c r="ORL10" s="111"/>
      <c r="ORM10" s="111"/>
      <c r="ORN10" s="111"/>
      <c r="ORO10" s="111"/>
      <c r="ORP10" s="111"/>
      <c r="ORQ10" s="111"/>
      <c r="ORR10" s="111"/>
      <c r="ORS10" s="111"/>
      <c r="ORT10" s="111"/>
      <c r="ORU10" s="111"/>
      <c r="ORV10" s="111"/>
      <c r="ORW10" s="111"/>
      <c r="ORX10" s="111"/>
      <c r="ORY10" s="111"/>
      <c r="ORZ10" s="111"/>
      <c r="OSA10" s="111"/>
      <c r="OSB10" s="111"/>
      <c r="OSC10" s="111"/>
      <c r="OSD10" s="111"/>
      <c r="OSE10" s="111"/>
      <c r="OSF10" s="111"/>
      <c r="OSG10" s="111"/>
      <c r="OSH10" s="111"/>
      <c r="OSI10" s="111"/>
      <c r="OSJ10" s="111"/>
      <c r="OSK10" s="111"/>
      <c r="OSL10" s="111"/>
      <c r="OSM10" s="111"/>
      <c r="OSN10" s="111"/>
      <c r="OSO10" s="111"/>
      <c r="OSP10" s="111"/>
      <c r="OSQ10" s="111"/>
      <c r="OSR10" s="111"/>
      <c r="OSS10" s="111"/>
      <c r="OST10" s="111"/>
      <c r="OSU10" s="111"/>
      <c r="OSV10" s="111"/>
      <c r="OSW10" s="111"/>
      <c r="OSX10" s="111"/>
      <c r="OSY10" s="111"/>
      <c r="OSZ10" s="111"/>
      <c r="OTA10" s="111"/>
      <c r="OTB10" s="111"/>
      <c r="OTC10" s="111"/>
      <c r="OTD10" s="111"/>
      <c r="OTE10" s="111"/>
      <c r="OTF10" s="111"/>
      <c r="OTG10" s="111"/>
      <c r="OTH10" s="111"/>
      <c r="OTI10" s="111"/>
      <c r="OTJ10" s="111"/>
      <c r="OTK10" s="111"/>
      <c r="OTL10" s="111"/>
      <c r="OTM10" s="111"/>
      <c r="OTN10" s="111"/>
      <c r="OTO10" s="111"/>
      <c r="OTP10" s="111"/>
      <c r="OTQ10" s="111"/>
      <c r="OTR10" s="111"/>
      <c r="OTS10" s="111"/>
      <c r="OTT10" s="111"/>
      <c r="OTU10" s="111"/>
      <c r="OTV10" s="111"/>
      <c r="OTW10" s="111"/>
      <c r="OTX10" s="111"/>
      <c r="OTY10" s="111"/>
      <c r="OTZ10" s="111"/>
      <c r="OUA10" s="111"/>
      <c r="OUB10" s="111"/>
      <c r="OUC10" s="111"/>
      <c r="OUD10" s="111"/>
      <c r="OUE10" s="111"/>
      <c r="OUF10" s="111"/>
      <c r="OUG10" s="111"/>
      <c r="OUH10" s="111"/>
      <c r="OUI10" s="111"/>
      <c r="OUJ10" s="111"/>
      <c r="OUK10" s="111"/>
      <c r="OUL10" s="111"/>
      <c r="OUM10" s="111"/>
      <c r="OUN10" s="111"/>
      <c r="OUO10" s="111"/>
      <c r="OUP10" s="111"/>
      <c r="OUQ10" s="111"/>
      <c r="OUR10" s="111"/>
      <c r="OUS10" s="111"/>
      <c r="OUT10" s="111"/>
      <c r="OUU10" s="111"/>
      <c r="OUV10" s="111"/>
      <c r="OUW10" s="111"/>
      <c r="OUX10" s="111"/>
      <c r="OUY10" s="111"/>
      <c r="OUZ10" s="111"/>
      <c r="OVA10" s="111"/>
      <c r="OVB10" s="111"/>
      <c r="OVC10" s="111"/>
      <c r="OVD10" s="111"/>
      <c r="OVE10" s="111"/>
      <c r="OVF10" s="111"/>
      <c r="OVG10" s="111"/>
      <c r="OVH10" s="111"/>
      <c r="OVI10" s="111"/>
      <c r="OVJ10" s="111"/>
      <c r="OVK10" s="111"/>
      <c r="OVL10" s="111"/>
      <c r="OVM10" s="111"/>
      <c r="OVN10" s="111"/>
      <c r="OVO10" s="111"/>
      <c r="OVP10" s="111"/>
      <c r="OVQ10" s="111"/>
      <c r="OVR10" s="111"/>
      <c r="OVS10" s="111"/>
      <c r="OVT10" s="111"/>
      <c r="OVU10" s="111"/>
      <c r="OVV10" s="111"/>
      <c r="OVW10" s="111"/>
      <c r="OVX10" s="111"/>
      <c r="OVY10" s="111"/>
      <c r="OVZ10" s="111"/>
      <c r="OWA10" s="111"/>
      <c r="OWB10" s="111"/>
      <c r="OWC10" s="111"/>
      <c r="OWD10" s="111"/>
      <c r="OWE10" s="111"/>
      <c r="OWF10" s="111"/>
      <c r="OWG10" s="111"/>
      <c r="OWH10" s="111"/>
      <c r="OWI10" s="111"/>
      <c r="OWJ10" s="111"/>
      <c r="OWK10" s="111"/>
      <c r="OWL10" s="111"/>
      <c r="OWM10" s="111"/>
      <c r="OWN10" s="111"/>
      <c r="OWO10" s="111"/>
      <c r="OWP10" s="111"/>
      <c r="OWQ10" s="111"/>
      <c r="OWR10" s="111"/>
      <c r="OWS10" s="111"/>
      <c r="OWT10" s="111"/>
      <c r="OWU10" s="111"/>
      <c r="OWV10" s="111"/>
      <c r="OWW10" s="111"/>
      <c r="OWX10" s="111"/>
      <c r="OWY10" s="111"/>
      <c r="OWZ10" s="111"/>
      <c r="OXA10" s="111"/>
      <c r="OXB10" s="111"/>
      <c r="OXC10" s="111"/>
      <c r="OXD10" s="111"/>
      <c r="OXE10" s="111"/>
      <c r="OXF10" s="111"/>
      <c r="OXG10" s="111"/>
      <c r="OXH10" s="111"/>
      <c r="OXI10" s="111"/>
      <c r="OXJ10" s="111"/>
      <c r="OXK10" s="111"/>
      <c r="OXL10" s="111"/>
      <c r="OXM10" s="111"/>
      <c r="OXN10" s="111"/>
      <c r="OXO10" s="111"/>
      <c r="OXP10" s="111"/>
      <c r="OXQ10" s="111"/>
      <c r="OXR10" s="111"/>
      <c r="OXS10" s="111"/>
      <c r="OXT10" s="111"/>
      <c r="OXU10" s="111"/>
      <c r="OXV10" s="111"/>
      <c r="OXW10" s="111"/>
      <c r="OXX10" s="111"/>
      <c r="OXY10" s="111"/>
      <c r="OXZ10" s="111"/>
      <c r="OYA10" s="111"/>
      <c r="OYB10" s="111"/>
      <c r="OYC10" s="111"/>
      <c r="OYD10" s="111"/>
      <c r="OYE10" s="111"/>
      <c r="OYF10" s="111"/>
      <c r="OYG10" s="111"/>
      <c r="OYH10" s="111"/>
      <c r="OYI10" s="111"/>
      <c r="OYJ10" s="111"/>
      <c r="OYK10" s="111"/>
      <c r="OYL10" s="111"/>
      <c r="OYM10" s="111"/>
      <c r="OYN10" s="111"/>
      <c r="OYO10" s="111"/>
      <c r="OYP10" s="111"/>
      <c r="OYQ10" s="111"/>
      <c r="OYR10" s="111"/>
      <c r="OYS10" s="111"/>
      <c r="OYT10" s="111"/>
      <c r="OYU10" s="111"/>
      <c r="OYV10" s="111"/>
      <c r="OYW10" s="111"/>
      <c r="OYX10" s="111"/>
      <c r="OYY10" s="111"/>
      <c r="OYZ10" s="111"/>
      <c r="OZA10" s="111"/>
      <c r="OZB10" s="111"/>
      <c r="OZC10" s="111"/>
      <c r="OZD10" s="111"/>
      <c r="OZE10" s="111"/>
      <c r="OZF10" s="111"/>
      <c r="OZG10" s="111"/>
      <c r="OZH10" s="111"/>
      <c r="OZI10" s="111"/>
      <c r="OZJ10" s="111"/>
      <c r="OZK10" s="111"/>
      <c r="OZL10" s="111"/>
      <c r="OZM10" s="111"/>
      <c r="OZN10" s="111"/>
      <c r="OZO10" s="111"/>
      <c r="OZP10" s="111"/>
      <c r="OZQ10" s="111"/>
      <c r="OZR10" s="111"/>
      <c r="OZS10" s="111"/>
      <c r="OZT10" s="111"/>
      <c r="OZU10" s="111"/>
      <c r="OZV10" s="111"/>
      <c r="OZW10" s="111"/>
      <c r="OZX10" s="111"/>
      <c r="OZY10" s="111"/>
      <c r="OZZ10" s="111"/>
      <c r="PAA10" s="111"/>
      <c r="PAB10" s="111"/>
      <c r="PAC10" s="111"/>
      <c r="PAD10" s="111"/>
      <c r="PAE10" s="111"/>
      <c r="PAF10" s="111"/>
      <c r="PAG10" s="111"/>
      <c r="PAH10" s="111"/>
      <c r="PAI10" s="111"/>
      <c r="PAJ10" s="111"/>
      <c r="PAK10" s="111"/>
      <c r="PAL10" s="111"/>
      <c r="PAM10" s="111"/>
      <c r="PAN10" s="111"/>
      <c r="PAO10" s="111"/>
      <c r="PAP10" s="111"/>
      <c r="PAQ10" s="111"/>
      <c r="PAR10" s="111"/>
      <c r="PAS10" s="111"/>
      <c r="PAT10" s="111"/>
      <c r="PAU10" s="111"/>
      <c r="PAV10" s="111"/>
      <c r="PAW10" s="111"/>
      <c r="PAX10" s="111"/>
      <c r="PAY10" s="111"/>
      <c r="PAZ10" s="111"/>
      <c r="PBA10" s="111"/>
      <c r="PBB10" s="111"/>
      <c r="PBC10" s="111"/>
      <c r="PBD10" s="111"/>
      <c r="PBE10" s="111"/>
      <c r="PBF10" s="111"/>
      <c r="PBG10" s="111"/>
      <c r="PBH10" s="111"/>
      <c r="PBI10" s="111"/>
      <c r="PBJ10" s="111"/>
      <c r="PBK10" s="111"/>
      <c r="PBL10" s="111"/>
      <c r="PBM10" s="111"/>
      <c r="PBN10" s="111"/>
      <c r="PBO10" s="111"/>
      <c r="PBP10" s="111"/>
      <c r="PBQ10" s="111"/>
      <c r="PBR10" s="111"/>
      <c r="PBS10" s="111"/>
      <c r="PBT10" s="111"/>
      <c r="PBU10" s="111"/>
      <c r="PBV10" s="111"/>
      <c r="PBW10" s="111"/>
      <c r="PBX10" s="111"/>
      <c r="PBY10" s="111"/>
      <c r="PBZ10" s="111"/>
      <c r="PCA10" s="111"/>
      <c r="PCB10" s="111"/>
      <c r="PCC10" s="111"/>
      <c r="PCD10" s="111"/>
      <c r="PCE10" s="111"/>
      <c r="PCF10" s="111"/>
      <c r="PCG10" s="111"/>
      <c r="PCH10" s="111"/>
      <c r="PCI10" s="111"/>
      <c r="PCJ10" s="111"/>
      <c r="PCK10" s="111"/>
      <c r="PCL10" s="111"/>
      <c r="PCM10" s="111"/>
      <c r="PCN10" s="111"/>
      <c r="PCO10" s="111"/>
      <c r="PCP10" s="111"/>
      <c r="PCQ10" s="111"/>
      <c r="PCR10" s="111"/>
      <c r="PCS10" s="111"/>
      <c r="PCT10" s="111"/>
      <c r="PCU10" s="111"/>
      <c r="PCV10" s="111"/>
      <c r="PCW10" s="111"/>
      <c r="PCX10" s="111"/>
      <c r="PCY10" s="111"/>
      <c r="PCZ10" s="111"/>
      <c r="PDA10" s="111"/>
      <c r="PDB10" s="111"/>
      <c r="PDC10" s="111"/>
      <c r="PDD10" s="111"/>
      <c r="PDE10" s="111"/>
      <c r="PDF10" s="111"/>
      <c r="PDG10" s="111"/>
      <c r="PDH10" s="111"/>
      <c r="PDI10" s="111"/>
      <c r="PDJ10" s="111"/>
      <c r="PDK10" s="111"/>
      <c r="PDL10" s="111"/>
      <c r="PDM10" s="111"/>
      <c r="PDN10" s="111"/>
      <c r="PDO10" s="111"/>
      <c r="PDP10" s="111"/>
      <c r="PDQ10" s="111"/>
      <c r="PDR10" s="111"/>
      <c r="PDS10" s="111"/>
      <c r="PDT10" s="111"/>
      <c r="PDU10" s="111"/>
      <c r="PDV10" s="111"/>
      <c r="PDW10" s="111"/>
      <c r="PDX10" s="111"/>
      <c r="PDY10" s="111"/>
      <c r="PDZ10" s="111"/>
      <c r="PEA10" s="111"/>
      <c r="PEB10" s="111"/>
      <c r="PEC10" s="111"/>
      <c r="PED10" s="111"/>
      <c r="PEE10" s="111"/>
      <c r="PEF10" s="111"/>
      <c r="PEG10" s="111"/>
      <c r="PEH10" s="111"/>
      <c r="PEI10" s="111"/>
      <c r="PEJ10" s="111"/>
      <c r="PEK10" s="111"/>
      <c r="PEL10" s="111"/>
      <c r="PEM10" s="111"/>
      <c r="PEN10" s="111"/>
      <c r="PEO10" s="111"/>
      <c r="PEP10" s="111"/>
      <c r="PEQ10" s="111"/>
      <c r="PER10" s="111"/>
      <c r="PES10" s="111"/>
      <c r="PET10" s="111"/>
      <c r="PEU10" s="111"/>
      <c r="PEV10" s="111"/>
      <c r="PEW10" s="111"/>
      <c r="PEX10" s="111"/>
      <c r="PEY10" s="111"/>
      <c r="PEZ10" s="111"/>
      <c r="PFA10" s="111"/>
      <c r="PFB10" s="111"/>
      <c r="PFC10" s="111"/>
      <c r="PFD10" s="111"/>
      <c r="PFE10" s="111"/>
      <c r="PFF10" s="111"/>
      <c r="PFG10" s="111"/>
      <c r="PFH10" s="111"/>
      <c r="PFI10" s="111"/>
      <c r="PFJ10" s="111"/>
      <c r="PFK10" s="111"/>
      <c r="PFL10" s="111"/>
      <c r="PFM10" s="111"/>
      <c r="PFN10" s="111"/>
      <c r="PFO10" s="111"/>
      <c r="PFP10" s="111"/>
      <c r="PFQ10" s="111"/>
      <c r="PFR10" s="111"/>
      <c r="PFS10" s="111"/>
      <c r="PFT10" s="111"/>
      <c r="PFU10" s="111"/>
      <c r="PFV10" s="111"/>
      <c r="PFW10" s="111"/>
      <c r="PFX10" s="111"/>
      <c r="PFY10" s="111"/>
      <c r="PFZ10" s="111"/>
      <c r="PGA10" s="111"/>
      <c r="PGB10" s="111"/>
      <c r="PGC10" s="111"/>
      <c r="PGD10" s="111"/>
      <c r="PGE10" s="111"/>
      <c r="PGF10" s="111"/>
      <c r="PGG10" s="111"/>
      <c r="PGH10" s="111"/>
      <c r="PGI10" s="111"/>
      <c r="PGJ10" s="111"/>
      <c r="PGK10" s="111"/>
      <c r="PGL10" s="111"/>
      <c r="PGM10" s="111"/>
      <c r="PGN10" s="111"/>
      <c r="PGO10" s="111"/>
      <c r="PGP10" s="111"/>
      <c r="PGQ10" s="111"/>
      <c r="PGR10" s="111"/>
      <c r="PGS10" s="111"/>
      <c r="PGT10" s="111"/>
      <c r="PGU10" s="111"/>
      <c r="PGV10" s="111"/>
      <c r="PGW10" s="111"/>
      <c r="PGX10" s="111"/>
      <c r="PGY10" s="111"/>
      <c r="PGZ10" s="111"/>
      <c r="PHA10" s="111"/>
      <c r="PHB10" s="111"/>
      <c r="PHC10" s="111"/>
      <c r="PHD10" s="111"/>
      <c r="PHE10" s="111"/>
      <c r="PHF10" s="111"/>
      <c r="PHG10" s="111"/>
      <c r="PHH10" s="111"/>
      <c r="PHI10" s="111"/>
      <c r="PHJ10" s="111"/>
      <c r="PHK10" s="111"/>
      <c r="PHL10" s="111"/>
      <c r="PHM10" s="111"/>
      <c r="PHN10" s="111"/>
      <c r="PHO10" s="111"/>
      <c r="PHP10" s="111"/>
      <c r="PHQ10" s="111"/>
      <c r="PHR10" s="111"/>
      <c r="PHS10" s="111"/>
      <c r="PHT10" s="111"/>
      <c r="PHU10" s="111"/>
      <c r="PHV10" s="111"/>
      <c r="PHW10" s="111"/>
      <c r="PHX10" s="111"/>
      <c r="PHY10" s="111"/>
      <c r="PHZ10" s="111"/>
      <c r="PIA10" s="111"/>
      <c r="PIB10" s="111"/>
      <c r="PIC10" s="111"/>
      <c r="PID10" s="111"/>
      <c r="PIE10" s="111"/>
      <c r="PIF10" s="111"/>
      <c r="PIG10" s="111"/>
      <c r="PIH10" s="111"/>
      <c r="PII10" s="111"/>
      <c r="PIJ10" s="111"/>
      <c r="PIK10" s="111"/>
      <c r="PIL10" s="111"/>
      <c r="PIM10" s="111"/>
      <c r="PIN10" s="111"/>
      <c r="PIO10" s="111"/>
      <c r="PIP10" s="111"/>
      <c r="PIQ10" s="111"/>
      <c r="PIR10" s="111"/>
      <c r="PIS10" s="111"/>
      <c r="PIT10" s="111"/>
      <c r="PIU10" s="111"/>
      <c r="PIV10" s="111"/>
      <c r="PIW10" s="111"/>
      <c r="PIX10" s="111"/>
      <c r="PIY10" s="111"/>
      <c r="PIZ10" s="111"/>
      <c r="PJA10" s="111"/>
      <c r="PJB10" s="111"/>
      <c r="PJC10" s="111"/>
      <c r="PJD10" s="111"/>
      <c r="PJE10" s="111"/>
      <c r="PJF10" s="111"/>
      <c r="PJG10" s="111"/>
      <c r="PJH10" s="111"/>
      <c r="PJI10" s="111"/>
      <c r="PJJ10" s="111"/>
      <c r="PJK10" s="111"/>
      <c r="PJL10" s="111"/>
      <c r="PJM10" s="111"/>
      <c r="PJN10" s="111"/>
      <c r="PJO10" s="111"/>
      <c r="PJP10" s="111"/>
      <c r="PJQ10" s="111"/>
      <c r="PJR10" s="111"/>
      <c r="PJS10" s="111"/>
      <c r="PJT10" s="111"/>
      <c r="PJU10" s="111"/>
      <c r="PJV10" s="111"/>
      <c r="PJW10" s="111"/>
      <c r="PJX10" s="111"/>
      <c r="PJY10" s="111"/>
      <c r="PJZ10" s="111"/>
      <c r="PKA10" s="111"/>
      <c r="PKB10" s="111"/>
      <c r="PKC10" s="111"/>
      <c r="PKD10" s="111"/>
      <c r="PKE10" s="111"/>
      <c r="PKF10" s="111"/>
      <c r="PKG10" s="111"/>
      <c r="PKH10" s="111"/>
      <c r="PKI10" s="111"/>
      <c r="PKJ10" s="111"/>
      <c r="PKK10" s="111"/>
      <c r="PKL10" s="111"/>
      <c r="PKM10" s="111"/>
      <c r="PKN10" s="111"/>
      <c r="PKO10" s="111"/>
      <c r="PKP10" s="111"/>
      <c r="PKQ10" s="111"/>
      <c r="PKR10" s="111"/>
      <c r="PKS10" s="111"/>
      <c r="PKT10" s="111"/>
      <c r="PKU10" s="111"/>
      <c r="PKV10" s="111"/>
      <c r="PKW10" s="111"/>
      <c r="PKX10" s="111"/>
      <c r="PKY10" s="111"/>
      <c r="PKZ10" s="111"/>
      <c r="PLA10" s="111"/>
      <c r="PLB10" s="111"/>
      <c r="PLC10" s="111"/>
      <c r="PLD10" s="111"/>
      <c r="PLE10" s="111"/>
      <c r="PLF10" s="111"/>
      <c r="PLG10" s="111"/>
      <c r="PLH10" s="111"/>
      <c r="PLI10" s="111"/>
      <c r="PLJ10" s="111"/>
      <c r="PLK10" s="111"/>
      <c r="PLL10" s="111"/>
      <c r="PLM10" s="111"/>
      <c r="PLN10" s="111"/>
      <c r="PLO10" s="111"/>
      <c r="PLP10" s="111"/>
      <c r="PLQ10" s="111"/>
      <c r="PLR10" s="111"/>
      <c r="PLS10" s="111"/>
      <c r="PLT10" s="111"/>
      <c r="PLU10" s="111"/>
      <c r="PLV10" s="111"/>
      <c r="PLW10" s="111"/>
      <c r="PLX10" s="111"/>
      <c r="PLY10" s="111"/>
      <c r="PLZ10" s="111"/>
      <c r="PMA10" s="111"/>
      <c r="PMB10" s="111"/>
      <c r="PMC10" s="111"/>
      <c r="PMD10" s="111"/>
      <c r="PME10" s="111"/>
      <c r="PMF10" s="111"/>
      <c r="PMG10" s="111"/>
      <c r="PMH10" s="111"/>
      <c r="PMI10" s="111"/>
      <c r="PMJ10" s="111"/>
      <c r="PMK10" s="111"/>
      <c r="PML10" s="111"/>
      <c r="PMM10" s="111"/>
      <c r="PMN10" s="111"/>
      <c r="PMO10" s="111"/>
      <c r="PMP10" s="111"/>
      <c r="PMQ10" s="111"/>
      <c r="PMR10" s="111"/>
      <c r="PMS10" s="111"/>
      <c r="PMT10" s="111"/>
      <c r="PMU10" s="111"/>
      <c r="PMV10" s="111"/>
      <c r="PMW10" s="111"/>
      <c r="PMX10" s="111"/>
      <c r="PMY10" s="111"/>
      <c r="PMZ10" s="111"/>
      <c r="PNA10" s="111"/>
      <c r="PNB10" s="111"/>
      <c r="PNC10" s="111"/>
      <c r="PND10" s="111"/>
      <c r="PNE10" s="111"/>
      <c r="PNF10" s="111"/>
      <c r="PNG10" s="111"/>
      <c r="PNH10" s="111"/>
      <c r="PNI10" s="111"/>
      <c r="PNJ10" s="111"/>
      <c r="PNK10" s="111"/>
      <c r="PNL10" s="111"/>
      <c r="PNM10" s="111"/>
      <c r="PNN10" s="111"/>
      <c r="PNO10" s="111"/>
      <c r="PNP10" s="111"/>
      <c r="PNQ10" s="111"/>
      <c r="PNR10" s="111"/>
      <c r="PNS10" s="111"/>
      <c r="PNT10" s="111"/>
      <c r="PNU10" s="111"/>
      <c r="PNV10" s="111"/>
      <c r="PNW10" s="111"/>
      <c r="PNX10" s="111"/>
      <c r="PNY10" s="111"/>
      <c r="PNZ10" s="111"/>
      <c r="POA10" s="111"/>
      <c r="POB10" s="111"/>
      <c r="POC10" s="111"/>
      <c r="POD10" s="111"/>
      <c r="POE10" s="111"/>
      <c r="POF10" s="111"/>
      <c r="POG10" s="111"/>
      <c r="POH10" s="111"/>
      <c r="POI10" s="111"/>
      <c r="POJ10" s="111"/>
      <c r="POK10" s="111"/>
      <c r="POL10" s="111"/>
      <c r="POM10" s="111"/>
      <c r="PON10" s="111"/>
      <c r="POO10" s="111"/>
      <c r="POP10" s="111"/>
      <c r="POQ10" s="111"/>
      <c r="POR10" s="111"/>
      <c r="POS10" s="111"/>
      <c r="POT10" s="111"/>
      <c r="POU10" s="111"/>
      <c r="POV10" s="111"/>
      <c r="POW10" s="111"/>
      <c r="POX10" s="111"/>
      <c r="POY10" s="111"/>
      <c r="POZ10" s="111"/>
      <c r="PPA10" s="111"/>
      <c r="PPB10" s="111"/>
      <c r="PPC10" s="111"/>
      <c r="PPD10" s="111"/>
      <c r="PPE10" s="111"/>
      <c r="PPF10" s="111"/>
      <c r="PPG10" s="111"/>
      <c r="PPH10" s="111"/>
      <c r="PPI10" s="111"/>
      <c r="PPJ10" s="111"/>
      <c r="PPK10" s="111"/>
      <c r="PPL10" s="111"/>
      <c r="PPM10" s="111"/>
      <c r="PPN10" s="111"/>
      <c r="PPO10" s="111"/>
      <c r="PPP10" s="111"/>
      <c r="PPQ10" s="111"/>
      <c r="PPR10" s="111"/>
      <c r="PPS10" s="111"/>
      <c r="PPT10" s="111"/>
      <c r="PPU10" s="111"/>
      <c r="PPV10" s="111"/>
      <c r="PPW10" s="111"/>
      <c r="PPX10" s="111"/>
      <c r="PPY10" s="111"/>
      <c r="PPZ10" s="111"/>
      <c r="PQA10" s="111"/>
      <c r="PQB10" s="111"/>
      <c r="PQC10" s="111"/>
      <c r="PQD10" s="111"/>
      <c r="PQE10" s="111"/>
      <c r="PQF10" s="111"/>
      <c r="PQG10" s="111"/>
      <c r="PQH10" s="111"/>
      <c r="PQI10" s="111"/>
      <c r="PQJ10" s="111"/>
      <c r="PQK10" s="111"/>
      <c r="PQL10" s="111"/>
      <c r="PQM10" s="111"/>
      <c r="PQN10" s="111"/>
      <c r="PQO10" s="111"/>
      <c r="PQP10" s="111"/>
      <c r="PQQ10" s="111"/>
      <c r="PQR10" s="111"/>
      <c r="PQS10" s="111"/>
      <c r="PQT10" s="111"/>
      <c r="PQU10" s="111"/>
      <c r="PQV10" s="111"/>
      <c r="PQW10" s="111"/>
      <c r="PQX10" s="111"/>
      <c r="PQY10" s="111"/>
      <c r="PQZ10" s="111"/>
      <c r="PRA10" s="111"/>
      <c r="PRB10" s="111"/>
      <c r="PRC10" s="111"/>
      <c r="PRD10" s="111"/>
      <c r="PRE10" s="111"/>
      <c r="PRF10" s="111"/>
      <c r="PRG10" s="111"/>
      <c r="PRH10" s="111"/>
      <c r="PRI10" s="111"/>
      <c r="PRJ10" s="111"/>
      <c r="PRK10" s="111"/>
      <c r="PRL10" s="111"/>
      <c r="PRM10" s="111"/>
      <c r="PRN10" s="111"/>
      <c r="PRO10" s="111"/>
      <c r="PRP10" s="111"/>
      <c r="PRQ10" s="111"/>
      <c r="PRR10" s="111"/>
      <c r="PRS10" s="111"/>
      <c r="PRT10" s="111"/>
      <c r="PRU10" s="111"/>
      <c r="PRV10" s="111"/>
      <c r="PRW10" s="111"/>
      <c r="PRX10" s="111"/>
      <c r="PRY10" s="111"/>
      <c r="PRZ10" s="111"/>
      <c r="PSA10" s="111"/>
      <c r="PSB10" s="111"/>
      <c r="PSC10" s="111"/>
      <c r="PSD10" s="111"/>
      <c r="PSE10" s="111"/>
      <c r="PSF10" s="111"/>
      <c r="PSG10" s="111"/>
      <c r="PSH10" s="111"/>
      <c r="PSI10" s="111"/>
      <c r="PSJ10" s="111"/>
      <c r="PSK10" s="111"/>
      <c r="PSL10" s="111"/>
      <c r="PSM10" s="111"/>
      <c r="PSN10" s="111"/>
      <c r="PSO10" s="111"/>
      <c r="PSP10" s="111"/>
      <c r="PSQ10" s="111"/>
      <c r="PSR10" s="111"/>
      <c r="PSS10" s="111"/>
      <c r="PST10" s="111"/>
      <c r="PSU10" s="111"/>
      <c r="PSV10" s="111"/>
      <c r="PSW10" s="111"/>
      <c r="PSX10" s="111"/>
      <c r="PSY10" s="111"/>
      <c r="PSZ10" s="111"/>
      <c r="PTA10" s="111"/>
      <c r="PTB10" s="111"/>
      <c r="PTC10" s="111"/>
      <c r="PTD10" s="111"/>
      <c r="PTE10" s="111"/>
      <c r="PTF10" s="111"/>
      <c r="PTG10" s="111"/>
      <c r="PTH10" s="111"/>
      <c r="PTI10" s="111"/>
      <c r="PTJ10" s="111"/>
      <c r="PTK10" s="111"/>
      <c r="PTL10" s="111"/>
      <c r="PTM10" s="111"/>
      <c r="PTN10" s="111"/>
      <c r="PTO10" s="111"/>
      <c r="PTP10" s="111"/>
      <c r="PTQ10" s="111"/>
      <c r="PTR10" s="111"/>
      <c r="PTS10" s="111"/>
      <c r="PTT10" s="111"/>
      <c r="PTU10" s="111"/>
      <c r="PTV10" s="111"/>
      <c r="PTW10" s="111"/>
      <c r="PTX10" s="111"/>
      <c r="PTY10" s="111"/>
      <c r="PTZ10" s="111"/>
      <c r="PUA10" s="111"/>
      <c r="PUB10" s="111"/>
      <c r="PUC10" s="111"/>
      <c r="PUD10" s="111"/>
      <c r="PUE10" s="111"/>
      <c r="PUF10" s="111"/>
      <c r="PUG10" s="111"/>
      <c r="PUH10" s="111"/>
      <c r="PUI10" s="111"/>
      <c r="PUJ10" s="111"/>
      <c r="PUK10" s="111"/>
      <c r="PUL10" s="111"/>
      <c r="PUM10" s="111"/>
      <c r="PUN10" s="111"/>
      <c r="PUO10" s="111"/>
      <c r="PUP10" s="111"/>
      <c r="PUQ10" s="111"/>
      <c r="PUR10" s="111"/>
      <c r="PUS10" s="111"/>
      <c r="PUT10" s="111"/>
      <c r="PUU10" s="111"/>
      <c r="PUV10" s="111"/>
      <c r="PUW10" s="111"/>
      <c r="PUX10" s="111"/>
      <c r="PUY10" s="111"/>
      <c r="PUZ10" s="111"/>
      <c r="PVA10" s="111"/>
      <c r="PVB10" s="111"/>
      <c r="PVC10" s="111"/>
      <c r="PVD10" s="111"/>
      <c r="PVE10" s="111"/>
      <c r="PVF10" s="111"/>
      <c r="PVG10" s="111"/>
      <c r="PVH10" s="111"/>
      <c r="PVI10" s="111"/>
      <c r="PVJ10" s="111"/>
      <c r="PVK10" s="111"/>
      <c r="PVL10" s="111"/>
      <c r="PVM10" s="111"/>
      <c r="PVN10" s="111"/>
      <c r="PVO10" s="111"/>
      <c r="PVP10" s="111"/>
      <c r="PVQ10" s="111"/>
      <c r="PVR10" s="111"/>
      <c r="PVS10" s="111"/>
      <c r="PVT10" s="111"/>
      <c r="PVU10" s="111"/>
      <c r="PVV10" s="111"/>
      <c r="PVW10" s="111"/>
      <c r="PVX10" s="111"/>
      <c r="PVY10" s="111"/>
      <c r="PVZ10" s="111"/>
      <c r="PWA10" s="111"/>
      <c r="PWB10" s="111"/>
      <c r="PWC10" s="111"/>
      <c r="PWD10" s="111"/>
      <c r="PWE10" s="111"/>
      <c r="PWF10" s="111"/>
      <c r="PWG10" s="111"/>
      <c r="PWH10" s="111"/>
      <c r="PWI10" s="111"/>
      <c r="PWJ10" s="111"/>
      <c r="PWK10" s="111"/>
      <c r="PWL10" s="111"/>
      <c r="PWM10" s="111"/>
      <c r="PWN10" s="111"/>
      <c r="PWO10" s="111"/>
      <c r="PWP10" s="111"/>
      <c r="PWQ10" s="111"/>
      <c r="PWR10" s="111"/>
      <c r="PWS10" s="111"/>
      <c r="PWT10" s="111"/>
      <c r="PWU10" s="111"/>
      <c r="PWV10" s="111"/>
      <c r="PWW10" s="111"/>
      <c r="PWX10" s="111"/>
      <c r="PWY10" s="111"/>
      <c r="PWZ10" s="111"/>
      <c r="PXA10" s="111"/>
      <c r="PXB10" s="111"/>
      <c r="PXC10" s="111"/>
      <c r="PXD10" s="111"/>
      <c r="PXE10" s="111"/>
      <c r="PXF10" s="111"/>
      <c r="PXG10" s="111"/>
      <c r="PXH10" s="111"/>
      <c r="PXI10" s="111"/>
      <c r="PXJ10" s="111"/>
      <c r="PXK10" s="111"/>
      <c r="PXL10" s="111"/>
      <c r="PXM10" s="111"/>
      <c r="PXN10" s="111"/>
      <c r="PXO10" s="111"/>
      <c r="PXP10" s="111"/>
      <c r="PXQ10" s="111"/>
      <c r="PXR10" s="111"/>
      <c r="PXS10" s="111"/>
      <c r="PXT10" s="111"/>
      <c r="PXU10" s="111"/>
      <c r="PXV10" s="111"/>
      <c r="PXW10" s="111"/>
      <c r="PXX10" s="111"/>
      <c r="PXY10" s="111"/>
      <c r="PXZ10" s="111"/>
      <c r="PYA10" s="111"/>
      <c r="PYB10" s="111"/>
      <c r="PYC10" s="111"/>
      <c r="PYD10" s="111"/>
      <c r="PYE10" s="111"/>
      <c r="PYF10" s="111"/>
      <c r="PYG10" s="111"/>
      <c r="PYH10" s="111"/>
      <c r="PYI10" s="111"/>
      <c r="PYJ10" s="111"/>
      <c r="PYK10" s="111"/>
      <c r="PYL10" s="111"/>
      <c r="PYM10" s="111"/>
      <c r="PYN10" s="111"/>
      <c r="PYO10" s="111"/>
      <c r="PYP10" s="111"/>
      <c r="PYQ10" s="111"/>
      <c r="PYR10" s="111"/>
      <c r="PYS10" s="111"/>
      <c r="PYT10" s="111"/>
      <c r="PYU10" s="111"/>
      <c r="PYV10" s="111"/>
      <c r="PYW10" s="111"/>
      <c r="PYX10" s="111"/>
      <c r="PYY10" s="111"/>
      <c r="PYZ10" s="111"/>
      <c r="PZA10" s="111"/>
      <c r="PZB10" s="111"/>
      <c r="PZC10" s="111"/>
      <c r="PZD10" s="111"/>
      <c r="PZE10" s="111"/>
      <c r="PZF10" s="111"/>
      <c r="PZG10" s="111"/>
      <c r="PZH10" s="111"/>
      <c r="PZI10" s="111"/>
      <c r="PZJ10" s="111"/>
      <c r="PZK10" s="111"/>
      <c r="PZL10" s="111"/>
      <c r="PZM10" s="111"/>
      <c r="PZN10" s="111"/>
      <c r="PZO10" s="111"/>
      <c r="PZP10" s="111"/>
      <c r="PZQ10" s="111"/>
      <c r="PZR10" s="111"/>
      <c r="PZS10" s="111"/>
      <c r="PZT10" s="111"/>
      <c r="PZU10" s="111"/>
      <c r="PZV10" s="111"/>
      <c r="PZW10" s="111"/>
      <c r="PZX10" s="111"/>
      <c r="PZY10" s="111"/>
      <c r="PZZ10" s="111"/>
      <c r="QAA10" s="111"/>
      <c r="QAB10" s="111"/>
      <c r="QAC10" s="111"/>
      <c r="QAD10" s="111"/>
      <c r="QAE10" s="111"/>
      <c r="QAF10" s="111"/>
      <c r="QAG10" s="111"/>
      <c r="QAH10" s="111"/>
      <c r="QAI10" s="111"/>
      <c r="QAJ10" s="111"/>
      <c r="QAK10" s="111"/>
      <c r="QAL10" s="111"/>
      <c r="QAM10" s="111"/>
      <c r="QAN10" s="111"/>
      <c r="QAO10" s="111"/>
      <c r="QAP10" s="111"/>
      <c r="QAQ10" s="111"/>
      <c r="QAR10" s="111"/>
      <c r="QAS10" s="111"/>
      <c r="QAT10" s="111"/>
      <c r="QAU10" s="111"/>
      <c r="QAV10" s="111"/>
      <c r="QAW10" s="111"/>
      <c r="QAX10" s="111"/>
      <c r="QAY10" s="111"/>
      <c r="QAZ10" s="111"/>
      <c r="QBA10" s="111"/>
      <c r="QBB10" s="111"/>
      <c r="QBC10" s="111"/>
      <c r="QBD10" s="111"/>
      <c r="QBE10" s="111"/>
      <c r="QBF10" s="111"/>
      <c r="QBG10" s="111"/>
      <c r="QBH10" s="111"/>
      <c r="QBI10" s="111"/>
      <c r="QBJ10" s="111"/>
      <c r="QBK10" s="111"/>
      <c r="QBL10" s="111"/>
      <c r="QBM10" s="111"/>
      <c r="QBN10" s="111"/>
      <c r="QBO10" s="111"/>
      <c r="QBP10" s="111"/>
      <c r="QBQ10" s="111"/>
      <c r="QBR10" s="111"/>
      <c r="QBS10" s="111"/>
      <c r="QBT10" s="111"/>
      <c r="QBU10" s="111"/>
      <c r="QBV10" s="111"/>
      <c r="QBW10" s="111"/>
      <c r="QBX10" s="111"/>
      <c r="QBY10" s="111"/>
      <c r="QBZ10" s="111"/>
      <c r="QCA10" s="111"/>
      <c r="QCB10" s="111"/>
      <c r="QCC10" s="111"/>
      <c r="QCD10" s="111"/>
      <c r="QCE10" s="111"/>
      <c r="QCF10" s="111"/>
      <c r="QCG10" s="111"/>
      <c r="QCH10" s="111"/>
      <c r="QCI10" s="111"/>
      <c r="QCJ10" s="111"/>
      <c r="QCK10" s="111"/>
      <c r="QCL10" s="111"/>
      <c r="QCM10" s="111"/>
      <c r="QCN10" s="111"/>
      <c r="QCO10" s="111"/>
      <c r="QCP10" s="111"/>
      <c r="QCQ10" s="111"/>
      <c r="QCR10" s="111"/>
      <c r="QCS10" s="111"/>
      <c r="QCT10" s="111"/>
      <c r="QCU10" s="111"/>
      <c r="QCV10" s="111"/>
      <c r="QCW10" s="111"/>
      <c r="QCX10" s="111"/>
      <c r="QCY10" s="111"/>
      <c r="QCZ10" s="111"/>
      <c r="QDA10" s="111"/>
      <c r="QDB10" s="111"/>
      <c r="QDC10" s="111"/>
      <c r="QDD10" s="111"/>
      <c r="QDE10" s="111"/>
      <c r="QDF10" s="111"/>
      <c r="QDG10" s="111"/>
      <c r="QDH10" s="111"/>
      <c r="QDI10" s="111"/>
      <c r="QDJ10" s="111"/>
      <c r="QDK10" s="111"/>
      <c r="QDL10" s="111"/>
      <c r="QDM10" s="111"/>
      <c r="QDN10" s="111"/>
      <c r="QDO10" s="111"/>
      <c r="QDP10" s="111"/>
      <c r="QDQ10" s="111"/>
      <c r="QDR10" s="111"/>
      <c r="QDS10" s="111"/>
      <c r="QDT10" s="111"/>
      <c r="QDU10" s="111"/>
      <c r="QDV10" s="111"/>
      <c r="QDW10" s="111"/>
      <c r="QDX10" s="111"/>
      <c r="QDY10" s="111"/>
      <c r="QDZ10" s="111"/>
      <c r="QEA10" s="111"/>
      <c r="QEB10" s="111"/>
      <c r="QEC10" s="111"/>
      <c r="QED10" s="111"/>
      <c r="QEE10" s="111"/>
      <c r="QEF10" s="111"/>
      <c r="QEG10" s="111"/>
      <c r="QEH10" s="111"/>
      <c r="QEI10" s="111"/>
      <c r="QEJ10" s="111"/>
      <c r="QEK10" s="111"/>
      <c r="QEL10" s="111"/>
      <c r="QEM10" s="111"/>
      <c r="QEN10" s="111"/>
      <c r="QEO10" s="111"/>
      <c r="QEP10" s="111"/>
      <c r="QEQ10" s="111"/>
      <c r="QER10" s="111"/>
      <c r="QES10" s="111"/>
      <c r="QET10" s="111"/>
      <c r="QEU10" s="111"/>
      <c r="QEV10" s="111"/>
      <c r="QEW10" s="111"/>
      <c r="QEX10" s="111"/>
      <c r="QEY10" s="111"/>
      <c r="QEZ10" s="111"/>
      <c r="QFA10" s="111"/>
      <c r="QFB10" s="111"/>
      <c r="QFC10" s="111"/>
      <c r="QFD10" s="111"/>
      <c r="QFE10" s="111"/>
      <c r="QFF10" s="111"/>
      <c r="QFG10" s="111"/>
      <c r="QFH10" s="111"/>
      <c r="QFI10" s="111"/>
      <c r="QFJ10" s="111"/>
      <c r="QFK10" s="111"/>
      <c r="QFL10" s="111"/>
      <c r="QFM10" s="111"/>
      <c r="QFN10" s="111"/>
      <c r="QFO10" s="111"/>
      <c r="QFP10" s="111"/>
      <c r="QFQ10" s="111"/>
      <c r="QFR10" s="111"/>
      <c r="QFS10" s="111"/>
      <c r="QFT10" s="111"/>
      <c r="QFU10" s="111"/>
      <c r="QFV10" s="111"/>
      <c r="QFW10" s="111"/>
      <c r="QFX10" s="111"/>
      <c r="QFY10" s="111"/>
      <c r="QFZ10" s="111"/>
      <c r="QGA10" s="111"/>
      <c r="QGB10" s="111"/>
      <c r="QGC10" s="111"/>
      <c r="QGD10" s="111"/>
      <c r="QGE10" s="111"/>
      <c r="QGF10" s="111"/>
      <c r="QGG10" s="111"/>
      <c r="QGH10" s="111"/>
      <c r="QGI10" s="111"/>
      <c r="QGJ10" s="111"/>
      <c r="QGK10" s="111"/>
      <c r="QGL10" s="111"/>
      <c r="QGM10" s="111"/>
      <c r="QGN10" s="111"/>
      <c r="QGO10" s="111"/>
      <c r="QGP10" s="111"/>
      <c r="QGQ10" s="111"/>
      <c r="QGR10" s="111"/>
      <c r="QGS10" s="111"/>
      <c r="QGT10" s="111"/>
      <c r="QGU10" s="111"/>
      <c r="QGV10" s="111"/>
      <c r="QGW10" s="111"/>
      <c r="QGX10" s="111"/>
      <c r="QGY10" s="111"/>
      <c r="QGZ10" s="111"/>
      <c r="QHA10" s="111"/>
      <c r="QHB10" s="111"/>
      <c r="QHC10" s="111"/>
      <c r="QHD10" s="111"/>
      <c r="QHE10" s="111"/>
      <c r="QHF10" s="111"/>
      <c r="QHG10" s="111"/>
      <c r="QHH10" s="111"/>
      <c r="QHI10" s="111"/>
      <c r="QHJ10" s="111"/>
      <c r="QHK10" s="111"/>
      <c r="QHL10" s="111"/>
      <c r="QHM10" s="111"/>
      <c r="QHN10" s="111"/>
      <c r="QHO10" s="111"/>
      <c r="QHP10" s="111"/>
      <c r="QHQ10" s="111"/>
      <c r="QHR10" s="111"/>
      <c r="QHS10" s="111"/>
      <c r="QHT10" s="111"/>
      <c r="QHU10" s="111"/>
      <c r="QHV10" s="111"/>
      <c r="QHW10" s="111"/>
      <c r="QHX10" s="111"/>
      <c r="QHY10" s="111"/>
      <c r="QHZ10" s="111"/>
      <c r="QIA10" s="111"/>
      <c r="QIB10" s="111"/>
      <c r="QIC10" s="111"/>
      <c r="QID10" s="111"/>
      <c r="QIE10" s="111"/>
      <c r="QIF10" s="111"/>
      <c r="QIG10" s="111"/>
      <c r="QIH10" s="111"/>
      <c r="QII10" s="111"/>
      <c r="QIJ10" s="111"/>
      <c r="QIK10" s="111"/>
      <c r="QIL10" s="111"/>
      <c r="QIM10" s="111"/>
      <c r="QIN10" s="111"/>
      <c r="QIO10" s="111"/>
      <c r="QIP10" s="111"/>
      <c r="QIQ10" s="111"/>
      <c r="QIR10" s="111"/>
      <c r="QIS10" s="111"/>
      <c r="QIT10" s="111"/>
      <c r="QIU10" s="111"/>
      <c r="QIV10" s="111"/>
      <c r="QIW10" s="111"/>
      <c r="QIX10" s="111"/>
      <c r="QIY10" s="111"/>
      <c r="QIZ10" s="111"/>
      <c r="QJA10" s="111"/>
      <c r="QJB10" s="111"/>
      <c r="QJC10" s="111"/>
      <c r="QJD10" s="111"/>
      <c r="QJE10" s="111"/>
      <c r="QJF10" s="111"/>
      <c r="QJG10" s="111"/>
      <c r="QJH10" s="111"/>
      <c r="QJI10" s="111"/>
      <c r="QJJ10" s="111"/>
      <c r="QJK10" s="111"/>
      <c r="QJL10" s="111"/>
      <c r="QJM10" s="111"/>
      <c r="QJN10" s="111"/>
      <c r="QJO10" s="111"/>
      <c r="QJP10" s="111"/>
      <c r="QJQ10" s="111"/>
      <c r="QJR10" s="111"/>
      <c r="QJS10" s="111"/>
      <c r="QJT10" s="111"/>
      <c r="QJU10" s="111"/>
      <c r="QJV10" s="111"/>
      <c r="QJW10" s="111"/>
      <c r="QJX10" s="111"/>
      <c r="QJY10" s="111"/>
      <c r="QJZ10" s="111"/>
      <c r="QKA10" s="111"/>
      <c r="QKB10" s="111"/>
      <c r="QKC10" s="111"/>
      <c r="QKD10" s="111"/>
      <c r="QKE10" s="111"/>
      <c r="QKF10" s="111"/>
      <c r="QKG10" s="111"/>
      <c r="QKH10" s="111"/>
      <c r="QKI10" s="111"/>
      <c r="QKJ10" s="111"/>
      <c r="QKK10" s="111"/>
      <c r="QKL10" s="111"/>
      <c r="QKM10" s="111"/>
      <c r="QKN10" s="111"/>
      <c r="QKO10" s="111"/>
      <c r="QKP10" s="111"/>
      <c r="QKQ10" s="111"/>
      <c r="QKR10" s="111"/>
      <c r="QKS10" s="111"/>
      <c r="QKT10" s="111"/>
      <c r="QKU10" s="111"/>
      <c r="QKV10" s="111"/>
      <c r="QKW10" s="111"/>
      <c r="QKX10" s="111"/>
      <c r="QKY10" s="111"/>
      <c r="QKZ10" s="111"/>
      <c r="QLA10" s="111"/>
      <c r="QLB10" s="111"/>
      <c r="QLC10" s="111"/>
      <c r="QLD10" s="111"/>
      <c r="QLE10" s="111"/>
      <c r="QLF10" s="111"/>
      <c r="QLG10" s="111"/>
      <c r="QLH10" s="111"/>
      <c r="QLI10" s="111"/>
      <c r="QLJ10" s="111"/>
      <c r="QLK10" s="111"/>
      <c r="QLL10" s="111"/>
      <c r="QLM10" s="111"/>
      <c r="QLN10" s="111"/>
      <c r="QLO10" s="111"/>
      <c r="QLP10" s="111"/>
      <c r="QLQ10" s="111"/>
      <c r="QLR10" s="111"/>
      <c r="QLS10" s="111"/>
      <c r="QLT10" s="111"/>
      <c r="QLU10" s="111"/>
      <c r="QLV10" s="111"/>
      <c r="QLW10" s="111"/>
      <c r="QLX10" s="111"/>
      <c r="QLY10" s="111"/>
      <c r="QLZ10" s="111"/>
      <c r="QMA10" s="111"/>
      <c r="QMB10" s="111"/>
      <c r="QMC10" s="111"/>
      <c r="QMD10" s="111"/>
      <c r="QME10" s="111"/>
      <c r="QMF10" s="111"/>
      <c r="QMG10" s="111"/>
      <c r="QMH10" s="111"/>
      <c r="QMI10" s="111"/>
      <c r="QMJ10" s="111"/>
      <c r="QMK10" s="111"/>
      <c r="QML10" s="111"/>
      <c r="QMM10" s="111"/>
      <c r="QMN10" s="111"/>
      <c r="QMO10" s="111"/>
      <c r="QMP10" s="111"/>
      <c r="QMQ10" s="111"/>
      <c r="QMR10" s="111"/>
      <c r="QMS10" s="111"/>
      <c r="QMT10" s="111"/>
      <c r="QMU10" s="111"/>
      <c r="QMV10" s="111"/>
      <c r="QMW10" s="111"/>
      <c r="QMX10" s="111"/>
      <c r="QMY10" s="111"/>
      <c r="QMZ10" s="111"/>
      <c r="QNA10" s="111"/>
      <c r="QNB10" s="111"/>
      <c r="QNC10" s="111"/>
      <c r="QND10" s="111"/>
      <c r="QNE10" s="111"/>
      <c r="QNF10" s="111"/>
      <c r="QNG10" s="111"/>
      <c r="QNH10" s="111"/>
      <c r="QNI10" s="111"/>
      <c r="QNJ10" s="111"/>
      <c r="QNK10" s="111"/>
      <c r="QNL10" s="111"/>
      <c r="QNM10" s="111"/>
      <c r="QNN10" s="111"/>
      <c r="QNO10" s="111"/>
      <c r="QNP10" s="111"/>
      <c r="QNQ10" s="111"/>
      <c r="QNR10" s="111"/>
      <c r="QNS10" s="111"/>
      <c r="QNT10" s="111"/>
      <c r="QNU10" s="111"/>
      <c r="QNV10" s="111"/>
      <c r="QNW10" s="111"/>
      <c r="QNX10" s="111"/>
      <c r="QNY10" s="111"/>
      <c r="QNZ10" s="111"/>
      <c r="QOA10" s="111"/>
      <c r="QOB10" s="111"/>
      <c r="QOC10" s="111"/>
      <c r="QOD10" s="111"/>
      <c r="QOE10" s="111"/>
      <c r="QOF10" s="111"/>
      <c r="QOG10" s="111"/>
      <c r="QOH10" s="111"/>
      <c r="QOI10" s="111"/>
      <c r="QOJ10" s="111"/>
      <c r="QOK10" s="111"/>
      <c r="QOL10" s="111"/>
      <c r="QOM10" s="111"/>
      <c r="QON10" s="111"/>
      <c r="QOO10" s="111"/>
      <c r="QOP10" s="111"/>
      <c r="QOQ10" s="111"/>
      <c r="QOR10" s="111"/>
      <c r="QOS10" s="111"/>
      <c r="QOT10" s="111"/>
      <c r="QOU10" s="111"/>
      <c r="QOV10" s="111"/>
      <c r="QOW10" s="111"/>
      <c r="QOX10" s="111"/>
      <c r="QOY10" s="111"/>
      <c r="QOZ10" s="111"/>
      <c r="QPA10" s="111"/>
      <c r="QPB10" s="111"/>
      <c r="QPC10" s="111"/>
      <c r="QPD10" s="111"/>
      <c r="QPE10" s="111"/>
      <c r="QPF10" s="111"/>
      <c r="QPG10" s="111"/>
      <c r="QPH10" s="111"/>
      <c r="QPI10" s="111"/>
      <c r="QPJ10" s="111"/>
      <c r="QPK10" s="111"/>
      <c r="QPL10" s="111"/>
      <c r="QPM10" s="111"/>
      <c r="QPN10" s="111"/>
      <c r="QPO10" s="111"/>
      <c r="QPP10" s="111"/>
      <c r="QPQ10" s="111"/>
      <c r="QPR10" s="111"/>
      <c r="QPS10" s="111"/>
      <c r="QPT10" s="111"/>
      <c r="QPU10" s="111"/>
      <c r="QPV10" s="111"/>
      <c r="QPW10" s="111"/>
      <c r="QPX10" s="111"/>
      <c r="QPY10" s="111"/>
      <c r="QPZ10" s="111"/>
      <c r="QQA10" s="111"/>
      <c r="QQB10" s="111"/>
      <c r="QQC10" s="111"/>
      <c r="QQD10" s="111"/>
      <c r="QQE10" s="111"/>
      <c r="QQF10" s="111"/>
      <c r="QQG10" s="111"/>
      <c r="QQH10" s="111"/>
      <c r="QQI10" s="111"/>
      <c r="QQJ10" s="111"/>
      <c r="QQK10" s="111"/>
      <c r="QQL10" s="111"/>
      <c r="QQM10" s="111"/>
      <c r="QQN10" s="111"/>
      <c r="QQO10" s="111"/>
      <c r="QQP10" s="111"/>
      <c r="QQQ10" s="111"/>
      <c r="QQR10" s="111"/>
      <c r="QQS10" s="111"/>
      <c r="QQT10" s="111"/>
      <c r="QQU10" s="111"/>
      <c r="QQV10" s="111"/>
      <c r="QQW10" s="111"/>
      <c r="QQX10" s="111"/>
      <c r="QQY10" s="111"/>
      <c r="QQZ10" s="111"/>
      <c r="QRA10" s="111"/>
      <c r="QRB10" s="111"/>
      <c r="QRC10" s="111"/>
      <c r="QRD10" s="111"/>
      <c r="QRE10" s="111"/>
      <c r="QRF10" s="111"/>
      <c r="QRG10" s="111"/>
      <c r="QRH10" s="111"/>
      <c r="QRI10" s="111"/>
      <c r="QRJ10" s="111"/>
      <c r="QRK10" s="111"/>
      <c r="QRL10" s="111"/>
      <c r="QRM10" s="111"/>
      <c r="QRN10" s="111"/>
      <c r="QRO10" s="111"/>
      <c r="QRP10" s="111"/>
      <c r="QRQ10" s="111"/>
      <c r="QRR10" s="111"/>
      <c r="QRS10" s="111"/>
      <c r="QRT10" s="111"/>
      <c r="QRU10" s="111"/>
      <c r="QRV10" s="111"/>
      <c r="QRW10" s="111"/>
      <c r="QRX10" s="111"/>
      <c r="QRY10" s="111"/>
      <c r="QRZ10" s="111"/>
      <c r="QSA10" s="111"/>
      <c r="QSB10" s="111"/>
      <c r="QSC10" s="111"/>
      <c r="QSD10" s="111"/>
      <c r="QSE10" s="111"/>
      <c r="QSF10" s="111"/>
      <c r="QSG10" s="111"/>
      <c r="QSH10" s="111"/>
      <c r="QSI10" s="111"/>
      <c r="QSJ10" s="111"/>
      <c r="QSK10" s="111"/>
      <c r="QSL10" s="111"/>
      <c r="QSM10" s="111"/>
      <c r="QSN10" s="111"/>
      <c r="QSO10" s="111"/>
      <c r="QSP10" s="111"/>
      <c r="QSQ10" s="111"/>
      <c r="QSR10" s="111"/>
      <c r="QSS10" s="111"/>
      <c r="QST10" s="111"/>
      <c r="QSU10" s="111"/>
      <c r="QSV10" s="111"/>
      <c r="QSW10" s="111"/>
      <c r="QSX10" s="111"/>
      <c r="QSY10" s="111"/>
      <c r="QSZ10" s="111"/>
      <c r="QTA10" s="111"/>
      <c r="QTB10" s="111"/>
      <c r="QTC10" s="111"/>
      <c r="QTD10" s="111"/>
      <c r="QTE10" s="111"/>
      <c r="QTF10" s="111"/>
      <c r="QTG10" s="111"/>
      <c r="QTH10" s="111"/>
      <c r="QTI10" s="111"/>
      <c r="QTJ10" s="111"/>
      <c r="QTK10" s="111"/>
      <c r="QTL10" s="111"/>
      <c r="QTM10" s="111"/>
      <c r="QTN10" s="111"/>
      <c r="QTO10" s="111"/>
      <c r="QTP10" s="111"/>
      <c r="QTQ10" s="111"/>
      <c r="QTR10" s="111"/>
      <c r="QTS10" s="111"/>
      <c r="QTT10" s="111"/>
      <c r="QTU10" s="111"/>
      <c r="QTV10" s="111"/>
      <c r="QTW10" s="111"/>
      <c r="QTX10" s="111"/>
      <c r="QTY10" s="111"/>
      <c r="QTZ10" s="111"/>
      <c r="QUA10" s="111"/>
      <c r="QUB10" s="111"/>
      <c r="QUC10" s="111"/>
      <c r="QUD10" s="111"/>
      <c r="QUE10" s="111"/>
      <c r="QUF10" s="111"/>
      <c r="QUG10" s="111"/>
      <c r="QUH10" s="111"/>
      <c r="QUI10" s="111"/>
      <c r="QUJ10" s="111"/>
      <c r="QUK10" s="111"/>
      <c r="QUL10" s="111"/>
      <c r="QUM10" s="111"/>
      <c r="QUN10" s="111"/>
      <c r="QUO10" s="111"/>
      <c r="QUP10" s="111"/>
      <c r="QUQ10" s="111"/>
      <c r="QUR10" s="111"/>
      <c r="QUS10" s="111"/>
      <c r="QUT10" s="111"/>
      <c r="QUU10" s="111"/>
      <c r="QUV10" s="111"/>
      <c r="QUW10" s="111"/>
      <c r="QUX10" s="111"/>
      <c r="QUY10" s="111"/>
      <c r="QUZ10" s="111"/>
      <c r="QVA10" s="111"/>
      <c r="QVB10" s="111"/>
      <c r="QVC10" s="111"/>
      <c r="QVD10" s="111"/>
      <c r="QVE10" s="111"/>
      <c r="QVF10" s="111"/>
      <c r="QVG10" s="111"/>
      <c r="QVH10" s="111"/>
      <c r="QVI10" s="111"/>
      <c r="QVJ10" s="111"/>
      <c r="QVK10" s="111"/>
      <c r="QVL10" s="111"/>
      <c r="QVM10" s="111"/>
      <c r="QVN10" s="111"/>
      <c r="QVO10" s="111"/>
      <c r="QVP10" s="111"/>
      <c r="QVQ10" s="111"/>
      <c r="QVR10" s="111"/>
      <c r="QVS10" s="111"/>
      <c r="QVT10" s="111"/>
      <c r="QVU10" s="111"/>
      <c r="QVV10" s="111"/>
      <c r="QVW10" s="111"/>
      <c r="QVX10" s="111"/>
      <c r="QVY10" s="111"/>
      <c r="QVZ10" s="111"/>
      <c r="QWA10" s="111"/>
      <c r="QWB10" s="111"/>
      <c r="QWC10" s="111"/>
      <c r="QWD10" s="111"/>
      <c r="QWE10" s="111"/>
      <c r="QWF10" s="111"/>
      <c r="QWG10" s="111"/>
      <c r="QWH10" s="111"/>
      <c r="QWI10" s="111"/>
      <c r="QWJ10" s="111"/>
      <c r="QWK10" s="111"/>
      <c r="QWL10" s="111"/>
      <c r="QWM10" s="111"/>
      <c r="QWN10" s="111"/>
      <c r="QWO10" s="111"/>
      <c r="QWP10" s="111"/>
      <c r="QWQ10" s="111"/>
      <c r="QWR10" s="111"/>
      <c r="QWS10" s="111"/>
      <c r="QWT10" s="111"/>
      <c r="QWU10" s="111"/>
      <c r="QWV10" s="111"/>
      <c r="QWW10" s="111"/>
      <c r="QWX10" s="111"/>
      <c r="QWY10" s="111"/>
      <c r="QWZ10" s="111"/>
      <c r="QXA10" s="111"/>
      <c r="QXB10" s="111"/>
      <c r="QXC10" s="111"/>
      <c r="QXD10" s="111"/>
      <c r="QXE10" s="111"/>
      <c r="QXF10" s="111"/>
      <c r="QXG10" s="111"/>
      <c r="QXH10" s="111"/>
      <c r="QXI10" s="111"/>
      <c r="QXJ10" s="111"/>
      <c r="QXK10" s="111"/>
      <c r="QXL10" s="111"/>
      <c r="QXM10" s="111"/>
      <c r="QXN10" s="111"/>
      <c r="QXO10" s="111"/>
      <c r="QXP10" s="111"/>
      <c r="QXQ10" s="111"/>
      <c r="QXR10" s="111"/>
      <c r="QXS10" s="111"/>
      <c r="QXT10" s="111"/>
      <c r="QXU10" s="111"/>
      <c r="QXV10" s="111"/>
      <c r="QXW10" s="111"/>
      <c r="QXX10" s="111"/>
      <c r="QXY10" s="111"/>
      <c r="QXZ10" s="111"/>
      <c r="QYA10" s="111"/>
      <c r="QYB10" s="111"/>
      <c r="QYC10" s="111"/>
      <c r="QYD10" s="111"/>
      <c r="QYE10" s="111"/>
      <c r="QYF10" s="111"/>
      <c r="QYG10" s="111"/>
      <c r="QYH10" s="111"/>
      <c r="QYI10" s="111"/>
      <c r="QYJ10" s="111"/>
      <c r="QYK10" s="111"/>
      <c r="QYL10" s="111"/>
      <c r="QYM10" s="111"/>
      <c r="QYN10" s="111"/>
      <c r="QYO10" s="111"/>
      <c r="QYP10" s="111"/>
      <c r="QYQ10" s="111"/>
      <c r="QYR10" s="111"/>
      <c r="QYS10" s="111"/>
      <c r="QYT10" s="111"/>
      <c r="QYU10" s="111"/>
      <c r="QYV10" s="111"/>
      <c r="QYW10" s="111"/>
      <c r="QYX10" s="111"/>
      <c r="QYY10" s="111"/>
      <c r="QYZ10" s="111"/>
      <c r="QZA10" s="111"/>
      <c r="QZB10" s="111"/>
      <c r="QZC10" s="111"/>
      <c r="QZD10" s="111"/>
      <c r="QZE10" s="111"/>
      <c r="QZF10" s="111"/>
      <c r="QZG10" s="111"/>
      <c r="QZH10" s="111"/>
      <c r="QZI10" s="111"/>
      <c r="QZJ10" s="111"/>
      <c r="QZK10" s="111"/>
      <c r="QZL10" s="111"/>
      <c r="QZM10" s="111"/>
      <c r="QZN10" s="111"/>
      <c r="QZO10" s="111"/>
      <c r="QZP10" s="111"/>
      <c r="QZQ10" s="111"/>
      <c r="QZR10" s="111"/>
      <c r="QZS10" s="111"/>
      <c r="QZT10" s="111"/>
      <c r="QZU10" s="111"/>
      <c r="QZV10" s="111"/>
      <c r="QZW10" s="111"/>
      <c r="QZX10" s="111"/>
      <c r="QZY10" s="111"/>
      <c r="QZZ10" s="111"/>
      <c r="RAA10" s="111"/>
      <c r="RAB10" s="111"/>
      <c r="RAC10" s="111"/>
      <c r="RAD10" s="111"/>
      <c r="RAE10" s="111"/>
      <c r="RAF10" s="111"/>
      <c r="RAG10" s="111"/>
      <c r="RAH10" s="111"/>
      <c r="RAI10" s="111"/>
      <c r="RAJ10" s="111"/>
      <c r="RAK10" s="111"/>
      <c r="RAL10" s="111"/>
      <c r="RAM10" s="111"/>
      <c r="RAN10" s="111"/>
      <c r="RAO10" s="111"/>
      <c r="RAP10" s="111"/>
      <c r="RAQ10" s="111"/>
      <c r="RAR10" s="111"/>
      <c r="RAS10" s="111"/>
      <c r="RAT10" s="111"/>
      <c r="RAU10" s="111"/>
      <c r="RAV10" s="111"/>
      <c r="RAW10" s="111"/>
      <c r="RAX10" s="111"/>
      <c r="RAY10" s="111"/>
      <c r="RAZ10" s="111"/>
      <c r="RBA10" s="111"/>
      <c r="RBB10" s="111"/>
      <c r="RBC10" s="111"/>
      <c r="RBD10" s="111"/>
      <c r="RBE10" s="111"/>
      <c r="RBF10" s="111"/>
      <c r="RBG10" s="111"/>
      <c r="RBH10" s="111"/>
      <c r="RBI10" s="111"/>
      <c r="RBJ10" s="111"/>
      <c r="RBK10" s="111"/>
      <c r="RBL10" s="111"/>
      <c r="RBM10" s="111"/>
      <c r="RBN10" s="111"/>
      <c r="RBO10" s="111"/>
      <c r="RBP10" s="111"/>
      <c r="RBQ10" s="111"/>
      <c r="RBR10" s="111"/>
      <c r="RBS10" s="111"/>
      <c r="RBT10" s="111"/>
      <c r="RBU10" s="111"/>
      <c r="RBV10" s="111"/>
      <c r="RBW10" s="111"/>
      <c r="RBX10" s="111"/>
      <c r="RBY10" s="111"/>
      <c r="RBZ10" s="111"/>
      <c r="RCA10" s="111"/>
      <c r="RCB10" s="111"/>
      <c r="RCC10" s="111"/>
      <c r="RCD10" s="111"/>
      <c r="RCE10" s="111"/>
      <c r="RCF10" s="111"/>
      <c r="RCG10" s="111"/>
      <c r="RCH10" s="111"/>
      <c r="RCI10" s="111"/>
      <c r="RCJ10" s="111"/>
      <c r="RCK10" s="111"/>
      <c r="RCL10" s="111"/>
      <c r="RCM10" s="111"/>
      <c r="RCN10" s="111"/>
      <c r="RCO10" s="111"/>
      <c r="RCP10" s="111"/>
      <c r="RCQ10" s="111"/>
      <c r="RCR10" s="111"/>
      <c r="RCS10" s="111"/>
      <c r="RCT10" s="111"/>
      <c r="RCU10" s="111"/>
      <c r="RCV10" s="111"/>
      <c r="RCW10" s="111"/>
      <c r="RCX10" s="111"/>
      <c r="RCY10" s="111"/>
      <c r="RCZ10" s="111"/>
      <c r="RDA10" s="111"/>
      <c r="RDB10" s="111"/>
      <c r="RDC10" s="111"/>
      <c r="RDD10" s="111"/>
      <c r="RDE10" s="111"/>
      <c r="RDF10" s="111"/>
      <c r="RDG10" s="111"/>
      <c r="RDH10" s="111"/>
      <c r="RDI10" s="111"/>
      <c r="RDJ10" s="111"/>
      <c r="RDK10" s="111"/>
      <c r="RDL10" s="111"/>
      <c r="RDM10" s="111"/>
      <c r="RDN10" s="111"/>
      <c r="RDO10" s="111"/>
      <c r="RDP10" s="111"/>
      <c r="RDQ10" s="111"/>
      <c r="RDR10" s="111"/>
      <c r="RDS10" s="111"/>
      <c r="RDT10" s="111"/>
      <c r="RDU10" s="111"/>
      <c r="RDV10" s="111"/>
      <c r="RDW10" s="111"/>
      <c r="RDX10" s="111"/>
      <c r="RDY10" s="111"/>
      <c r="RDZ10" s="111"/>
      <c r="REA10" s="111"/>
      <c r="REB10" s="111"/>
      <c r="REC10" s="111"/>
      <c r="RED10" s="111"/>
      <c r="REE10" s="111"/>
      <c r="REF10" s="111"/>
      <c r="REG10" s="111"/>
      <c r="REH10" s="111"/>
      <c r="REI10" s="111"/>
      <c r="REJ10" s="111"/>
      <c r="REK10" s="111"/>
      <c r="REL10" s="111"/>
      <c r="REM10" s="111"/>
      <c r="REN10" s="111"/>
      <c r="REO10" s="111"/>
      <c r="REP10" s="111"/>
      <c r="REQ10" s="111"/>
      <c r="RER10" s="111"/>
      <c r="RES10" s="111"/>
      <c r="RET10" s="111"/>
      <c r="REU10" s="111"/>
      <c r="REV10" s="111"/>
      <c r="REW10" s="111"/>
      <c r="REX10" s="111"/>
      <c r="REY10" s="111"/>
      <c r="REZ10" s="111"/>
      <c r="RFA10" s="111"/>
      <c r="RFB10" s="111"/>
      <c r="RFC10" s="111"/>
      <c r="RFD10" s="111"/>
      <c r="RFE10" s="111"/>
      <c r="RFF10" s="111"/>
      <c r="RFG10" s="111"/>
      <c r="RFH10" s="111"/>
      <c r="RFI10" s="111"/>
      <c r="RFJ10" s="111"/>
      <c r="RFK10" s="111"/>
      <c r="RFL10" s="111"/>
      <c r="RFM10" s="111"/>
      <c r="RFN10" s="111"/>
      <c r="RFO10" s="111"/>
      <c r="RFP10" s="111"/>
      <c r="RFQ10" s="111"/>
      <c r="RFR10" s="111"/>
      <c r="RFS10" s="111"/>
      <c r="RFT10" s="111"/>
      <c r="RFU10" s="111"/>
      <c r="RFV10" s="111"/>
      <c r="RFW10" s="111"/>
      <c r="RFX10" s="111"/>
      <c r="RFY10" s="111"/>
      <c r="RFZ10" s="111"/>
      <c r="RGA10" s="111"/>
      <c r="RGB10" s="111"/>
      <c r="RGC10" s="111"/>
      <c r="RGD10" s="111"/>
      <c r="RGE10" s="111"/>
      <c r="RGF10" s="111"/>
      <c r="RGG10" s="111"/>
      <c r="RGH10" s="111"/>
      <c r="RGI10" s="111"/>
      <c r="RGJ10" s="111"/>
      <c r="RGK10" s="111"/>
      <c r="RGL10" s="111"/>
      <c r="RGM10" s="111"/>
      <c r="RGN10" s="111"/>
      <c r="RGO10" s="111"/>
      <c r="RGP10" s="111"/>
      <c r="RGQ10" s="111"/>
      <c r="RGR10" s="111"/>
      <c r="RGS10" s="111"/>
      <c r="RGT10" s="111"/>
      <c r="RGU10" s="111"/>
      <c r="RGV10" s="111"/>
      <c r="RGW10" s="111"/>
      <c r="RGX10" s="111"/>
      <c r="RGY10" s="111"/>
      <c r="RGZ10" s="111"/>
      <c r="RHA10" s="111"/>
      <c r="RHB10" s="111"/>
      <c r="RHC10" s="111"/>
      <c r="RHD10" s="111"/>
      <c r="RHE10" s="111"/>
      <c r="RHF10" s="111"/>
      <c r="RHG10" s="111"/>
      <c r="RHH10" s="111"/>
      <c r="RHI10" s="111"/>
      <c r="RHJ10" s="111"/>
      <c r="RHK10" s="111"/>
      <c r="RHL10" s="111"/>
      <c r="RHM10" s="111"/>
      <c r="RHN10" s="111"/>
      <c r="RHO10" s="111"/>
      <c r="RHP10" s="111"/>
      <c r="RHQ10" s="111"/>
      <c r="RHR10" s="111"/>
      <c r="RHS10" s="111"/>
      <c r="RHT10" s="111"/>
      <c r="RHU10" s="111"/>
      <c r="RHV10" s="111"/>
      <c r="RHW10" s="111"/>
      <c r="RHX10" s="111"/>
      <c r="RHY10" s="111"/>
      <c r="RHZ10" s="111"/>
      <c r="RIA10" s="111"/>
      <c r="RIB10" s="111"/>
      <c r="RIC10" s="111"/>
      <c r="RID10" s="111"/>
      <c r="RIE10" s="111"/>
      <c r="RIF10" s="111"/>
      <c r="RIG10" s="111"/>
      <c r="RIH10" s="111"/>
      <c r="RII10" s="111"/>
      <c r="RIJ10" s="111"/>
      <c r="RIK10" s="111"/>
      <c r="RIL10" s="111"/>
      <c r="RIM10" s="111"/>
      <c r="RIN10" s="111"/>
      <c r="RIO10" s="111"/>
      <c r="RIP10" s="111"/>
      <c r="RIQ10" s="111"/>
      <c r="RIR10" s="111"/>
      <c r="RIS10" s="111"/>
      <c r="RIT10" s="111"/>
      <c r="RIU10" s="111"/>
      <c r="RIV10" s="111"/>
      <c r="RIW10" s="111"/>
      <c r="RIX10" s="111"/>
      <c r="RIY10" s="111"/>
      <c r="RIZ10" s="111"/>
      <c r="RJA10" s="111"/>
      <c r="RJB10" s="111"/>
      <c r="RJC10" s="111"/>
      <c r="RJD10" s="111"/>
      <c r="RJE10" s="111"/>
      <c r="RJF10" s="111"/>
      <c r="RJG10" s="111"/>
      <c r="RJH10" s="111"/>
      <c r="RJI10" s="111"/>
      <c r="RJJ10" s="111"/>
      <c r="RJK10" s="111"/>
      <c r="RJL10" s="111"/>
      <c r="RJM10" s="111"/>
      <c r="RJN10" s="111"/>
      <c r="RJO10" s="111"/>
      <c r="RJP10" s="111"/>
      <c r="RJQ10" s="111"/>
      <c r="RJR10" s="111"/>
      <c r="RJS10" s="111"/>
      <c r="RJT10" s="111"/>
      <c r="RJU10" s="111"/>
      <c r="RJV10" s="111"/>
      <c r="RJW10" s="111"/>
      <c r="RJX10" s="111"/>
      <c r="RJY10" s="111"/>
      <c r="RJZ10" s="111"/>
      <c r="RKA10" s="111"/>
      <c r="RKB10" s="111"/>
      <c r="RKC10" s="111"/>
      <c r="RKD10" s="111"/>
      <c r="RKE10" s="111"/>
      <c r="RKF10" s="111"/>
      <c r="RKG10" s="111"/>
      <c r="RKH10" s="111"/>
      <c r="RKI10" s="111"/>
      <c r="RKJ10" s="111"/>
      <c r="RKK10" s="111"/>
      <c r="RKL10" s="111"/>
      <c r="RKM10" s="111"/>
      <c r="RKN10" s="111"/>
      <c r="RKO10" s="111"/>
      <c r="RKP10" s="111"/>
      <c r="RKQ10" s="111"/>
      <c r="RKR10" s="111"/>
      <c r="RKS10" s="111"/>
      <c r="RKT10" s="111"/>
      <c r="RKU10" s="111"/>
      <c r="RKV10" s="111"/>
      <c r="RKW10" s="111"/>
      <c r="RKX10" s="111"/>
      <c r="RKY10" s="111"/>
      <c r="RKZ10" s="111"/>
      <c r="RLA10" s="111"/>
      <c r="RLB10" s="111"/>
      <c r="RLC10" s="111"/>
      <c r="RLD10" s="111"/>
      <c r="RLE10" s="111"/>
      <c r="RLF10" s="111"/>
      <c r="RLG10" s="111"/>
      <c r="RLH10" s="111"/>
      <c r="RLI10" s="111"/>
      <c r="RLJ10" s="111"/>
      <c r="RLK10" s="111"/>
      <c r="RLL10" s="111"/>
      <c r="RLM10" s="111"/>
      <c r="RLN10" s="111"/>
      <c r="RLO10" s="111"/>
      <c r="RLP10" s="111"/>
      <c r="RLQ10" s="111"/>
      <c r="RLR10" s="111"/>
      <c r="RLS10" s="111"/>
      <c r="RLT10" s="111"/>
      <c r="RLU10" s="111"/>
      <c r="RLV10" s="111"/>
      <c r="RLW10" s="111"/>
      <c r="RLX10" s="111"/>
      <c r="RLY10" s="111"/>
      <c r="RLZ10" s="111"/>
      <c r="RMA10" s="111"/>
      <c r="RMB10" s="111"/>
      <c r="RMC10" s="111"/>
      <c r="RMD10" s="111"/>
      <c r="RME10" s="111"/>
      <c r="RMF10" s="111"/>
      <c r="RMG10" s="111"/>
      <c r="RMH10" s="111"/>
      <c r="RMI10" s="111"/>
      <c r="RMJ10" s="111"/>
      <c r="RMK10" s="111"/>
      <c r="RML10" s="111"/>
      <c r="RMM10" s="111"/>
      <c r="RMN10" s="111"/>
      <c r="RMO10" s="111"/>
      <c r="RMP10" s="111"/>
      <c r="RMQ10" s="111"/>
      <c r="RMR10" s="111"/>
      <c r="RMS10" s="111"/>
      <c r="RMT10" s="111"/>
      <c r="RMU10" s="111"/>
      <c r="RMV10" s="111"/>
      <c r="RMW10" s="111"/>
      <c r="RMX10" s="111"/>
      <c r="RMY10" s="111"/>
      <c r="RMZ10" s="111"/>
      <c r="RNA10" s="111"/>
      <c r="RNB10" s="111"/>
      <c r="RNC10" s="111"/>
      <c r="RND10" s="111"/>
      <c r="RNE10" s="111"/>
      <c r="RNF10" s="111"/>
      <c r="RNG10" s="111"/>
      <c r="RNH10" s="111"/>
      <c r="RNI10" s="111"/>
      <c r="RNJ10" s="111"/>
      <c r="RNK10" s="111"/>
      <c r="RNL10" s="111"/>
      <c r="RNM10" s="111"/>
      <c r="RNN10" s="111"/>
      <c r="RNO10" s="111"/>
      <c r="RNP10" s="111"/>
      <c r="RNQ10" s="111"/>
      <c r="RNR10" s="111"/>
      <c r="RNS10" s="111"/>
      <c r="RNT10" s="111"/>
      <c r="RNU10" s="111"/>
      <c r="RNV10" s="111"/>
      <c r="RNW10" s="111"/>
      <c r="RNX10" s="111"/>
      <c r="RNY10" s="111"/>
      <c r="RNZ10" s="111"/>
      <c r="ROA10" s="111"/>
      <c r="ROB10" s="111"/>
      <c r="ROC10" s="111"/>
      <c r="ROD10" s="111"/>
      <c r="ROE10" s="111"/>
      <c r="ROF10" s="111"/>
      <c r="ROG10" s="111"/>
      <c r="ROH10" s="111"/>
      <c r="ROI10" s="111"/>
      <c r="ROJ10" s="111"/>
      <c r="ROK10" s="111"/>
      <c r="ROL10" s="111"/>
      <c r="ROM10" s="111"/>
      <c r="RON10" s="111"/>
      <c r="ROO10" s="111"/>
      <c r="ROP10" s="111"/>
      <c r="ROQ10" s="111"/>
      <c r="ROR10" s="111"/>
      <c r="ROS10" s="111"/>
      <c r="ROT10" s="111"/>
      <c r="ROU10" s="111"/>
      <c r="ROV10" s="111"/>
      <c r="ROW10" s="111"/>
      <c r="ROX10" s="111"/>
      <c r="ROY10" s="111"/>
      <c r="ROZ10" s="111"/>
      <c r="RPA10" s="111"/>
      <c r="RPB10" s="111"/>
      <c r="RPC10" s="111"/>
      <c r="RPD10" s="111"/>
      <c r="RPE10" s="111"/>
      <c r="RPF10" s="111"/>
      <c r="RPG10" s="111"/>
      <c r="RPH10" s="111"/>
      <c r="RPI10" s="111"/>
      <c r="RPJ10" s="111"/>
      <c r="RPK10" s="111"/>
      <c r="RPL10" s="111"/>
      <c r="RPM10" s="111"/>
      <c r="RPN10" s="111"/>
      <c r="RPO10" s="111"/>
      <c r="RPP10" s="111"/>
      <c r="RPQ10" s="111"/>
      <c r="RPR10" s="111"/>
      <c r="RPS10" s="111"/>
      <c r="RPT10" s="111"/>
      <c r="RPU10" s="111"/>
      <c r="RPV10" s="111"/>
      <c r="RPW10" s="111"/>
      <c r="RPX10" s="111"/>
      <c r="RPY10" s="111"/>
      <c r="RPZ10" s="111"/>
      <c r="RQA10" s="111"/>
      <c r="RQB10" s="111"/>
      <c r="RQC10" s="111"/>
      <c r="RQD10" s="111"/>
      <c r="RQE10" s="111"/>
      <c r="RQF10" s="111"/>
      <c r="RQG10" s="111"/>
      <c r="RQH10" s="111"/>
      <c r="RQI10" s="111"/>
      <c r="RQJ10" s="111"/>
      <c r="RQK10" s="111"/>
      <c r="RQL10" s="111"/>
      <c r="RQM10" s="111"/>
      <c r="RQN10" s="111"/>
      <c r="RQO10" s="111"/>
      <c r="RQP10" s="111"/>
      <c r="RQQ10" s="111"/>
      <c r="RQR10" s="111"/>
      <c r="RQS10" s="111"/>
      <c r="RQT10" s="111"/>
      <c r="RQU10" s="111"/>
      <c r="RQV10" s="111"/>
      <c r="RQW10" s="111"/>
      <c r="RQX10" s="111"/>
      <c r="RQY10" s="111"/>
      <c r="RQZ10" s="111"/>
      <c r="RRA10" s="111"/>
      <c r="RRB10" s="111"/>
      <c r="RRC10" s="111"/>
      <c r="RRD10" s="111"/>
      <c r="RRE10" s="111"/>
      <c r="RRF10" s="111"/>
      <c r="RRG10" s="111"/>
      <c r="RRH10" s="111"/>
      <c r="RRI10" s="111"/>
      <c r="RRJ10" s="111"/>
      <c r="RRK10" s="111"/>
      <c r="RRL10" s="111"/>
      <c r="RRM10" s="111"/>
      <c r="RRN10" s="111"/>
      <c r="RRO10" s="111"/>
      <c r="RRP10" s="111"/>
      <c r="RRQ10" s="111"/>
      <c r="RRR10" s="111"/>
      <c r="RRS10" s="111"/>
      <c r="RRT10" s="111"/>
      <c r="RRU10" s="111"/>
      <c r="RRV10" s="111"/>
      <c r="RRW10" s="111"/>
      <c r="RRX10" s="111"/>
      <c r="RRY10" s="111"/>
      <c r="RRZ10" s="111"/>
      <c r="RSA10" s="111"/>
      <c r="RSB10" s="111"/>
      <c r="RSC10" s="111"/>
      <c r="RSD10" s="111"/>
      <c r="RSE10" s="111"/>
      <c r="RSF10" s="111"/>
      <c r="RSG10" s="111"/>
      <c r="RSH10" s="111"/>
      <c r="RSI10" s="111"/>
      <c r="RSJ10" s="111"/>
      <c r="RSK10" s="111"/>
      <c r="RSL10" s="111"/>
      <c r="RSM10" s="111"/>
      <c r="RSN10" s="111"/>
      <c r="RSO10" s="111"/>
      <c r="RSP10" s="111"/>
      <c r="RSQ10" s="111"/>
      <c r="RSR10" s="111"/>
      <c r="RSS10" s="111"/>
      <c r="RST10" s="111"/>
      <c r="RSU10" s="111"/>
      <c r="RSV10" s="111"/>
      <c r="RSW10" s="111"/>
      <c r="RSX10" s="111"/>
      <c r="RSY10" s="111"/>
      <c r="RSZ10" s="111"/>
      <c r="RTA10" s="111"/>
      <c r="RTB10" s="111"/>
      <c r="RTC10" s="111"/>
      <c r="RTD10" s="111"/>
      <c r="RTE10" s="111"/>
      <c r="RTF10" s="111"/>
      <c r="RTG10" s="111"/>
      <c r="RTH10" s="111"/>
      <c r="RTI10" s="111"/>
      <c r="RTJ10" s="111"/>
      <c r="RTK10" s="111"/>
      <c r="RTL10" s="111"/>
      <c r="RTM10" s="111"/>
      <c r="RTN10" s="111"/>
      <c r="RTO10" s="111"/>
      <c r="RTP10" s="111"/>
      <c r="RTQ10" s="111"/>
      <c r="RTR10" s="111"/>
      <c r="RTS10" s="111"/>
      <c r="RTT10" s="111"/>
      <c r="RTU10" s="111"/>
      <c r="RTV10" s="111"/>
      <c r="RTW10" s="111"/>
      <c r="RTX10" s="111"/>
      <c r="RTY10" s="111"/>
      <c r="RTZ10" s="111"/>
      <c r="RUA10" s="111"/>
      <c r="RUB10" s="111"/>
      <c r="RUC10" s="111"/>
      <c r="RUD10" s="111"/>
      <c r="RUE10" s="111"/>
      <c r="RUF10" s="111"/>
      <c r="RUG10" s="111"/>
      <c r="RUH10" s="111"/>
      <c r="RUI10" s="111"/>
      <c r="RUJ10" s="111"/>
      <c r="RUK10" s="111"/>
      <c r="RUL10" s="111"/>
      <c r="RUM10" s="111"/>
      <c r="RUN10" s="111"/>
      <c r="RUO10" s="111"/>
      <c r="RUP10" s="111"/>
      <c r="RUQ10" s="111"/>
      <c r="RUR10" s="111"/>
      <c r="RUS10" s="111"/>
      <c r="RUT10" s="111"/>
      <c r="RUU10" s="111"/>
      <c r="RUV10" s="111"/>
      <c r="RUW10" s="111"/>
      <c r="RUX10" s="111"/>
      <c r="RUY10" s="111"/>
      <c r="RUZ10" s="111"/>
      <c r="RVA10" s="111"/>
      <c r="RVB10" s="111"/>
      <c r="RVC10" s="111"/>
      <c r="RVD10" s="111"/>
      <c r="RVE10" s="111"/>
      <c r="RVF10" s="111"/>
      <c r="RVG10" s="111"/>
      <c r="RVH10" s="111"/>
      <c r="RVI10" s="111"/>
      <c r="RVJ10" s="111"/>
      <c r="RVK10" s="111"/>
      <c r="RVL10" s="111"/>
      <c r="RVM10" s="111"/>
      <c r="RVN10" s="111"/>
      <c r="RVO10" s="111"/>
      <c r="RVP10" s="111"/>
      <c r="RVQ10" s="111"/>
      <c r="RVR10" s="111"/>
      <c r="RVS10" s="111"/>
      <c r="RVT10" s="111"/>
      <c r="RVU10" s="111"/>
      <c r="RVV10" s="111"/>
      <c r="RVW10" s="111"/>
      <c r="RVX10" s="111"/>
      <c r="RVY10" s="111"/>
      <c r="RVZ10" s="111"/>
      <c r="RWA10" s="111"/>
      <c r="RWB10" s="111"/>
      <c r="RWC10" s="111"/>
      <c r="RWD10" s="111"/>
      <c r="RWE10" s="111"/>
      <c r="RWF10" s="111"/>
      <c r="RWG10" s="111"/>
      <c r="RWH10" s="111"/>
      <c r="RWI10" s="111"/>
      <c r="RWJ10" s="111"/>
      <c r="RWK10" s="111"/>
      <c r="RWL10" s="111"/>
      <c r="RWM10" s="111"/>
      <c r="RWN10" s="111"/>
      <c r="RWO10" s="111"/>
      <c r="RWP10" s="111"/>
      <c r="RWQ10" s="111"/>
      <c r="RWR10" s="111"/>
      <c r="RWS10" s="111"/>
      <c r="RWT10" s="111"/>
      <c r="RWU10" s="111"/>
      <c r="RWV10" s="111"/>
      <c r="RWW10" s="111"/>
      <c r="RWX10" s="111"/>
      <c r="RWY10" s="111"/>
      <c r="RWZ10" s="111"/>
      <c r="RXA10" s="111"/>
      <c r="RXB10" s="111"/>
      <c r="RXC10" s="111"/>
      <c r="RXD10" s="111"/>
      <c r="RXE10" s="111"/>
      <c r="RXF10" s="111"/>
      <c r="RXG10" s="111"/>
      <c r="RXH10" s="111"/>
      <c r="RXI10" s="111"/>
      <c r="RXJ10" s="111"/>
      <c r="RXK10" s="111"/>
      <c r="RXL10" s="111"/>
      <c r="RXM10" s="111"/>
      <c r="RXN10" s="111"/>
      <c r="RXO10" s="111"/>
      <c r="RXP10" s="111"/>
      <c r="RXQ10" s="111"/>
      <c r="RXR10" s="111"/>
      <c r="RXS10" s="111"/>
      <c r="RXT10" s="111"/>
      <c r="RXU10" s="111"/>
      <c r="RXV10" s="111"/>
      <c r="RXW10" s="111"/>
      <c r="RXX10" s="111"/>
      <c r="RXY10" s="111"/>
      <c r="RXZ10" s="111"/>
      <c r="RYA10" s="111"/>
      <c r="RYB10" s="111"/>
      <c r="RYC10" s="111"/>
      <c r="RYD10" s="111"/>
      <c r="RYE10" s="111"/>
      <c r="RYF10" s="111"/>
      <c r="RYG10" s="111"/>
      <c r="RYH10" s="111"/>
      <c r="RYI10" s="111"/>
      <c r="RYJ10" s="111"/>
      <c r="RYK10" s="111"/>
      <c r="RYL10" s="111"/>
      <c r="RYM10" s="111"/>
      <c r="RYN10" s="111"/>
      <c r="RYO10" s="111"/>
      <c r="RYP10" s="111"/>
      <c r="RYQ10" s="111"/>
      <c r="RYR10" s="111"/>
      <c r="RYS10" s="111"/>
      <c r="RYT10" s="111"/>
      <c r="RYU10" s="111"/>
      <c r="RYV10" s="111"/>
      <c r="RYW10" s="111"/>
      <c r="RYX10" s="111"/>
      <c r="RYY10" s="111"/>
      <c r="RYZ10" s="111"/>
      <c r="RZA10" s="111"/>
      <c r="RZB10" s="111"/>
      <c r="RZC10" s="111"/>
      <c r="RZD10" s="111"/>
      <c r="RZE10" s="111"/>
      <c r="RZF10" s="111"/>
      <c r="RZG10" s="111"/>
      <c r="RZH10" s="111"/>
      <c r="RZI10" s="111"/>
      <c r="RZJ10" s="111"/>
      <c r="RZK10" s="111"/>
      <c r="RZL10" s="111"/>
      <c r="RZM10" s="111"/>
      <c r="RZN10" s="111"/>
      <c r="RZO10" s="111"/>
      <c r="RZP10" s="111"/>
      <c r="RZQ10" s="111"/>
      <c r="RZR10" s="111"/>
      <c r="RZS10" s="111"/>
      <c r="RZT10" s="111"/>
      <c r="RZU10" s="111"/>
      <c r="RZV10" s="111"/>
      <c r="RZW10" s="111"/>
      <c r="RZX10" s="111"/>
      <c r="RZY10" s="111"/>
      <c r="RZZ10" s="111"/>
      <c r="SAA10" s="111"/>
      <c r="SAB10" s="111"/>
      <c r="SAC10" s="111"/>
      <c r="SAD10" s="111"/>
      <c r="SAE10" s="111"/>
      <c r="SAF10" s="111"/>
      <c r="SAG10" s="111"/>
      <c r="SAH10" s="111"/>
      <c r="SAI10" s="111"/>
      <c r="SAJ10" s="111"/>
      <c r="SAK10" s="111"/>
      <c r="SAL10" s="111"/>
      <c r="SAM10" s="111"/>
      <c r="SAN10" s="111"/>
      <c r="SAO10" s="111"/>
      <c r="SAP10" s="111"/>
      <c r="SAQ10" s="111"/>
      <c r="SAR10" s="111"/>
      <c r="SAS10" s="111"/>
      <c r="SAT10" s="111"/>
      <c r="SAU10" s="111"/>
      <c r="SAV10" s="111"/>
      <c r="SAW10" s="111"/>
      <c r="SAX10" s="111"/>
      <c r="SAY10" s="111"/>
      <c r="SAZ10" s="111"/>
      <c r="SBA10" s="111"/>
      <c r="SBB10" s="111"/>
      <c r="SBC10" s="111"/>
      <c r="SBD10" s="111"/>
      <c r="SBE10" s="111"/>
      <c r="SBF10" s="111"/>
      <c r="SBG10" s="111"/>
      <c r="SBH10" s="111"/>
      <c r="SBI10" s="111"/>
      <c r="SBJ10" s="111"/>
      <c r="SBK10" s="111"/>
      <c r="SBL10" s="111"/>
      <c r="SBM10" s="111"/>
      <c r="SBN10" s="111"/>
      <c r="SBO10" s="111"/>
      <c r="SBP10" s="111"/>
      <c r="SBQ10" s="111"/>
      <c r="SBR10" s="111"/>
      <c r="SBS10" s="111"/>
      <c r="SBT10" s="111"/>
      <c r="SBU10" s="111"/>
      <c r="SBV10" s="111"/>
      <c r="SBW10" s="111"/>
      <c r="SBX10" s="111"/>
      <c r="SBY10" s="111"/>
      <c r="SBZ10" s="111"/>
      <c r="SCA10" s="111"/>
      <c r="SCB10" s="111"/>
      <c r="SCC10" s="111"/>
      <c r="SCD10" s="111"/>
      <c r="SCE10" s="111"/>
      <c r="SCF10" s="111"/>
      <c r="SCG10" s="111"/>
      <c r="SCH10" s="111"/>
      <c r="SCI10" s="111"/>
      <c r="SCJ10" s="111"/>
      <c r="SCK10" s="111"/>
      <c r="SCL10" s="111"/>
      <c r="SCM10" s="111"/>
      <c r="SCN10" s="111"/>
      <c r="SCO10" s="111"/>
      <c r="SCP10" s="111"/>
      <c r="SCQ10" s="111"/>
      <c r="SCR10" s="111"/>
      <c r="SCS10" s="111"/>
      <c r="SCT10" s="111"/>
      <c r="SCU10" s="111"/>
      <c r="SCV10" s="111"/>
      <c r="SCW10" s="111"/>
      <c r="SCX10" s="111"/>
      <c r="SCY10" s="111"/>
      <c r="SCZ10" s="111"/>
      <c r="SDA10" s="111"/>
      <c r="SDB10" s="111"/>
      <c r="SDC10" s="111"/>
      <c r="SDD10" s="111"/>
      <c r="SDE10" s="111"/>
      <c r="SDF10" s="111"/>
      <c r="SDG10" s="111"/>
      <c r="SDH10" s="111"/>
      <c r="SDI10" s="111"/>
      <c r="SDJ10" s="111"/>
      <c r="SDK10" s="111"/>
      <c r="SDL10" s="111"/>
      <c r="SDM10" s="111"/>
      <c r="SDN10" s="111"/>
      <c r="SDO10" s="111"/>
      <c r="SDP10" s="111"/>
      <c r="SDQ10" s="111"/>
      <c r="SDR10" s="111"/>
      <c r="SDS10" s="111"/>
      <c r="SDT10" s="111"/>
      <c r="SDU10" s="111"/>
      <c r="SDV10" s="111"/>
      <c r="SDW10" s="111"/>
      <c r="SDX10" s="111"/>
      <c r="SDY10" s="111"/>
      <c r="SDZ10" s="111"/>
      <c r="SEA10" s="111"/>
      <c r="SEB10" s="111"/>
      <c r="SEC10" s="111"/>
      <c r="SED10" s="111"/>
      <c r="SEE10" s="111"/>
      <c r="SEF10" s="111"/>
      <c r="SEG10" s="111"/>
      <c r="SEH10" s="111"/>
      <c r="SEI10" s="111"/>
      <c r="SEJ10" s="111"/>
      <c r="SEK10" s="111"/>
      <c r="SEL10" s="111"/>
      <c r="SEM10" s="111"/>
      <c r="SEN10" s="111"/>
      <c r="SEO10" s="111"/>
      <c r="SEP10" s="111"/>
      <c r="SEQ10" s="111"/>
      <c r="SER10" s="111"/>
      <c r="SES10" s="111"/>
      <c r="SET10" s="111"/>
      <c r="SEU10" s="111"/>
      <c r="SEV10" s="111"/>
      <c r="SEW10" s="111"/>
      <c r="SEX10" s="111"/>
      <c r="SEY10" s="111"/>
      <c r="SEZ10" s="111"/>
      <c r="SFA10" s="111"/>
      <c r="SFB10" s="111"/>
      <c r="SFC10" s="111"/>
      <c r="SFD10" s="111"/>
      <c r="SFE10" s="111"/>
      <c r="SFF10" s="111"/>
      <c r="SFG10" s="111"/>
      <c r="SFH10" s="111"/>
      <c r="SFI10" s="111"/>
      <c r="SFJ10" s="111"/>
      <c r="SFK10" s="111"/>
      <c r="SFL10" s="111"/>
      <c r="SFM10" s="111"/>
      <c r="SFN10" s="111"/>
      <c r="SFO10" s="111"/>
      <c r="SFP10" s="111"/>
      <c r="SFQ10" s="111"/>
      <c r="SFR10" s="111"/>
      <c r="SFS10" s="111"/>
      <c r="SFT10" s="111"/>
      <c r="SFU10" s="111"/>
      <c r="SFV10" s="111"/>
      <c r="SFW10" s="111"/>
      <c r="SFX10" s="111"/>
      <c r="SFY10" s="111"/>
      <c r="SFZ10" s="111"/>
      <c r="SGA10" s="111"/>
      <c r="SGB10" s="111"/>
      <c r="SGC10" s="111"/>
      <c r="SGD10" s="111"/>
      <c r="SGE10" s="111"/>
      <c r="SGF10" s="111"/>
      <c r="SGG10" s="111"/>
      <c r="SGH10" s="111"/>
      <c r="SGI10" s="111"/>
      <c r="SGJ10" s="111"/>
      <c r="SGK10" s="111"/>
      <c r="SGL10" s="111"/>
      <c r="SGM10" s="111"/>
      <c r="SGN10" s="111"/>
      <c r="SGO10" s="111"/>
      <c r="SGP10" s="111"/>
      <c r="SGQ10" s="111"/>
      <c r="SGR10" s="111"/>
      <c r="SGS10" s="111"/>
      <c r="SGT10" s="111"/>
      <c r="SGU10" s="111"/>
      <c r="SGV10" s="111"/>
      <c r="SGW10" s="111"/>
      <c r="SGX10" s="111"/>
      <c r="SGY10" s="111"/>
      <c r="SGZ10" s="111"/>
      <c r="SHA10" s="111"/>
      <c r="SHB10" s="111"/>
      <c r="SHC10" s="111"/>
      <c r="SHD10" s="111"/>
      <c r="SHE10" s="111"/>
      <c r="SHF10" s="111"/>
      <c r="SHG10" s="111"/>
      <c r="SHH10" s="111"/>
      <c r="SHI10" s="111"/>
      <c r="SHJ10" s="111"/>
      <c r="SHK10" s="111"/>
      <c r="SHL10" s="111"/>
      <c r="SHM10" s="111"/>
      <c r="SHN10" s="111"/>
      <c r="SHO10" s="111"/>
      <c r="SHP10" s="111"/>
      <c r="SHQ10" s="111"/>
      <c r="SHR10" s="111"/>
      <c r="SHS10" s="111"/>
      <c r="SHT10" s="111"/>
      <c r="SHU10" s="111"/>
      <c r="SHV10" s="111"/>
      <c r="SHW10" s="111"/>
      <c r="SHX10" s="111"/>
      <c r="SHY10" s="111"/>
      <c r="SHZ10" s="111"/>
      <c r="SIA10" s="111"/>
      <c r="SIB10" s="111"/>
      <c r="SIC10" s="111"/>
      <c r="SID10" s="111"/>
      <c r="SIE10" s="111"/>
      <c r="SIF10" s="111"/>
      <c r="SIG10" s="111"/>
      <c r="SIH10" s="111"/>
      <c r="SII10" s="111"/>
      <c r="SIJ10" s="111"/>
      <c r="SIK10" s="111"/>
      <c r="SIL10" s="111"/>
      <c r="SIM10" s="111"/>
      <c r="SIN10" s="111"/>
      <c r="SIO10" s="111"/>
      <c r="SIP10" s="111"/>
      <c r="SIQ10" s="111"/>
      <c r="SIR10" s="111"/>
      <c r="SIS10" s="111"/>
      <c r="SIT10" s="111"/>
      <c r="SIU10" s="111"/>
      <c r="SIV10" s="111"/>
      <c r="SIW10" s="111"/>
      <c r="SIX10" s="111"/>
      <c r="SIY10" s="111"/>
      <c r="SIZ10" s="111"/>
      <c r="SJA10" s="111"/>
      <c r="SJB10" s="111"/>
      <c r="SJC10" s="111"/>
      <c r="SJD10" s="111"/>
      <c r="SJE10" s="111"/>
      <c r="SJF10" s="111"/>
      <c r="SJG10" s="111"/>
      <c r="SJH10" s="111"/>
      <c r="SJI10" s="111"/>
      <c r="SJJ10" s="111"/>
      <c r="SJK10" s="111"/>
      <c r="SJL10" s="111"/>
      <c r="SJM10" s="111"/>
      <c r="SJN10" s="111"/>
      <c r="SJO10" s="111"/>
      <c r="SJP10" s="111"/>
      <c r="SJQ10" s="111"/>
      <c r="SJR10" s="111"/>
      <c r="SJS10" s="111"/>
      <c r="SJT10" s="111"/>
      <c r="SJU10" s="111"/>
      <c r="SJV10" s="111"/>
      <c r="SJW10" s="111"/>
      <c r="SJX10" s="111"/>
      <c r="SJY10" s="111"/>
      <c r="SJZ10" s="111"/>
      <c r="SKA10" s="111"/>
      <c r="SKB10" s="111"/>
      <c r="SKC10" s="111"/>
      <c r="SKD10" s="111"/>
      <c r="SKE10" s="111"/>
      <c r="SKF10" s="111"/>
      <c r="SKG10" s="111"/>
      <c r="SKH10" s="111"/>
      <c r="SKI10" s="111"/>
      <c r="SKJ10" s="111"/>
      <c r="SKK10" s="111"/>
      <c r="SKL10" s="111"/>
      <c r="SKM10" s="111"/>
      <c r="SKN10" s="111"/>
      <c r="SKO10" s="111"/>
      <c r="SKP10" s="111"/>
      <c r="SKQ10" s="111"/>
      <c r="SKR10" s="111"/>
      <c r="SKS10" s="111"/>
      <c r="SKT10" s="111"/>
      <c r="SKU10" s="111"/>
      <c r="SKV10" s="111"/>
      <c r="SKW10" s="111"/>
      <c r="SKX10" s="111"/>
      <c r="SKY10" s="111"/>
      <c r="SKZ10" s="111"/>
      <c r="SLA10" s="111"/>
      <c r="SLB10" s="111"/>
      <c r="SLC10" s="111"/>
      <c r="SLD10" s="111"/>
      <c r="SLE10" s="111"/>
      <c r="SLF10" s="111"/>
      <c r="SLG10" s="111"/>
      <c r="SLH10" s="111"/>
      <c r="SLI10" s="111"/>
      <c r="SLJ10" s="111"/>
      <c r="SLK10" s="111"/>
      <c r="SLL10" s="111"/>
      <c r="SLM10" s="111"/>
      <c r="SLN10" s="111"/>
      <c r="SLO10" s="111"/>
      <c r="SLP10" s="111"/>
      <c r="SLQ10" s="111"/>
      <c r="SLR10" s="111"/>
      <c r="SLS10" s="111"/>
      <c r="SLT10" s="111"/>
      <c r="SLU10" s="111"/>
      <c r="SLV10" s="111"/>
      <c r="SLW10" s="111"/>
      <c r="SLX10" s="111"/>
      <c r="SLY10" s="111"/>
      <c r="SLZ10" s="111"/>
      <c r="SMA10" s="111"/>
      <c r="SMB10" s="111"/>
      <c r="SMC10" s="111"/>
      <c r="SMD10" s="111"/>
      <c r="SME10" s="111"/>
      <c r="SMF10" s="111"/>
      <c r="SMG10" s="111"/>
      <c r="SMH10" s="111"/>
      <c r="SMI10" s="111"/>
      <c r="SMJ10" s="111"/>
      <c r="SMK10" s="111"/>
      <c r="SML10" s="111"/>
      <c r="SMM10" s="111"/>
      <c r="SMN10" s="111"/>
      <c r="SMO10" s="111"/>
      <c r="SMP10" s="111"/>
      <c r="SMQ10" s="111"/>
      <c r="SMR10" s="111"/>
      <c r="SMS10" s="111"/>
      <c r="SMT10" s="111"/>
      <c r="SMU10" s="111"/>
      <c r="SMV10" s="111"/>
      <c r="SMW10" s="111"/>
      <c r="SMX10" s="111"/>
      <c r="SMY10" s="111"/>
      <c r="SMZ10" s="111"/>
      <c r="SNA10" s="111"/>
      <c r="SNB10" s="111"/>
      <c r="SNC10" s="111"/>
      <c r="SND10" s="111"/>
      <c r="SNE10" s="111"/>
      <c r="SNF10" s="111"/>
      <c r="SNG10" s="111"/>
      <c r="SNH10" s="111"/>
      <c r="SNI10" s="111"/>
      <c r="SNJ10" s="111"/>
      <c r="SNK10" s="111"/>
      <c r="SNL10" s="111"/>
      <c r="SNM10" s="111"/>
      <c r="SNN10" s="111"/>
      <c r="SNO10" s="111"/>
      <c r="SNP10" s="111"/>
      <c r="SNQ10" s="111"/>
      <c r="SNR10" s="111"/>
      <c r="SNS10" s="111"/>
      <c r="SNT10" s="111"/>
      <c r="SNU10" s="111"/>
      <c r="SNV10" s="111"/>
      <c r="SNW10" s="111"/>
      <c r="SNX10" s="111"/>
      <c r="SNY10" s="111"/>
      <c r="SNZ10" s="111"/>
      <c r="SOA10" s="111"/>
      <c r="SOB10" s="111"/>
      <c r="SOC10" s="111"/>
      <c r="SOD10" s="111"/>
      <c r="SOE10" s="111"/>
      <c r="SOF10" s="111"/>
      <c r="SOG10" s="111"/>
      <c r="SOH10" s="111"/>
      <c r="SOI10" s="111"/>
      <c r="SOJ10" s="111"/>
      <c r="SOK10" s="111"/>
      <c r="SOL10" s="111"/>
      <c r="SOM10" s="111"/>
      <c r="SON10" s="111"/>
      <c r="SOO10" s="111"/>
      <c r="SOP10" s="111"/>
      <c r="SOQ10" s="111"/>
      <c r="SOR10" s="111"/>
      <c r="SOS10" s="111"/>
      <c r="SOT10" s="111"/>
      <c r="SOU10" s="111"/>
      <c r="SOV10" s="111"/>
      <c r="SOW10" s="111"/>
      <c r="SOX10" s="111"/>
      <c r="SOY10" s="111"/>
      <c r="SOZ10" s="111"/>
      <c r="SPA10" s="111"/>
      <c r="SPB10" s="111"/>
      <c r="SPC10" s="111"/>
      <c r="SPD10" s="111"/>
      <c r="SPE10" s="111"/>
      <c r="SPF10" s="111"/>
      <c r="SPG10" s="111"/>
      <c r="SPH10" s="111"/>
      <c r="SPI10" s="111"/>
      <c r="SPJ10" s="111"/>
      <c r="SPK10" s="111"/>
      <c r="SPL10" s="111"/>
      <c r="SPM10" s="111"/>
      <c r="SPN10" s="111"/>
      <c r="SPO10" s="111"/>
      <c r="SPP10" s="111"/>
      <c r="SPQ10" s="111"/>
      <c r="SPR10" s="111"/>
      <c r="SPS10" s="111"/>
      <c r="SPT10" s="111"/>
      <c r="SPU10" s="111"/>
      <c r="SPV10" s="111"/>
      <c r="SPW10" s="111"/>
      <c r="SPX10" s="111"/>
      <c r="SPY10" s="111"/>
      <c r="SPZ10" s="111"/>
      <c r="SQA10" s="111"/>
      <c r="SQB10" s="111"/>
      <c r="SQC10" s="111"/>
      <c r="SQD10" s="111"/>
      <c r="SQE10" s="111"/>
      <c r="SQF10" s="111"/>
      <c r="SQG10" s="111"/>
      <c r="SQH10" s="111"/>
      <c r="SQI10" s="111"/>
      <c r="SQJ10" s="111"/>
      <c r="SQK10" s="111"/>
      <c r="SQL10" s="111"/>
      <c r="SQM10" s="111"/>
      <c r="SQN10" s="111"/>
      <c r="SQO10" s="111"/>
      <c r="SQP10" s="111"/>
      <c r="SQQ10" s="111"/>
      <c r="SQR10" s="111"/>
      <c r="SQS10" s="111"/>
      <c r="SQT10" s="111"/>
      <c r="SQU10" s="111"/>
      <c r="SQV10" s="111"/>
      <c r="SQW10" s="111"/>
      <c r="SQX10" s="111"/>
      <c r="SQY10" s="111"/>
      <c r="SQZ10" s="111"/>
      <c r="SRA10" s="111"/>
      <c r="SRB10" s="111"/>
      <c r="SRC10" s="111"/>
      <c r="SRD10" s="111"/>
      <c r="SRE10" s="111"/>
      <c r="SRF10" s="111"/>
      <c r="SRG10" s="111"/>
      <c r="SRH10" s="111"/>
      <c r="SRI10" s="111"/>
      <c r="SRJ10" s="111"/>
      <c r="SRK10" s="111"/>
      <c r="SRL10" s="111"/>
      <c r="SRM10" s="111"/>
      <c r="SRN10" s="111"/>
      <c r="SRO10" s="111"/>
      <c r="SRP10" s="111"/>
      <c r="SRQ10" s="111"/>
      <c r="SRR10" s="111"/>
      <c r="SRS10" s="111"/>
      <c r="SRT10" s="111"/>
      <c r="SRU10" s="111"/>
      <c r="SRV10" s="111"/>
      <c r="SRW10" s="111"/>
      <c r="SRX10" s="111"/>
      <c r="SRY10" s="111"/>
      <c r="SRZ10" s="111"/>
      <c r="SSA10" s="111"/>
      <c r="SSB10" s="111"/>
      <c r="SSC10" s="111"/>
      <c r="SSD10" s="111"/>
      <c r="SSE10" s="111"/>
      <c r="SSF10" s="111"/>
      <c r="SSG10" s="111"/>
      <c r="SSH10" s="111"/>
      <c r="SSI10" s="111"/>
      <c r="SSJ10" s="111"/>
      <c r="SSK10" s="111"/>
      <c r="SSL10" s="111"/>
      <c r="SSM10" s="111"/>
      <c r="SSN10" s="111"/>
      <c r="SSO10" s="111"/>
      <c r="SSP10" s="111"/>
      <c r="SSQ10" s="111"/>
      <c r="SSR10" s="111"/>
      <c r="SSS10" s="111"/>
      <c r="SST10" s="111"/>
      <c r="SSU10" s="111"/>
      <c r="SSV10" s="111"/>
      <c r="SSW10" s="111"/>
      <c r="SSX10" s="111"/>
      <c r="SSY10" s="111"/>
      <c r="SSZ10" s="111"/>
      <c r="STA10" s="111"/>
      <c r="STB10" s="111"/>
      <c r="STC10" s="111"/>
      <c r="STD10" s="111"/>
      <c r="STE10" s="111"/>
      <c r="STF10" s="111"/>
      <c r="STG10" s="111"/>
      <c r="STH10" s="111"/>
      <c r="STI10" s="111"/>
      <c r="STJ10" s="111"/>
      <c r="STK10" s="111"/>
      <c r="STL10" s="111"/>
      <c r="STM10" s="111"/>
      <c r="STN10" s="111"/>
      <c r="STO10" s="111"/>
      <c r="STP10" s="111"/>
      <c r="STQ10" s="111"/>
      <c r="STR10" s="111"/>
      <c r="STS10" s="111"/>
      <c r="STT10" s="111"/>
      <c r="STU10" s="111"/>
      <c r="STV10" s="111"/>
      <c r="STW10" s="111"/>
      <c r="STX10" s="111"/>
      <c r="STY10" s="111"/>
      <c r="STZ10" s="111"/>
      <c r="SUA10" s="111"/>
      <c r="SUB10" s="111"/>
      <c r="SUC10" s="111"/>
      <c r="SUD10" s="111"/>
      <c r="SUE10" s="111"/>
      <c r="SUF10" s="111"/>
      <c r="SUG10" s="111"/>
      <c r="SUH10" s="111"/>
      <c r="SUI10" s="111"/>
      <c r="SUJ10" s="111"/>
      <c r="SUK10" s="111"/>
      <c r="SUL10" s="111"/>
      <c r="SUM10" s="111"/>
      <c r="SUN10" s="111"/>
      <c r="SUO10" s="111"/>
      <c r="SUP10" s="111"/>
      <c r="SUQ10" s="111"/>
      <c r="SUR10" s="111"/>
      <c r="SUS10" s="111"/>
      <c r="SUT10" s="111"/>
      <c r="SUU10" s="111"/>
      <c r="SUV10" s="111"/>
      <c r="SUW10" s="111"/>
      <c r="SUX10" s="111"/>
      <c r="SUY10" s="111"/>
      <c r="SUZ10" s="111"/>
      <c r="SVA10" s="111"/>
      <c r="SVB10" s="111"/>
      <c r="SVC10" s="111"/>
      <c r="SVD10" s="111"/>
      <c r="SVE10" s="111"/>
      <c r="SVF10" s="111"/>
      <c r="SVG10" s="111"/>
      <c r="SVH10" s="111"/>
      <c r="SVI10" s="111"/>
      <c r="SVJ10" s="111"/>
      <c r="SVK10" s="111"/>
      <c r="SVL10" s="111"/>
      <c r="SVM10" s="111"/>
      <c r="SVN10" s="111"/>
      <c r="SVO10" s="111"/>
      <c r="SVP10" s="111"/>
      <c r="SVQ10" s="111"/>
      <c r="SVR10" s="111"/>
      <c r="SVS10" s="111"/>
      <c r="SVT10" s="111"/>
      <c r="SVU10" s="111"/>
      <c r="SVV10" s="111"/>
      <c r="SVW10" s="111"/>
      <c r="SVX10" s="111"/>
      <c r="SVY10" s="111"/>
      <c r="SVZ10" s="111"/>
      <c r="SWA10" s="111"/>
      <c r="SWB10" s="111"/>
      <c r="SWC10" s="111"/>
      <c r="SWD10" s="111"/>
      <c r="SWE10" s="111"/>
      <c r="SWF10" s="111"/>
      <c r="SWG10" s="111"/>
      <c r="SWH10" s="111"/>
      <c r="SWI10" s="111"/>
      <c r="SWJ10" s="111"/>
      <c r="SWK10" s="111"/>
      <c r="SWL10" s="111"/>
      <c r="SWM10" s="111"/>
      <c r="SWN10" s="111"/>
      <c r="SWO10" s="111"/>
      <c r="SWP10" s="111"/>
      <c r="SWQ10" s="111"/>
      <c r="SWR10" s="111"/>
      <c r="SWS10" s="111"/>
      <c r="SWT10" s="111"/>
      <c r="SWU10" s="111"/>
      <c r="SWV10" s="111"/>
      <c r="SWW10" s="111"/>
      <c r="SWX10" s="111"/>
      <c r="SWY10" s="111"/>
      <c r="SWZ10" s="111"/>
      <c r="SXA10" s="111"/>
      <c r="SXB10" s="111"/>
      <c r="SXC10" s="111"/>
      <c r="SXD10" s="111"/>
      <c r="SXE10" s="111"/>
      <c r="SXF10" s="111"/>
      <c r="SXG10" s="111"/>
      <c r="SXH10" s="111"/>
      <c r="SXI10" s="111"/>
      <c r="SXJ10" s="111"/>
      <c r="SXK10" s="111"/>
      <c r="SXL10" s="111"/>
      <c r="SXM10" s="111"/>
      <c r="SXN10" s="111"/>
      <c r="SXO10" s="111"/>
      <c r="SXP10" s="111"/>
      <c r="SXQ10" s="111"/>
      <c r="SXR10" s="111"/>
      <c r="SXS10" s="111"/>
      <c r="SXT10" s="111"/>
      <c r="SXU10" s="111"/>
      <c r="SXV10" s="111"/>
      <c r="SXW10" s="111"/>
      <c r="SXX10" s="111"/>
      <c r="SXY10" s="111"/>
      <c r="SXZ10" s="111"/>
      <c r="SYA10" s="111"/>
      <c r="SYB10" s="111"/>
      <c r="SYC10" s="111"/>
      <c r="SYD10" s="111"/>
      <c r="SYE10" s="111"/>
      <c r="SYF10" s="111"/>
      <c r="SYG10" s="111"/>
      <c r="SYH10" s="111"/>
      <c r="SYI10" s="111"/>
      <c r="SYJ10" s="111"/>
      <c r="SYK10" s="111"/>
      <c r="SYL10" s="111"/>
      <c r="SYM10" s="111"/>
      <c r="SYN10" s="111"/>
      <c r="SYO10" s="111"/>
      <c r="SYP10" s="111"/>
      <c r="SYQ10" s="111"/>
      <c r="SYR10" s="111"/>
      <c r="SYS10" s="111"/>
      <c r="SYT10" s="111"/>
      <c r="SYU10" s="111"/>
      <c r="SYV10" s="111"/>
      <c r="SYW10" s="111"/>
      <c r="SYX10" s="111"/>
      <c r="SYY10" s="111"/>
      <c r="SYZ10" s="111"/>
      <c r="SZA10" s="111"/>
      <c r="SZB10" s="111"/>
      <c r="SZC10" s="111"/>
      <c r="SZD10" s="111"/>
      <c r="SZE10" s="111"/>
      <c r="SZF10" s="111"/>
      <c r="SZG10" s="111"/>
      <c r="SZH10" s="111"/>
      <c r="SZI10" s="111"/>
      <c r="SZJ10" s="111"/>
      <c r="SZK10" s="111"/>
      <c r="SZL10" s="111"/>
      <c r="SZM10" s="111"/>
      <c r="SZN10" s="111"/>
      <c r="SZO10" s="111"/>
      <c r="SZP10" s="111"/>
      <c r="SZQ10" s="111"/>
      <c r="SZR10" s="111"/>
      <c r="SZS10" s="111"/>
      <c r="SZT10" s="111"/>
      <c r="SZU10" s="111"/>
      <c r="SZV10" s="111"/>
      <c r="SZW10" s="111"/>
      <c r="SZX10" s="111"/>
      <c r="SZY10" s="111"/>
      <c r="SZZ10" s="111"/>
      <c r="TAA10" s="111"/>
      <c r="TAB10" s="111"/>
      <c r="TAC10" s="111"/>
      <c r="TAD10" s="111"/>
      <c r="TAE10" s="111"/>
      <c r="TAF10" s="111"/>
      <c r="TAG10" s="111"/>
      <c r="TAH10" s="111"/>
      <c r="TAI10" s="111"/>
      <c r="TAJ10" s="111"/>
      <c r="TAK10" s="111"/>
      <c r="TAL10" s="111"/>
      <c r="TAM10" s="111"/>
      <c r="TAN10" s="111"/>
      <c r="TAO10" s="111"/>
      <c r="TAP10" s="111"/>
      <c r="TAQ10" s="111"/>
      <c r="TAR10" s="111"/>
      <c r="TAS10" s="111"/>
      <c r="TAT10" s="111"/>
      <c r="TAU10" s="111"/>
      <c r="TAV10" s="111"/>
      <c r="TAW10" s="111"/>
      <c r="TAX10" s="111"/>
      <c r="TAY10" s="111"/>
      <c r="TAZ10" s="111"/>
      <c r="TBA10" s="111"/>
      <c r="TBB10" s="111"/>
      <c r="TBC10" s="111"/>
      <c r="TBD10" s="111"/>
      <c r="TBE10" s="111"/>
      <c r="TBF10" s="111"/>
      <c r="TBG10" s="111"/>
      <c r="TBH10" s="111"/>
      <c r="TBI10" s="111"/>
      <c r="TBJ10" s="111"/>
      <c r="TBK10" s="111"/>
      <c r="TBL10" s="111"/>
      <c r="TBM10" s="111"/>
      <c r="TBN10" s="111"/>
      <c r="TBO10" s="111"/>
      <c r="TBP10" s="111"/>
      <c r="TBQ10" s="111"/>
      <c r="TBR10" s="111"/>
      <c r="TBS10" s="111"/>
      <c r="TBT10" s="111"/>
      <c r="TBU10" s="111"/>
      <c r="TBV10" s="111"/>
      <c r="TBW10" s="111"/>
      <c r="TBX10" s="111"/>
      <c r="TBY10" s="111"/>
      <c r="TBZ10" s="111"/>
      <c r="TCA10" s="111"/>
      <c r="TCB10" s="111"/>
      <c r="TCC10" s="111"/>
      <c r="TCD10" s="111"/>
      <c r="TCE10" s="111"/>
      <c r="TCF10" s="111"/>
      <c r="TCG10" s="111"/>
      <c r="TCH10" s="111"/>
      <c r="TCI10" s="111"/>
      <c r="TCJ10" s="111"/>
      <c r="TCK10" s="111"/>
      <c r="TCL10" s="111"/>
      <c r="TCM10" s="111"/>
      <c r="TCN10" s="111"/>
      <c r="TCO10" s="111"/>
      <c r="TCP10" s="111"/>
      <c r="TCQ10" s="111"/>
      <c r="TCR10" s="111"/>
      <c r="TCS10" s="111"/>
      <c r="TCT10" s="111"/>
      <c r="TCU10" s="111"/>
      <c r="TCV10" s="111"/>
      <c r="TCW10" s="111"/>
      <c r="TCX10" s="111"/>
      <c r="TCY10" s="111"/>
      <c r="TCZ10" s="111"/>
      <c r="TDA10" s="111"/>
      <c r="TDB10" s="111"/>
      <c r="TDC10" s="111"/>
      <c r="TDD10" s="111"/>
      <c r="TDE10" s="111"/>
      <c r="TDF10" s="111"/>
      <c r="TDG10" s="111"/>
      <c r="TDH10" s="111"/>
      <c r="TDI10" s="111"/>
      <c r="TDJ10" s="111"/>
      <c r="TDK10" s="111"/>
      <c r="TDL10" s="111"/>
      <c r="TDM10" s="111"/>
      <c r="TDN10" s="111"/>
      <c r="TDO10" s="111"/>
      <c r="TDP10" s="111"/>
      <c r="TDQ10" s="111"/>
      <c r="TDR10" s="111"/>
      <c r="TDS10" s="111"/>
      <c r="TDT10" s="111"/>
      <c r="TDU10" s="111"/>
      <c r="TDV10" s="111"/>
      <c r="TDW10" s="111"/>
      <c r="TDX10" s="111"/>
      <c r="TDY10" s="111"/>
      <c r="TDZ10" s="111"/>
      <c r="TEA10" s="111"/>
      <c r="TEB10" s="111"/>
      <c r="TEC10" s="111"/>
      <c r="TED10" s="111"/>
      <c r="TEE10" s="111"/>
      <c r="TEF10" s="111"/>
      <c r="TEG10" s="111"/>
      <c r="TEH10" s="111"/>
      <c r="TEI10" s="111"/>
      <c r="TEJ10" s="111"/>
      <c r="TEK10" s="111"/>
      <c r="TEL10" s="111"/>
      <c r="TEM10" s="111"/>
      <c r="TEN10" s="111"/>
      <c r="TEO10" s="111"/>
      <c r="TEP10" s="111"/>
      <c r="TEQ10" s="111"/>
      <c r="TER10" s="111"/>
      <c r="TES10" s="111"/>
      <c r="TET10" s="111"/>
      <c r="TEU10" s="111"/>
      <c r="TEV10" s="111"/>
      <c r="TEW10" s="111"/>
      <c r="TEX10" s="111"/>
      <c r="TEY10" s="111"/>
      <c r="TEZ10" s="111"/>
      <c r="TFA10" s="111"/>
      <c r="TFB10" s="111"/>
      <c r="TFC10" s="111"/>
      <c r="TFD10" s="111"/>
      <c r="TFE10" s="111"/>
      <c r="TFF10" s="111"/>
      <c r="TFG10" s="111"/>
      <c r="TFH10" s="111"/>
      <c r="TFI10" s="111"/>
      <c r="TFJ10" s="111"/>
      <c r="TFK10" s="111"/>
      <c r="TFL10" s="111"/>
      <c r="TFM10" s="111"/>
      <c r="TFN10" s="111"/>
      <c r="TFO10" s="111"/>
      <c r="TFP10" s="111"/>
      <c r="TFQ10" s="111"/>
      <c r="TFR10" s="111"/>
      <c r="TFS10" s="111"/>
      <c r="TFT10" s="111"/>
      <c r="TFU10" s="111"/>
      <c r="TFV10" s="111"/>
      <c r="TFW10" s="111"/>
      <c r="TFX10" s="111"/>
      <c r="TFY10" s="111"/>
      <c r="TFZ10" s="111"/>
      <c r="TGA10" s="111"/>
      <c r="TGB10" s="111"/>
      <c r="TGC10" s="111"/>
      <c r="TGD10" s="111"/>
      <c r="TGE10" s="111"/>
      <c r="TGF10" s="111"/>
      <c r="TGG10" s="111"/>
      <c r="TGH10" s="111"/>
      <c r="TGI10" s="111"/>
      <c r="TGJ10" s="111"/>
      <c r="TGK10" s="111"/>
      <c r="TGL10" s="111"/>
      <c r="TGM10" s="111"/>
      <c r="TGN10" s="111"/>
      <c r="TGO10" s="111"/>
      <c r="TGP10" s="111"/>
      <c r="TGQ10" s="111"/>
      <c r="TGR10" s="111"/>
      <c r="TGS10" s="111"/>
      <c r="TGT10" s="111"/>
      <c r="TGU10" s="111"/>
      <c r="TGV10" s="111"/>
      <c r="TGW10" s="111"/>
      <c r="TGX10" s="111"/>
      <c r="TGY10" s="111"/>
      <c r="TGZ10" s="111"/>
      <c r="THA10" s="111"/>
      <c r="THB10" s="111"/>
      <c r="THC10" s="111"/>
      <c r="THD10" s="111"/>
      <c r="THE10" s="111"/>
      <c r="THF10" s="111"/>
      <c r="THG10" s="111"/>
      <c r="THH10" s="111"/>
      <c r="THI10" s="111"/>
      <c r="THJ10" s="111"/>
      <c r="THK10" s="111"/>
      <c r="THL10" s="111"/>
      <c r="THM10" s="111"/>
      <c r="THN10" s="111"/>
      <c r="THO10" s="111"/>
      <c r="THP10" s="111"/>
      <c r="THQ10" s="111"/>
      <c r="THR10" s="111"/>
      <c r="THS10" s="111"/>
      <c r="THT10" s="111"/>
      <c r="THU10" s="111"/>
      <c r="THV10" s="111"/>
      <c r="THW10" s="111"/>
      <c r="THX10" s="111"/>
      <c r="THY10" s="111"/>
      <c r="THZ10" s="111"/>
      <c r="TIA10" s="111"/>
      <c r="TIB10" s="111"/>
      <c r="TIC10" s="111"/>
      <c r="TID10" s="111"/>
      <c r="TIE10" s="111"/>
      <c r="TIF10" s="111"/>
      <c r="TIG10" s="111"/>
      <c r="TIH10" s="111"/>
      <c r="TII10" s="111"/>
      <c r="TIJ10" s="111"/>
      <c r="TIK10" s="111"/>
      <c r="TIL10" s="111"/>
      <c r="TIM10" s="111"/>
      <c r="TIN10" s="111"/>
      <c r="TIO10" s="111"/>
      <c r="TIP10" s="111"/>
      <c r="TIQ10" s="111"/>
      <c r="TIR10" s="111"/>
      <c r="TIS10" s="111"/>
      <c r="TIT10" s="111"/>
      <c r="TIU10" s="111"/>
      <c r="TIV10" s="111"/>
      <c r="TIW10" s="111"/>
      <c r="TIX10" s="111"/>
      <c r="TIY10" s="111"/>
      <c r="TIZ10" s="111"/>
      <c r="TJA10" s="111"/>
      <c r="TJB10" s="111"/>
      <c r="TJC10" s="111"/>
      <c r="TJD10" s="111"/>
      <c r="TJE10" s="111"/>
      <c r="TJF10" s="111"/>
      <c r="TJG10" s="111"/>
      <c r="TJH10" s="111"/>
      <c r="TJI10" s="111"/>
      <c r="TJJ10" s="111"/>
      <c r="TJK10" s="111"/>
      <c r="TJL10" s="111"/>
      <c r="TJM10" s="111"/>
      <c r="TJN10" s="111"/>
      <c r="TJO10" s="111"/>
      <c r="TJP10" s="111"/>
      <c r="TJQ10" s="111"/>
      <c r="TJR10" s="111"/>
      <c r="TJS10" s="111"/>
      <c r="TJT10" s="111"/>
      <c r="TJU10" s="111"/>
      <c r="TJV10" s="111"/>
      <c r="TJW10" s="111"/>
      <c r="TJX10" s="111"/>
      <c r="TJY10" s="111"/>
      <c r="TJZ10" s="111"/>
      <c r="TKA10" s="111"/>
      <c r="TKB10" s="111"/>
      <c r="TKC10" s="111"/>
      <c r="TKD10" s="111"/>
      <c r="TKE10" s="111"/>
      <c r="TKF10" s="111"/>
      <c r="TKG10" s="111"/>
      <c r="TKH10" s="111"/>
      <c r="TKI10" s="111"/>
      <c r="TKJ10" s="111"/>
      <c r="TKK10" s="111"/>
      <c r="TKL10" s="111"/>
      <c r="TKM10" s="111"/>
      <c r="TKN10" s="111"/>
      <c r="TKO10" s="111"/>
      <c r="TKP10" s="111"/>
      <c r="TKQ10" s="111"/>
      <c r="TKR10" s="111"/>
      <c r="TKS10" s="111"/>
      <c r="TKT10" s="111"/>
      <c r="TKU10" s="111"/>
      <c r="TKV10" s="111"/>
      <c r="TKW10" s="111"/>
      <c r="TKX10" s="111"/>
      <c r="TKY10" s="111"/>
      <c r="TKZ10" s="111"/>
      <c r="TLA10" s="111"/>
      <c r="TLB10" s="111"/>
      <c r="TLC10" s="111"/>
      <c r="TLD10" s="111"/>
      <c r="TLE10" s="111"/>
      <c r="TLF10" s="111"/>
      <c r="TLG10" s="111"/>
      <c r="TLH10" s="111"/>
      <c r="TLI10" s="111"/>
      <c r="TLJ10" s="111"/>
      <c r="TLK10" s="111"/>
      <c r="TLL10" s="111"/>
      <c r="TLM10" s="111"/>
      <c r="TLN10" s="111"/>
      <c r="TLO10" s="111"/>
      <c r="TLP10" s="111"/>
      <c r="TLQ10" s="111"/>
      <c r="TLR10" s="111"/>
      <c r="TLS10" s="111"/>
      <c r="TLT10" s="111"/>
      <c r="TLU10" s="111"/>
      <c r="TLV10" s="111"/>
      <c r="TLW10" s="111"/>
      <c r="TLX10" s="111"/>
      <c r="TLY10" s="111"/>
      <c r="TLZ10" s="111"/>
      <c r="TMA10" s="111"/>
      <c r="TMB10" s="111"/>
      <c r="TMC10" s="111"/>
      <c r="TMD10" s="111"/>
      <c r="TME10" s="111"/>
      <c r="TMF10" s="111"/>
      <c r="TMG10" s="111"/>
      <c r="TMH10" s="111"/>
      <c r="TMI10" s="111"/>
      <c r="TMJ10" s="111"/>
      <c r="TMK10" s="111"/>
      <c r="TML10" s="111"/>
      <c r="TMM10" s="111"/>
      <c r="TMN10" s="111"/>
      <c r="TMO10" s="111"/>
      <c r="TMP10" s="111"/>
      <c r="TMQ10" s="111"/>
      <c r="TMR10" s="111"/>
      <c r="TMS10" s="111"/>
      <c r="TMT10" s="111"/>
      <c r="TMU10" s="111"/>
      <c r="TMV10" s="111"/>
      <c r="TMW10" s="111"/>
      <c r="TMX10" s="111"/>
      <c r="TMY10" s="111"/>
      <c r="TMZ10" s="111"/>
      <c r="TNA10" s="111"/>
      <c r="TNB10" s="111"/>
      <c r="TNC10" s="111"/>
      <c r="TND10" s="111"/>
      <c r="TNE10" s="111"/>
      <c r="TNF10" s="111"/>
      <c r="TNG10" s="111"/>
      <c r="TNH10" s="111"/>
      <c r="TNI10" s="111"/>
      <c r="TNJ10" s="111"/>
      <c r="TNK10" s="111"/>
      <c r="TNL10" s="111"/>
      <c r="TNM10" s="111"/>
      <c r="TNN10" s="111"/>
      <c r="TNO10" s="111"/>
      <c r="TNP10" s="111"/>
      <c r="TNQ10" s="111"/>
      <c r="TNR10" s="111"/>
      <c r="TNS10" s="111"/>
      <c r="TNT10" s="111"/>
      <c r="TNU10" s="111"/>
      <c r="TNV10" s="111"/>
      <c r="TNW10" s="111"/>
      <c r="TNX10" s="111"/>
      <c r="TNY10" s="111"/>
      <c r="TNZ10" s="111"/>
      <c r="TOA10" s="111"/>
      <c r="TOB10" s="111"/>
      <c r="TOC10" s="111"/>
      <c r="TOD10" s="111"/>
      <c r="TOE10" s="111"/>
      <c r="TOF10" s="111"/>
      <c r="TOG10" s="111"/>
      <c r="TOH10" s="111"/>
      <c r="TOI10" s="111"/>
      <c r="TOJ10" s="111"/>
      <c r="TOK10" s="111"/>
      <c r="TOL10" s="111"/>
      <c r="TOM10" s="111"/>
      <c r="TON10" s="111"/>
      <c r="TOO10" s="111"/>
      <c r="TOP10" s="111"/>
      <c r="TOQ10" s="111"/>
      <c r="TOR10" s="111"/>
      <c r="TOS10" s="111"/>
      <c r="TOT10" s="111"/>
      <c r="TOU10" s="111"/>
      <c r="TOV10" s="111"/>
      <c r="TOW10" s="111"/>
      <c r="TOX10" s="111"/>
      <c r="TOY10" s="111"/>
      <c r="TOZ10" s="111"/>
      <c r="TPA10" s="111"/>
      <c r="TPB10" s="111"/>
      <c r="TPC10" s="111"/>
      <c r="TPD10" s="111"/>
      <c r="TPE10" s="111"/>
      <c r="TPF10" s="111"/>
      <c r="TPG10" s="111"/>
      <c r="TPH10" s="111"/>
      <c r="TPI10" s="111"/>
      <c r="TPJ10" s="111"/>
      <c r="TPK10" s="111"/>
      <c r="TPL10" s="111"/>
      <c r="TPM10" s="111"/>
      <c r="TPN10" s="111"/>
      <c r="TPO10" s="111"/>
      <c r="TPP10" s="111"/>
      <c r="TPQ10" s="111"/>
      <c r="TPR10" s="111"/>
      <c r="TPS10" s="111"/>
      <c r="TPT10" s="111"/>
      <c r="TPU10" s="111"/>
      <c r="TPV10" s="111"/>
      <c r="TPW10" s="111"/>
      <c r="TPX10" s="111"/>
      <c r="TPY10" s="111"/>
      <c r="TPZ10" s="111"/>
      <c r="TQA10" s="111"/>
      <c r="TQB10" s="111"/>
      <c r="TQC10" s="111"/>
      <c r="TQD10" s="111"/>
      <c r="TQE10" s="111"/>
      <c r="TQF10" s="111"/>
      <c r="TQG10" s="111"/>
      <c r="TQH10" s="111"/>
      <c r="TQI10" s="111"/>
      <c r="TQJ10" s="111"/>
      <c r="TQK10" s="111"/>
      <c r="TQL10" s="111"/>
      <c r="TQM10" s="111"/>
      <c r="TQN10" s="111"/>
      <c r="TQO10" s="111"/>
      <c r="TQP10" s="111"/>
      <c r="TQQ10" s="111"/>
      <c r="TQR10" s="111"/>
      <c r="TQS10" s="111"/>
      <c r="TQT10" s="111"/>
      <c r="TQU10" s="111"/>
      <c r="TQV10" s="111"/>
      <c r="TQW10" s="111"/>
      <c r="TQX10" s="111"/>
      <c r="TQY10" s="111"/>
      <c r="TQZ10" s="111"/>
      <c r="TRA10" s="111"/>
      <c r="TRB10" s="111"/>
      <c r="TRC10" s="111"/>
      <c r="TRD10" s="111"/>
      <c r="TRE10" s="111"/>
      <c r="TRF10" s="111"/>
      <c r="TRG10" s="111"/>
      <c r="TRH10" s="111"/>
      <c r="TRI10" s="111"/>
      <c r="TRJ10" s="111"/>
      <c r="TRK10" s="111"/>
      <c r="TRL10" s="111"/>
      <c r="TRM10" s="111"/>
      <c r="TRN10" s="111"/>
      <c r="TRO10" s="111"/>
      <c r="TRP10" s="111"/>
      <c r="TRQ10" s="111"/>
      <c r="TRR10" s="111"/>
      <c r="TRS10" s="111"/>
      <c r="TRT10" s="111"/>
      <c r="TRU10" s="111"/>
      <c r="TRV10" s="111"/>
      <c r="TRW10" s="111"/>
      <c r="TRX10" s="111"/>
      <c r="TRY10" s="111"/>
      <c r="TRZ10" s="111"/>
      <c r="TSA10" s="111"/>
      <c r="TSB10" s="111"/>
      <c r="TSC10" s="111"/>
      <c r="TSD10" s="111"/>
      <c r="TSE10" s="111"/>
      <c r="TSF10" s="111"/>
      <c r="TSG10" s="111"/>
      <c r="TSH10" s="111"/>
      <c r="TSI10" s="111"/>
      <c r="TSJ10" s="111"/>
      <c r="TSK10" s="111"/>
      <c r="TSL10" s="111"/>
      <c r="TSM10" s="111"/>
      <c r="TSN10" s="111"/>
      <c r="TSO10" s="111"/>
      <c r="TSP10" s="111"/>
      <c r="TSQ10" s="111"/>
      <c r="TSR10" s="111"/>
      <c r="TSS10" s="111"/>
      <c r="TST10" s="111"/>
      <c r="TSU10" s="111"/>
      <c r="TSV10" s="111"/>
      <c r="TSW10" s="111"/>
      <c r="TSX10" s="111"/>
      <c r="TSY10" s="111"/>
      <c r="TSZ10" s="111"/>
      <c r="TTA10" s="111"/>
      <c r="TTB10" s="111"/>
      <c r="TTC10" s="111"/>
      <c r="TTD10" s="111"/>
      <c r="TTE10" s="111"/>
      <c r="TTF10" s="111"/>
      <c r="TTG10" s="111"/>
      <c r="TTH10" s="111"/>
      <c r="TTI10" s="111"/>
      <c r="TTJ10" s="111"/>
      <c r="TTK10" s="111"/>
      <c r="TTL10" s="111"/>
      <c r="TTM10" s="111"/>
      <c r="TTN10" s="111"/>
      <c r="TTO10" s="111"/>
      <c r="TTP10" s="111"/>
      <c r="TTQ10" s="111"/>
      <c r="TTR10" s="111"/>
      <c r="TTS10" s="111"/>
      <c r="TTT10" s="111"/>
      <c r="TTU10" s="111"/>
      <c r="TTV10" s="111"/>
      <c r="TTW10" s="111"/>
      <c r="TTX10" s="111"/>
      <c r="TTY10" s="111"/>
      <c r="TTZ10" s="111"/>
      <c r="TUA10" s="111"/>
      <c r="TUB10" s="111"/>
      <c r="TUC10" s="111"/>
      <c r="TUD10" s="111"/>
      <c r="TUE10" s="111"/>
      <c r="TUF10" s="111"/>
      <c r="TUG10" s="111"/>
      <c r="TUH10" s="111"/>
      <c r="TUI10" s="111"/>
      <c r="TUJ10" s="111"/>
      <c r="TUK10" s="111"/>
      <c r="TUL10" s="111"/>
      <c r="TUM10" s="111"/>
      <c r="TUN10" s="111"/>
      <c r="TUO10" s="111"/>
      <c r="TUP10" s="111"/>
      <c r="TUQ10" s="111"/>
      <c r="TUR10" s="111"/>
      <c r="TUS10" s="111"/>
      <c r="TUT10" s="111"/>
      <c r="TUU10" s="111"/>
      <c r="TUV10" s="111"/>
      <c r="TUW10" s="111"/>
      <c r="TUX10" s="111"/>
      <c r="TUY10" s="111"/>
      <c r="TUZ10" s="111"/>
      <c r="TVA10" s="111"/>
      <c r="TVB10" s="111"/>
      <c r="TVC10" s="111"/>
      <c r="TVD10" s="111"/>
      <c r="TVE10" s="111"/>
      <c r="TVF10" s="111"/>
      <c r="TVG10" s="111"/>
      <c r="TVH10" s="111"/>
      <c r="TVI10" s="111"/>
      <c r="TVJ10" s="111"/>
      <c r="TVK10" s="111"/>
      <c r="TVL10" s="111"/>
      <c r="TVM10" s="111"/>
      <c r="TVN10" s="111"/>
      <c r="TVO10" s="111"/>
      <c r="TVP10" s="111"/>
      <c r="TVQ10" s="111"/>
      <c r="TVR10" s="111"/>
      <c r="TVS10" s="111"/>
      <c r="TVT10" s="111"/>
      <c r="TVU10" s="111"/>
      <c r="TVV10" s="111"/>
      <c r="TVW10" s="111"/>
      <c r="TVX10" s="111"/>
      <c r="TVY10" s="111"/>
      <c r="TVZ10" s="111"/>
      <c r="TWA10" s="111"/>
      <c r="TWB10" s="111"/>
      <c r="TWC10" s="111"/>
      <c r="TWD10" s="111"/>
      <c r="TWE10" s="111"/>
      <c r="TWF10" s="111"/>
      <c r="TWG10" s="111"/>
      <c r="TWH10" s="111"/>
      <c r="TWI10" s="111"/>
      <c r="TWJ10" s="111"/>
      <c r="TWK10" s="111"/>
      <c r="TWL10" s="111"/>
      <c r="TWM10" s="111"/>
      <c r="TWN10" s="111"/>
      <c r="TWO10" s="111"/>
      <c r="TWP10" s="111"/>
      <c r="TWQ10" s="111"/>
      <c r="TWR10" s="111"/>
      <c r="TWS10" s="111"/>
      <c r="TWT10" s="111"/>
      <c r="TWU10" s="111"/>
      <c r="TWV10" s="111"/>
      <c r="TWW10" s="111"/>
      <c r="TWX10" s="111"/>
      <c r="TWY10" s="111"/>
      <c r="TWZ10" s="111"/>
      <c r="TXA10" s="111"/>
      <c r="TXB10" s="111"/>
      <c r="TXC10" s="111"/>
      <c r="TXD10" s="111"/>
      <c r="TXE10" s="111"/>
      <c r="TXF10" s="111"/>
      <c r="TXG10" s="111"/>
      <c r="TXH10" s="111"/>
      <c r="TXI10" s="111"/>
      <c r="TXJ10" s="111"/>
      <c r="TXK10" s="111"/>
      <c r="TXL10" s="111"/>
      <c r="TXM10" s="111"/>
      <c r="TXN10" s="111"/>
      <c r="TXO10" s="111"/>
      <c r="TXP10" s="111"/>
      <c r="TXQ10" s="111"/>
      <c r="TXR10" s="111"/>
      <c r="TXS10" s="111"/>
      <c r="TXT10" s="111"/>
      <c r="TXU10" s="111"/>
      <c r="TXV10" s="111"/>
      <c r="TXW10" s="111"/>
      <c r="TXX10" s="111"/>
      <c r="TXY10" s="111"/>
      <c r="TXZ10" s="111"/>
      <c r="TYA10" s="111"/>
      <c r="TYB10" s="111"/>
      <c r="TYC10" s="111"/>
      <c r="TYD10" s="111"/>
      <c r="TYE10" s="111"/>
      <c r="TYF10" s="111"/>
      <c r="TYG10" s="111"/>
      <c r="TYH10" s="111"/>
      <c r="TYI10" s="111"/>
      <c r="TYJ10" s="111"/>
      <c r="TYK10" s="111"/>
      <c r="TYL10" s="111"/>
      <c r="TYM10" s="111"/>
      <c r="TYN10" s="111"/>
      <c r="TYO10" s="111"/>
      <c r="TYP10" s="111"/>
      <c r="TYQ10" s="111"/>
      <c r="TYR10" s="111"/>
      <c r="TYS10" s="111"/>
      <c r="TYT10" s="111"/>
      <c r="TYU10" s="111"/>
      <c r="TYV10" s="111"/>
      <c r="TYW10" s="111"/>
      <c r="TYX10" s="111"/>
      <c r="TYY10" s="111"/>
      <c r="TYZ10" s="111"/>
      <c r="TZA10" s="111"/>
      <c r="TZB10" s="111"/>
      <c r="TZC10" s="111"/>
      <c r="TZD10" s="111"/>
      <c r="TZE10" s="111"/>
      <c r="TZF10" s="111"/>
      <c r="TZG10" s="111"/>
      <c r="TZH10" s="111"/>
      <c r="TZI10" s="111"/>
      <c r="TZJ10" s="111"/>
      <c r="TZK10" s="111"/>
      <c r="TZL10" s="111"/>
      <c r="TZM10" s="111"/>
      <c r="TZN10" s="111"/>
      <c r="TZO10" s="111"/>
      <c r="TZP10" s="111"/>
      <c r="TZQ10" s="111"/>
      <c r="TZR10" s="111"/>
      <c r="TZS10" s="111"/>
      <c r="TZT10" s="111"/>
      <c r="TZU10" s="111"/>
      <c r="TZV10" s="111"/>
      <c r="TZW10" s="111"/>
      <c r="TZX10" s="111"/>
      <c r="TZY10" s="111"/>
      <c r="TZZ10" s="111"/>
      <c r="UAA10" s="111"/>
      <c r="UAB10" s="111"/>
      <c r="UAC10" s="111"/>
      <c r="UAD10" s="111"/>
      <c r="UAE10" s="111"/>
      <c r="UAF10" s="111"/>
      <c r="UAG10" s="111"/>
      <c r="UAH10" s="111"/>
      <c r="UAI10" s="111"/>
      <c r="UAJ10" s="111"/>
      <c r="UAK10" s="111"/>
      <c r="UAL10" s="111"/>
      <c r="UAM10" s="111"/>
      <c r="UAN10" s="111"/>
      <c r="UAO10" s="111"/>
      <c r="UAP10" s="111"/>
      <c r="UAQ10" s="111"/>
      <c r="UAR10" s="111"/>
      <c r="UAS10" s="111"/>
      <c r="UAT10" s="111"/>
      <c r="UAU10" s="111"/>
      <c r="UAV10" s="111"/>
      <c r="UAW10" s="111"/>
      <c r="UAX10" s="111"/>
      <c r="UAY10" s="111"/>
      <c r="UAZ10" s="111"/>
      <c r="UBA10" s="111"/>
      <c r="UBB10" s="111"/>
      <c r="UBC10" s="111"/>
      <c r="UBD10" s="111"/>
      <c r="UBE10" s="111"/>
      <c r="UBF10" s="111"/>
      <c r="UBG10" s="111"/>
      <c r="UBH10" s="111"/>
      <c r="UBI10" s="111"/>
      <c r="UBJ10" s="111"/>
      <c r="UBK10" s="111"/>
      <c r="UBL10" s="111"/>
      <c r="UBM10" s="111"/>
      <c r="UBN10" s="111"/>
      <c r="UBO10" s="111"/>
      <c r="UBP10" s="111"/>
      <c r="UBQ10" s="111"/>
      <c r="UBR10" s="111"/>
      <c r="UBS10" s="111"/>
      <c r="UBT10" s="111"/>
      <c r="UBU10" s="111"/>
      <c r="UBV10" s="111"/>
      <c r="UBW10" s="111"/>
      <c r="UBX10" s="111"/>
      <c r="UBY10" s="111"/>
      <c r="UBZ10" s="111"/>
      <c r="UCA10" s="111"/>
      <c r="UCB10" s="111"/>
      <c r="UCC10" s="111"/>
      <c r="UCD10" s="111"/>
      <c r="UCE10" s="111"/>
      <c r="UCF10" s="111"/>
      <c r="UCG10" s="111"/>
      <c r="UCH10" s="111"/>
      <c r="UCI10" s="111"/>
      <c r="UCJ10" s="111"/>
      <c r="UCK10" s="111"/>
      <c r="UCL10" s="111"/>
      <c r="UCM10" s="111"/>
      <c r="UCN10" s="111"/>
      <c r="UCO10" s="111"/>
      <c r="UCP10" s="111"/>
      <c r="UCQ10" s="111"/>
      <c r="UCR10" s="111"/>
      <c r="UCS10" s="111"/>
      <c r="UCT10" s="111"/>
      <c r="UCU10" s="111"/>
      <c r="UCV10" s="111"/>
      <c r="UCW10" s="111"/>
      <c r="UCX10" s="111"/>
      <c r="UCY10" s="111"/>
      <c r="UCZ10" s="111"/>
      <c r="UDA10" s="111"/>
      <c r="UDB10" s="111"/>
      <c r="UDC10" s="111"/>
      <c r="UDD10" s="111"/>
      <c r="UDE10" s="111"/>
      <c r="UDF10" s="111"/>
      <c r="UDG10" s="111"/>
      <c r="UDH10" s="111"/>
      <c r="UDI10" s="111"/>
      <c r="UDJ10" s="111"/>
      <c r="UDK10" s="111"/>
      <c r="UDL10" s="111"/>
      <c r="UDM10" s="111"/>
      <c r="UDN10" s="111"/>
      <c r="UDO10" s="111"/>
      <c r="UDP10" s="111"/>
      <c r="UDQ10" s="111"/>
      <c r="UDR10" s="111"/>
      <c r="UDS10" s="111"/>
      <c r="UDT10" s="111"/>
      <c r="UDU10" s="111"/>
      <c r="UDV10" s="111"/>
      <c r="UDW10" s="111"/>
      <c r="UDX10" s="111"/>
      <c r="UDY10" s="111"/>
      <c r="UDZ10" s="111"/>
      <c r="UEA10" s="111"/>
      <c r="UEB10" s="111"/>
      <c r="UEC10" s="111"/>
      <c r="UED10" s="111"/>
      <c r="UEE10" s="111"/>
      <c r="UEF10" s="111"/>
      <c r="UEG10" s="111"/>
      <c r="UEH10" s="111"/>
      <c r="UEI10" s="111"/>
      <c r="UEJ10" s="111"/>
      <c r="UEK10" s="111"/>
      <c r="UEL10" s="111"/>
      <c r="UEM10" s="111"/>
      <c r="UEN10" s="111"/>
      <c r="UEO10" s="111"/>
      <c r="UEP10" s="111"/>
      <c r="UEQ10" s="111"/>
      <c r="UER10" s="111"/>
      <c r="UES10" s="111"/>
      <c r="UET10" s="111"/>
      <c r="UEU10" s="111"/>
      <c r="UEV10" s="111"/>
      <c r="UEW10" s="111"/>
      <c r="UEX10" s="111"/>
      <c r="UEY10" s="111"/>
      <c r="UEZ10" s="111"/>
      <c r="UFA10" s="111"/>
      <c r="UFB10" s="111"/>
      <c r="UFC10" s="111"/>
      <c r="UFD10" s="111"/>
      <c r="UFE10" s="111"/>
      <c r="UFF10" s="111"/>
      <c r="UFG10" s="111"/>
      <c r="UFH10" s="111"/>
      <c r="UFI10" s="111"/>
      <c r="UFJ10" s="111"/>
      <c r="UFK10" s="111"/>
      <c r="UFL10" s="111"/>
      <c r="UFM10" s="111"/>
      <c r="UFN10" s="111"/>
      <c r="UFO10" s="111"/>
      <c r="UFP10" s="111"/>
      <c r="UFQ10" s="111"/>
      <c r="UFR10" s="111"/>
      <c r="UFS10" s="111"/>
      <c r="UFT10" s="111"/>
      <c r="UFU10" s="111"/>
      <c r="UFV10" s="111"/>
      <c r="UFW10" s="111"/>
      <c r="UFX10" s="111"/>
      <c r="UFY10" s="111"/>
      <c r="UFZ10" s="111"/>
      <c r="UGA10" s="111"/>
      <c r="UGB10" s="111"/>
      <c r="UGC10" s="111"/>
      <c r="UGD10" s="111"/>
      <c r="UGE10" s="111"/>
      <c r="UGF10" s="111"/>
      <c r="UGG10" s="111"/>
      <c r="UGH10" s="111"/>
      <c r="UGI10" s="111"/>
      <c r="UGJ10" s="111"/>
      <c r="UGK10" s="111"/>
      <c r="UGL10" s="111"/>
      <c r="UGM10" s="111"/>
      <c r="UGN10" s="111"/>
      <c r="UGO10" s="111"/>
      <c r="UGP10" s="111"/>
      <c r="UGQ10" s="111"/>
      <c r="UGR10" s="111"/>
      <c r="UGS10" s="111"/>
      <c r="UGT10" s="111"/>
      <c r="UGU10" s="111"/>
      <c r="UGV10" s="111"/>
      <c r="UGW10" s="111"/>
      <c r="UGX10" s="111"/>
      <c r="UGY10" s="111"/>
      <c r="UGZ10" s="111"/>
      <c r="UHA10" s="111"/>
      <c r="UHB10" s="111"/>
      <c r="UHC10" s="111"/>
      <c r="UHD10" s="111"/>
      <c r="UHE10" s="111"/>
      <c r="UHF10" s="111"/>
      <c r="UHG10" s="111"/>
      <c r="UHH10" s="111"/>
      <c r="UHI10" s="111"/>
      <c r="UHJ10" s="111"/>
      <c r="UHK10" s="111"/>
      <c r="UHL10" s="111"/>
      <c r="UHM10" s="111"/>
      <c r="UHN10" s="111"/>
      <c r="UHO10" s="111"/>
      <c r="UHP10" s="111"/>
      <c r="UHQ10" s="111"/>
      <c r="UHR10" s="111"/>
      <c r="UHS10" s="111"/>
      <c r="UHT10" s="111"/>
      <c r="UHU10" s="111"/>
      <c r="UHV10" s="111"/>
      <c r="UHW10" s="111"/>
      <c r="UHX10" s="111"/>
      <c r="UHY10" s="111"/>
      <c r="UHZ10" s="111"/>
      <c r="UIA10" s="111"/>
      <c r="UIB10" s="111"/>
      <c r="UIC10" s="111"/>
      <c r="UID10" s="111"/>
      <c r="UIE10" s="111"/>
      <c r="UIF10" s="111"/>
      <c r="UIG10" s="111"/>
      <c r="UIH10" s="111"/>
      <c r="UII10" s="111"/>
      <c r="UIJ10" s="111"/>
      <c r="UIK10" s="111"/>
      <c r="UIL10" s="111"/>
      <c r="UIM10" s="111"/>
      <c r="UIN10" s="111"/>
      <c r="UIO10" s="111"/>
      <c r="UIP10" s="111"/>
      <c r="UIQ10" s="111"/>
      <c r="UIR10" s="111"/>
      <c r="UIS10" s="111"/>
      <c r="UIT10" s="111"/>
      <c r="UIU10" s="111"/>
      <c r="UIV10" s="111"/>
      <c r="UIW10" s="111"/>
      <c r="UIX10" s="111"/>
      <c r="UIY10" s="111"/>
      <c r="UIZ10" s="111"/>
      <c r="UJA10" s="111"/>
      <c r="UJB10" s="111"/>
      <c r="UJC10" s="111"/>
      <c r="UJD10" s="111"/>
      <c r="UJE10" s="111"/>
      <c r="UJF10" s="111"/>
      <c r="UJG10" s="111"/>
      <c r="UJH10" s="111"/>
      <c r="UJI10" s="111"/>
      <c r="UJJ10" s="111"/>
      <c r="UJK10" s="111"/>
      <c r="UJL10" s="111"/>
      <c r="UJM10" s="111"/>
      <c r="UJN10" s="111"/>
      <c r="UJO10" s="111"/>
      <c r="UJP10" s="111"/>
      <c r="UJQ10" s="111"/>
      <c r="UJR10" s="111"/>
      <c r="UJS10" s="111"/>
      <c r="UJT10" s="111"/>
      <c r="UJU10" s="111"/>
      <c r="UJV10" s="111"/>
      <c r="UJW10" s="111"/>
      <c r="UJX10" s="111"/>
      <c r="UJY10" s="111"/>
      <c r="UJZ10" s="111"/>
      <c r="UKA10" s="111"/>
      <c r="UKB10" s="111"/>
      <c r="UKC10" s="111"/>
      <c r="UKD10" s="111"/>
      <c r="UKE10" s="111"/>
      <c r="UKF10" s="111"/>
      <c r="UKG10" s="111"/>
      <c r="UKH10" s="111"/>
      <c r="UKI10" s="111"/>
      <c r="UKJ10" s="111"/>
      <c r="UKK10" s="111"/>
      <c r="UKL10" s="111"/>
      <c r="UKM10" s="111"/>
      <c r="UKN10" s="111"/>
      <c r="UKO10" s="111"/>
      <c r="UKP10" s="111"/>
      <c r="UKQ10" s="111"/>
      <c r="UKR10" s="111"/>
      <c r="UKS10" s="111"/>
      <c r="UKT10" s="111"/>
      <c r="UKU10" s="111"/>
      <c r="UKV10" s="111"/>
      <c r="UKW10" s="111"/>
      <c r="UKX10" s="111"/>
      <c r="UKY10" s="111"/>
      <c r="UKZ10" s="111"/>
      <c r="ULA10" s="111"/>
      <c r="ULB10" s="111"/>
      <c r="ULC10" s="111"/>
      <c r="ULD10" s="111"/>
      <c r="ULE10" s="111"/>
      <c r="ULF10" s="111"/>
      <c r="ULG10" s="111"/>
      <c r="ULH10" s="111"/>
      <c r="ULI10" s="111"/>
      <c r="ULJ10" s="111"/>
      <c r="ULK10" s="111"/>
      <c r="ULL10" s="111"/>
      <c r="ULM10" s="111"/>
      <c r="ULN10" s="111"/>
      <c r="ULO10" s="111"/>
      <c r="ULP10" s="111"/>
      <c r="ULQ10" s="111"/>
      <c r="ULR10" s="111"/>
      <c r="ULS10" s="111"/>
      <c r="ULT10" s="111"/>
      <c r="ULU10" s="111"/>
      <c r="ULV10" s="111"/>
      <c r="ULW10" s="111"/>
      <c r="ULX10" s="111"/>
      <c r="ULY10" s="111"/>
      <c r="ULZ10" s="111"/>
      <c r="UMA10" s="111"/>
      <c r="UMB10" s="111"/>
      <c r="UMC10" s="111"/>
      <c r="UMD10" s="111"/>
      <c r="UME10" s="111"/>
      <c r="UMF10" s="111"/>
      <c r="UMG10" s="111"/>
      <c r="UMH10" s="111"/>
      <c r="UMI10" s="111"/>
      <c r="UMJ10" s="111"/>
      <c r="UMK10" s="111"/>
      <c r="UML10" s="111"/>
      <c r="UMM10" s="111"/>
      <c r="UMN10" s="111"/>
      <c r="UMO10" s="111"/>
      <c r="UMP10" s="111"/>
      <c r="UMQ10" s="111"/>
      <c r="UMR10" s="111"/>
      <c r="UMS10" s="111"/>
      <c r="UMT10" s="111"/>
      <c r="UMU10" s="111"/>
      <c r="UMV10" s="111"/>
      <c r="UMW10" s="111"/>
      <c r="UMX10" s="111"/>
      <c r="UMY10" s="111"/>
      <c r="UMZ10" s="111"/>
      <c r="UNA10" s="111"/>
      <c r="UNB10" s="111"/>
      <c r="UNC10" s="111"/>
      <c r="UND10" s="111"/>
      <c r="UNE10" s="111"/>
      <c r="UNF10" s="111"/>
      <c r="UNG10" s="111"/>
      <c r="UNH10" s="111"/>
      <c r="UNI10" s="111"/>
      <c r="UNJ10" s="111"/>
      <c r="UNK10" s="111"/>
      <c r="UNL10" s="111"/>
      <c r="UNM10" s="111"/>
      <c r="UNN10" s="111"/>
      <c r="UNO10" s="111"/>
      <c r="UNP10" s="111"/>
      <c r="UNQ10" s="111"/>
      <c r="UNR10" s="111"/>
      <c r="UNS10" s="111"/>
      <c r="UNT10" s="111"/>
      <c r="UNU10" s="111"/>
      <c r="UNV10" s="111"/>
      <c r="UNW10" s="111"/>
      <c r="UNX10" s="111"/>
      <c r="UNY10" s="111"/>
      <c r="UNZ10" s="111"/>
      <c r="UOA10" s="111"/>
      <c r="UOB10" s="111"/>
      <c r="UOC10" s="111"/>
      <c r="UOD10" s="111"/>
      <c r="UOE10" s="111"/>
      <c r="UOF10" s="111"/>
      <c r="UOG10" s="111"/>
      <c r="UOH10" s="111"/>
      <c r="UOI10" s="111"/>
      <c r="UOJ10" s="111"/>
      <c r="UOK10" s="111"/>
      <c r="UOL10" s="111"/>
      <c r="UOM10" s="111"/>
      <c r="UON10" s="111"/>
      <c r="UOO10" s="111"/>
      <c r="UOP10" s="111"/>
      <c r="UOQ10" s="111"/>
      <c r="UOR10" s="111"/>
      <c r="UOS10" s="111"/>
      <c r="UOT10" s="111"/>
      <c r="UOU10" s="111"/>
      <c r="UOV10" s="111"/>
      <c r="UOW10" s="111"/>
      <c r="UOX10" s="111"/>
      <c r="UOY10" s="111"/>
      <c r="UOZ10" s="111"/>
      <c r="UPA10" s="111"/>
      <c r="UPB10" s="111"/>
      <c r="UPC10" s="111"/>
      <c r="UPD10" s="111"/>
      <c r="UPE10" s="111"/>
      <c r="UPF10" s="111"/>
      <c r="UPG10" s="111"/>
      <c r="UPH10" s="111"/>
      <c r="UPI10" s="111"/>
      <c r="UPJ10" s="111"/>
      <c r="UPK10" s="111"/>
      <c r="UPL10" s="111"/>
      <c r="UPM10" s="111"/>
      <c r="UPN10" s="111"/>
      <c r="UPO10" s="111"/>
      <c r="UPP10" s="111"/>
      <c r="UPQ10" s="111"/>
      <c r="UPR10" s="111"/>
      <c r="UPS10" s="111"/>
      <c r="UPT10" s="111"/>
      <c r="UPU10" s="111"/>
      <c r="UPV10" s="111"/>
      <c r="UPW10" s="111"/>
      <c r="UPX10" s="111"/>
      <c r="UPY10" s="111"/>
      <c r="UPZ10" s="111"/>
      <c r="UQA10" s="111"/>
      <c r="UQB10" s="111"/>
      <c r="UQC10" s="111"/>
      <c r="UQD10" s="111"/>
      <c r="UQE10" s="111"/>
      <c r="UQF10" s="111"/>
      <c r="UQG10" s="111"/>
      <c r="UQH10" s="111"/>
      <c r="UQI10" s="111"/>
      <c r="UQJ10" s="111"/>
      <c r="UQK10" s="111"/>
      <c r="UQL10" s="111"/>
      <c r="UQM10" s="111"/>
      <c r="UQN10" s="111"/>
      <c r="UQO10" s="111"/>
      <c r="UQP10" s="111"/>
      <c r="UQQ10" s="111"/>
      <c r="UQR10" s="111"/>
      <c r="UQS10" s="111"/>
      <c r="UQT10" s="111"/>
      <c r="UQU10" s="111"/>
      <c r="UQV10" s="111"/>
      <c r="UQW10" s="111"/>
      <c r="UQX10" s="111"/>
      <c r="UQY10" s="111"/>
      <c r="UQZ10" s="111"/>
      <c r="URA10" s="111"/>
      <c r="URB10" s="111"/>
      <c r="URC10" s="111"/>
      <c r="URD10" s="111"/>
      <c r="URE10" s="111"/>
      <c r="URF10" s="111"/>
      <c r="URG10" s="111"/>
      <c r="URH10" s="111"/>
      <c r="URI10" s="111"/>
      <c r="URJ10" s="111"/>
      <c r="URK10" s="111"/>
      <c r="URL10" s="111"/>
      <c r="URM10" s="111"/>
      <c r="URN10" s="111"/>
      <c r="URO10" s="111"/>
      <c r="URP10" s="111"/>
      <c r="URQ10" s="111"/>
      <c r="URR10" s="111"/>
      <c r="URS10" s="111"/>
      <c r="URT10" s="111"/>
      <c r="URU10" s="111"/>
      <c r="URV10" s="111"/>
      <c r="URW10" s="111"/>
      <c r="URX10" s="111"/>
      <c r="URY10" s="111"/>
      <c r="URZ10" s="111"/>
      <c r="USA10" s="111"/>
      <c r="USB10" s="111"/>
      <c r="USC10" s="111"/>
      <c r="USD10" s="111"/>
      <c r="USE10" s="111"/>
      <c r="USF10" s="111"/>
      <c r="USG10" s="111"/>
      <c r="USH10" s="111"/>
      <c r="USI10" s="111"/>
      <c r="USJ10" s="111"/>
      <c r="USK10" s="111"/>
      <c r="USL10" s="111"/>
      <c r="USM10" s="111"/>
      <c r="USN10" s="111"/>
      <c r="USO10" s="111"/>
      <c r="USP10" s="111"/>
      <c r="USQ10" s="111"/>
      <c r="USR10" s="111"/>
      <c r="USS10" s="111"/>
      <c r="UST10" s="111"/>
      <c r="USU10" s="111"/>
      <c r="USV10" s="111"/>
      <c r="USW10" s="111"/>
      <c r="USX10" s="111"/>
      <c r="USY10" s="111"/>
      <c r="USZ10" s="111"/>
      <c r="UTA10" s="111"/>
      <c r="UTB10" s="111"/>
      <c r="UTC10" s="111"/>
      <c r="UTD10" s="111"/>
      <c r="UTE10" s="111"/>
      <c r="UTF10" s="111"/>
      <c r="UTG10" s="111"/>
      <c r="UTH10" s="111"/>
      <c r="UTI10" s="111"/>
      <c r="UTJ10" s="111"/>
      <c r="UTK10" s="111"/>
      <c r="UTL10" s="111"/>
      <c r="UTM10" s="111"/>
      <c r="UTN10" s="111"/>
      <c r="UTO10" s="111"/>
      <c r="UTP10" s="111"/>
      <c r="UTQ10" s="111"/>
      <c r="UTR10" s="111"/>
      <c r="UTS10" s="111"/>
      <c r="UTT10" s="111"/>
      <c r="UTU10" s="111"/>
      <c r="UTV10" s="111"/>
      <c r="UTW10" s="111"/>
      <c r="UTX10" s="111"/>
      <c r="UTY10" s="111"/>
      <c r="UTZ10" s="111"/>
      <c r="UUA10" s="111"/>
      <c r="UUB10" s="111"/>
      <c r="UUC10" s="111"/>
      <c r="UUD10" s="111"/>
      <c r="UUE10" s="111"/>
      <c r="UUF10" s="111"/>
      <c r="UUG10" s="111"/>
      <c r="UUH10" s="111"/>
      <c r="UUI10" s="111"/>
      <c r="UUJ10" s="111"/>
      <c r="UUK10" s="111"/>
      <c r="UUL10" s="111"/>
      <c r="UUM10" s="111"/>
      <c r="UUN10" s="111"/>
      <c r="UUO10" s="111"/>
      <c r="UUP10" s="111"/>
      <c r="UUQ10" s="111"/>
      <c r="UUR10" s="111"/>
      <c r="UUS10" s="111"/>
      <c r="UUT10" s="111"/>
      <c r="UUU10" s="111"/>
      <c r="UUV10" s="111"/>
      <c r="UUW10" s="111"/>
      <c r="UUX10" s="111"/>
      <c r="UUY10" s="111"/>
      <c r="UUZ10" s="111"/>
      <c r="UVA10" s="111"/>
      <c r="UVB10" s="111"/>
      <c r="UVC10" s="111"/>
      <c r="UVD10" s="111"/>
      <c r="UVE10" s="111"/>
      <c r="UVF10" s="111"/>
      <c r="UVG10" s="111"/>
      <c r="UVH10" s="111"/>
      <c r="UVI10" s="111"/>
      <c r="UVJ10" s="111"/>
      <c r="UVK10" s="111"/>
      <c r="UVL10" s="111"/>
      <c r="UVM10" s="111"/>
      <c r="UVN10" s="111"/>
      <c r="UVO10" s="111"/>
      <c r="UVP10" s="111"/>
      <c r="UVQ10" s="111"/>
      <c r="UVR10" s="111"/>
      <c r="UVS10" s="111"/>
      <c r="UVT10" s="111"/>
      <c r="UVU10" s="111"/>
      <c r="UVV10" s="111"/>
      <c r="UVW10" s="111"/>
      <c r="UVX10" s="111"/>
      <c r="UVY10" s="111"/>
      <c r="UVZ10" s="111"/>
      <c r="UWA10" s="111"/>
      <c r="UWB10" s="111"/>
      <c r="UWC10" s="111"/>
      <c r="UWD10" s="111"/>
      <c r="UWE10" s="111"/>
      <c r="UWF10" s="111"/>
      <c r="UWG10" s="111"/>
      <c r="UWH10" s="111"/>
      <c r="UWI10" s="111"/>
      <c r="UWJ10" s="111"/>
      <c r="UWK10" s="111"/>
      <c r="UWL10" s="111"/>
      <c r="UWM10" s="111"/>
      <c r="UWN10" s="111"/>
      <c r="UWO10" s="111"/>
      <c r="UWP10" s="111"/>
      <c r="UWQ10" s="111"/>
      <c r="UWR10" s="111"/>
      <c r="UWS10" s="111"/>
      <c r="UWT10" s="111"/>
      <c r="UWU10" s="111"/>
      <c r="UWV10" s="111"/>
      <c r="UWW10" s="111"/>
      <c r="UWX10" s="111"/>
      <c r="UWY10" s="111"/>
      <c r="UWZ10" s="111"/>
      <c r="UXA10" s="111"/>
      <c r="UXB10" s="111"/>
      <c r="UXC10" s="111"/>
      <c r="UXD10" s="111"/>
      <c r="UXE10" s="111"/>
      <c r="UXF10" s="111"/>
      <c r="UXG10" s="111"/>
      <c r="UXH10" s="111"/>
      <c r="UXI10" s="111"/>
      <c r="UXJ10" s="111"/>
      <c r="UXK10" s="111"/>
      <c r="UXL10" s="111"/>
      <c r="UXM10" s="111"/>
      <c r="UXN10" s="111"/>
      <c r="UXO10" s="111"/>
      <c r="UXP10" s="111"/>
      <c r="UXQ10" s="111"/>
      <c r="UXR10" s="111"/>
      <c r="UXS10" s="111"/>
      <c r="UXT10" s="111"/>
      <c r="UXU10" s="111"/>
      <c r="UXV10" s="111"/>
      <c r="UXW10" s="111"/>
      <c r="UXX10" s="111"/>
      <c r="UXY10" s="111"/>
      <c r="UXZ10" s="111"/>
      <c r="UYA10" s="111"/>
      <c r="UYB10" s="111"/>
      <c r="UYC10" s="111"/>
      <c r="UYD10" s="111"/>
      <c r="UYE10" s="111"/>
      <c r="UYF10" s="111"/>
      <c r="UYG10" s="111"/>
      <c r="UYH10" s="111"/>
      <c r="UYI10" s="111"/>
      <c r="UYJ10" s="111"/>
      <c r="UYK10" s="111"/>
      <c r="UYL10" s="111"/>
      <c r="UYM10" s="111"/>
      <c r="UYN10" s="111"/>
      <c r="UYO10" s="111"/>
      <c r="UYP10" s="111"/>
      <c r="UYQ10" s="111"/>
      <c r="UYR10" s="111"/>
      <c r="UYS10" s="111"/>
      <c r="UYT10" s="111"/>
      <c r="UYU10" s="111"/>
      <c r="UYV10" s="111"/>
      <c r="UYW10" s="111"/>
      <c r="UYX10" s="111"/>
      <c r="UYY10" s="111"/>
      <c r="UYZ10" s="111"/>
      <c r="UZA10" s="111"/>
      <c r="UZB10" s="111"/>
      <c r="UZC10" s="111"/>
      <c r="UZD10" s="111"/>
      <c r="UZE10" s="111"/>
      <c r="UZF10" s="111"/>
      <c r="UZG10" s="111"/>
      <c r="UZH10" s="111"/>
      <c r="UZI10" s="111"/>
      <c r="UZJ10" s="111"/>
      <c r="UZK10" s="111"/>
      <c r="UZL10" s="111"/>
      <c r="UZM10" s="111"/>
      <c r="UZN10" s="111"/>
      <c r="UZO10" s="111"/>
      <c r="UZP10" s="111"/>
      <c r="UZQ10" s="111"/>
      <c r="UZR10" s="111"/>
      <c r="UZS10" s="111"/>
      <c r="UZT10" s="111"/>
      <c r="UZU10" s="111"/>
      <c r="UZV10" s="111"/>
      <c r="UZW10" s="111"/>
      <c r="UZX10" s="111"/>
      <c r="UZY10" s="111"/>
      <c r="UZZ10" s="111"/>
      <c r="VAA10" s="111"/>
      <c r="VAB10" s="111"/>
      <c r="VAC10" s="111"/>
      <c r="VAD10" s="111"/>
      <c r="VAE10" s="111"/>
      <c r="VAF10" s="111"/>
      <c r="VAG10" s="111"/>
      <c r="VAH10" s="111"/>
      <c r="VAI10" s="111"/>
      <c r="VAJ10" s="111"/>
      <c r="VAK10" s="111"/>
      <c r="VAL10" s="111"/>
      <c r="VAM10" s="111"/>
      <c r="VAN10" s="111"/>
      <c r="VAO10" s="111"/>
      <c r="VAP10" s="111"/>
      <c r="VAQ10" s="111"/>
      <c r="VAR10" s="111"/>
      <c r="VAS10" s="111"/>
      <c r="VAT10" s="111"/>
      <c r="VAU10" s="111"/>
      <c r="VAV10" s="111"/>
      <c r="VAW10" s="111"/>
      <c r="VAX10" s="111"/>
      <c r="VAY10" s="111"/>
      <c r="VAZ10" s="111"/>
      <c r="VBA10" s="111"/>
      <c r="VBB10" s="111"/>
      <c r="VBC10" s="111"/>
      <c r="VBD10" s="111"/>
      <c r="VBE10" s="111"/>
      <c r="VBF10" s="111"/>
      <c r="VBG10" s="111"/>
      <c r="VBH10" s="111"/>
      <c r="VBI10" s="111"/>
      <c r="VBJ10" s="111"/>
      <c r="VBK10" s="111"/>
      <c r="VBL10" s="111"/>
      <c r="VBM10" s="111"/>
      <c r="VBN10" s="111"/>
      <c r="VBO10" s="111"/>
      <c r="VBP10" s="111"/>
      <c r="VBQ10" s="111"/>
      <c r="VBR10" s="111"/>
      <c r="VBS10" s="111"/>
      <c r="VBT10" s="111"/>
      <c r="VBU10" s="111"/>
      <c r="VBV10" s="111"/>
      <c r="VBW10" s="111"/>
      <c r="VBX10" s="111"/>
      <c r="VBY10" s="111"/>
      <c r="VBZ10" s="111"/>
      <c r="VCA10" s="111"/>
      <c r="VCB10" s="111"/>
      <c r="VCC10" s="111"/>
      <c r="VCD10" s="111"/>
      <c r="VCE10" s="111"/>
      <c r="VCF10" s="111"/>
      <c r="VCG10" s="111"/>
      <c r="VCH10" s="111"/>
      <c r="VCI10" s="111"/>
      <c r="VCJ10" s="111"/>
      <c r="VCK10" s="111"/>
      <c r="VCL10" s="111"/>
      <c r="VCM10" s="111"/>
      <c r="VCN10" s="111"/>
      <c r="VCO10" s="111"/>
      <c r="VCP10" s="111"/>
      <c r="VCQ10" s="111"/>
      <c r="VCR10" s="111"/>
      <c r="VCS10" s="111"/>
      <c r="VCT10" s="111"/>
      <c r="VCU10" s="111"/>
      <c r="VCV10" s="111"/>
      <c r="VCW10" s="111"/>
      <c r="VCX10" s="111"/>
      <c r="VCY10" s="111"/>
      <c r="VCZ10" s="111"/>
      <c r="VDA10" s="111"/>
      <c r="VDB10" s="111"/>
      <c r="VDC10" s="111"/>
      <c r="VDD10" s="111"/>
      <c r="VDE10" s="111"/>
      <c r="VDF10" s="111"/>
      <c r="VDG10" s="111"/>
      <c r="VDH10" s="111"/>
      <c r="VDI10" s="111"/>
      <c r="VDJ10" s="111"/>
      <c r="VDK10" s="111"/>
      <c r="VDL10" s="111"/>
      <c r="VDM10" s="111"/>
      <c r="VDN10" s="111"/>
      <c r="VDO10" s="111"/>
      <c r="VDP10" s="111"/>
      <c r="VDQ10" s="111"/>
      <c r="VDR10" s="111"/>
      <c r="VDS10" s="111"/>
      <c r="VDT10" s="111"/>
      <c r="VDU10" s="111"/>
      <c r="VDV10" s="111"/>
      <c r="VDW10" s="111"/>
      <c r="VDX10" s="111"/>
      <c r="VDY10" s="111"/>
      <c r="VDZ10" s="111"/>
      <c r="VEA10" s="111"/>
      <c r="VEB10" s="111"/>
      <c r="VEC10" s="111"/>
      <c r="VED10" s="111"/>
      <c r="VEE10" s="111"/>
      <c r="VEF10" s="111"/>
      <c r="VEG10" s="111"/>
      <c r="VEH10" s="111"/>
      <c r="VEI10" s="111"/>
      <c r="VEJ10" s="111"/>
      <c r="VEK10" s="111"/>
      <c r="VEL10" s="111"/>
      <c r="VEM10" s="111"/>
      <c r="VEN10" s="111"/>
      <c r="VEO10" s="111"/>
      <c r="VEP10" s="111"/>
      <c r="VEQ10" s="111"/>
      <c r="VER10" s="111"/>
      <c r="VES10" s="111"/>
      <c r="VET10" s="111"/>
      <c r="VEU10" s="111"/>
      <c r="VEV10" s="111"/>
      <c r="VEW10" s="111"/>
      <c r="VEX10" s="111"/>
      <c r="VEY10" s="111"/>
      <c r="VEZ10" s="111"/>
      <c r="VFA10" s="111"/>
      <c r="VFB10" s="111"/>
      <c r="VFC10" s="111"/>
      <c r="VFD10" s="111"/>
      <c r="VFE10" s="111"/>
      <c r="VFF10" s="111"/>
      <c r="VFG10" s="111"/>
      <c r="VFH10" s="111"/>
      <c r="VFI10" s="111"/>
      <c r="VFJ10" s="111"/>
      <c r="VFK10" s="111"/>
      <c r="VFL10" s="111"/>
      <c r="VFM10" s="111"/>
      <c r="VFN10" s="111"/>
      <c r="VFO10" s="111"/>
      <c r="VFP10" s="111"/>
      <c r="VFQ10" s="111"/>
      <c r="VFR10" s="111"/>
      <c r="VFS10" s="111"/>
      <c r="VFT10" s="111"/>
      <c r="VFU10" s="111"/>
      <c r="VFV10" s="111"/>
      <c r="VFW10" s="111"/>
      <c r="VFX10" s="111"/>
      <c r="VFY10" s="111"/>
      <c r="VFZ10" s="111"/>
      <c r="VGA10" s="111"/>
      <c r="VGB10" s="111"/>
      <c r="VGC10" s="111"/>
      <c r="VGD10" s="111"/>
      <c r="VGE10" s="111"/>
      <c r="VGF10" s="111"/>
      <c r="VGG10" s="111"/>
      <c r="VGH10" s="111"/>
      <c r="VGI10" s="111"/>
      <c r="VGJ10" s="111"/>
      <c r="VGK10" s="111"/>
      <c r="VGL10" s="111"/>
      <c r="VGM10" s="111"/>
      <c r="VGN10" s="111"/>
      <c r="VGO10" s="111"/>
      <c r="VGP10" s="111"/>
      <c r="VGQ10" s="111"/>
      <c r="VGR10" s="111"/>
      <c r="VGS10" s="111"/>
      <c r="VGT10" s="111"/>
      <c r="VGU10" s="111"/>
      <c r="VGV10" s="111"/>
      <c r="VGW10" s="111"/>
      <c r="VGX10" s="111"/>
      <c r="VGY10" s="111"/>
      <c r="VGZ10" s="111"/>
      <c r="VHA10" s="111"/>
      <c r="VHB10" s="111"/>
      <c r="VHC10" s="111"/>
      <c r="VHD10" s="111"/>
      <c r="VHE10" s="111"/>
      <c r="VHF10" s="111"/>
      <c r="VHG10" s="111"/>
      <c r="VHH10" s="111"/>
      <c r="VHI10" s="111"/>
      <c r="VHJ10" s="111"/>
      <c r="VHK10" s="111"/>
      <c r="VHL10" s="111"/>
      <c r="VHM10" s="111"/>
      <c r="VHN10" s="111"/>
      <c r="VHO10" s="111"/>
      <c r="VHP10" s="111"/>
      <c r="VHQ10" s="111"/>
      <c r="VHR10" s="111"/>
      <c r="VHS10" s="111"/>
      <c r="VHT10" s="111"/>
      <c r="VHU10" s="111"/>
      <c r="VHV10" s="111"/>
      <c r="VHW10" s="111"/>
      <c r="VHX10" s="111"/>
      <c r="VHY10" s="111"/>
      <c r="VHZ10" s="111"/>
      <c r="VIA10" s="111"/>
      <c r="VIB10" s="111"/>
      <c r="VIC10" s="111"/>
      <c r="VID10" s="111"/>
      <c r="VIE10" s="111"/>
      <c r="VIF10" s="111"/>
      <c r="VIG10" s="111"/>
      <c r="VIH10" s="111"/>
      <c r="VII10" s="111"/>
      <c r="VIJ10" s="111"/>
      <c r="VIK10" s="111"/>
      <c r="VIL10" s="111"/>
      <c r="VIM10" s="111"/>
      <c r="VIN10" s="111"/>
      <c r="VIO10" s="111"/>
      <c r="VIP10" s="111"/>
      <c r="VIQ10" s="111"/>
      <c r="VIR10" s="111"/>
      <c r="VIS10" s="111"/>
      <c r="VIT10" s="111"/>
      <c r="VIU10" s="111"/>
      <c r="VIV10" s="111"/>
      <c r="VIW10" s="111"/>
      <c r="VIX10" s="111"/>
      <c r="VIY10" s="111"/>
      <c r="VIZ10" s="111"/>
      <c r="VJA10" s="111"/>
      <c r="VJB10" s="111"/>
      <c r="VJC10" s="111"/>
      <c r="VJD10" s="111"/>
      <c r="VJE10" s="111"/>
      <c r="VJF10" s="111"/>
      <c r="VJG10" s="111"/>
      <c r="VJH10" s="111"/>
      <c r="VJI10" s="111"/>
      <c r="VJJ10" s="111"/>
      <c r="VJK10" s="111"/>
      <c r="VJL10" s="111"/>
      <c r="VJM10" s="111"/>
      <c r="VJN10" s="111"/>
      <c r="VJO10" s="111"/>
      <c r="VJP10" s="111"/>
      <c r="VJQ10" s="111"/>
      <c r="VJR10" s="111"/>
      <c r="VJS10" s="111"/>
      <c r="VJT10" s="111"/>
      <c r="VJU10" s="111"/>
      <c r="VJV10" s="111"/>
      <c r="VJW10" s="111"/>
      <c r="VJX10" s="111"/>
      <c r="VJY10" s="111"/>
      <c r="VJZ10" s="111"/>
      <c r="VKA10" s="111"/>
      <c r="VKB10" s="111"/>
      <c r="VKC10" s="111"/>
      <c r="VKD10" s="111"/>
      <c r="VKE10" s="111"/>
      <c r="VKF10" s="111"/>
      <c r="VKG10" s="111"/>
      <c r="VKH10" s="111"/>
      <c r="VKI10" s="111"/>
      <c r="VKJ10" s="111"/>
      <c r="VKK10" s="111"/>
      <c r="VKL10" s="111"/>
      <c r="VKM10" s="111"/>
      <c r="VKN10" s="111"/>
      <c r="VKO10" s="111"/>
      <c r="VKP10" s="111"/>
      <c r="VKQ10" s="111"/>
      <c r="VKR10" s="111"/>
      <c r="VKS10" s="111"/>
      <c r="VKT10" s="111"/>
      <c r="VKU10" s="111"/>
      <c r="VKV10" s="111"/>
      <c r="VKW10" s="111"/>
      <c r="VKX10" s="111"/>
      <c r="VKY10" s="111"/>
      <c r="VKZ10" s="111"/>
      <c r="VLA10" s="111"/>
      <c r="VLB10" s="111"/>
      <c r="VLC10" s="111"/>
      <c r="VLD10" s="111"/>
      <c r="VLE10" s="111"/>
      <c r="VLF10" s="111"/>
      <c r="VLG10" s="111"/>
      <c r="VLH10" s="111"/>
      <c r="VLI10" s="111"/>
      <c r="VLJ10" s="111"/>
      <c r="VLK10" s="111"/>
      <c r="VLL10" s="111"/>
      <c r="VLM10" s="111"/>
      <c r="VLN10" s="111"/>
      <c r="VLO10" s="111"/>
      <c r="VLP10" s="111"/>
      <c r="VLQ10" s="111"/>
      <c r="VLR10" s="111"/>
      <c r="VLS10" s="111"/>
      <c r="VLT10" s="111"/>
      <c r="VLU10" s="111"/>
      <c r="VLV10" s="111"/>
      <c r="VLW10" s="111"/>
      <c r="VLX10" s="111"/>
      <c r="VLY10" s="111"/>
      <c r="VLZ10" s="111"/>
      <c r="VMA10" s="111"/>
      <c r="VMB10" s="111"/>
      <c r="VMC10" s="111"/>
      <c r="VMD10" s="111"/>
      <c r="VME10" s="111"/>
      <c r="VMF10" s="111"/>
      <c r="VMG10" s="111"/>
      <c r="VMH10" s="111"/>
      <c r="VMI10" s="111"/>
      <c r="VMJ10" s="111"/>
      <c r="VMK10" s="111"/>
      <c r="VML10" s="111"/>
      <c r="VMM10" s="111"/>
      <c r="VMN10" s="111"/>
      <c r="VMO10" s="111"/>
      <c r="VMP10" s="111"/>
      <c r="VMQ10" s="111"/>
      <c r="VMR10" s="111"/>
      <c r="VMS10" s="111"/>
      <c r="VMT10" s="111"/>
      <c r="VMU10" s="111"/>
      <c r="VMV10" s="111"/>
      <c r="VMW10" s="111"/>
      <c r="VMX10" s="111"/>
      <c r="VMY10" s="111"/>
      <c r="VMZ10" s="111"/>
      <c r="VNA10" s="111"/>
      <c r="VNB10" s="111"/>
      <c r="VNC10" s="111"/>
      <c r="VND10" s="111"/>
      <c r="VNE10" s="111"/>
      <c r="VNF10" s="111"/>
      <c r="VNG10" s="111"/>
      <c r="VNH10" s="111"/>
      <c r="VNI10" s="111"/>
      <c r="VNJ10" s="111"/>
      <c r="VNK10" s="111"/>
      <c r="VNL10" s="111"/>
      <c r="VNM10" s="111"/>
      <c r="VNN10" s="111"/>
      <c r="VNO10" s="111"/>
      <c r="VNP10" s="111"/>
      <c r="VNQ10" s="111"/>
      <c r="VNR10" s="111"/>
      <c r="VNS10" s="111"/>
      <c r="VNT10" s="111"/>
      <c r="VNU10" s="111"/>
      <c r="VNV10" s="111"/>
      <c r="VNW10" s="111"/>
      <c r="VNX10" s="111"/>
      <c r="VNY10" s="111"/>
      <c r="VNZ10" s="111"/>
      <c r="VOA10" s="111"/>
      <c r="VOB10" s="111"/>
      <c r="VOC10" s="111"/>
      <c r="VOD10" s="111"/>
      <c r="VOE10" s="111"/>
      <c r="VOF10" s="111"/>
      <c r="VOG10" s="111"/>
      <c r="VOH10" s="111"/>
      <c r="VOI10" s="111"/>
      <c r="VOJ10" s="111"/>
      <c r="VOK10" s="111"/>
      <c r="VOL10" s="111"/>
      <c r="VOM10" s="111"/>
      <c r="VON10" s="111"/>
      <c r="VOO10" s="111"/>
      <c r="VOP10" s="111"/>
      <c r="VOQ10" s="111"/>
      <c r="VOR10" s="111"/>
      <c r="VOS10" s="111"/>
      <c r="VOT10" s="111"/>
      <c r="VOU10" s="111"/>
      <c r="VOV10" s="111"/>
      <c r="VOW10" s="111"/>
      <c r="VOX10" s="111"/>
      <c r="VOY10" s="111"/>
      <c r="VOZ10" s="111"/>
      <c r="VPA10" s="111"/>
      <c r="VPB10" s="111"/>
      <c r="VPC10" s="111"/>
      <c r="VPD10" s="111"/>
      <c r="VPE10" s="111"/>
      <c r="VPF10" s="111"/>
      <c r="VPG10" s="111"/>
      <c r="VPH10" s="111"/>
      <c r="VPI10" s="111"/>
      <c r="VPJ10" s="111"/>
      <c r="VPK10" s="111"/>
      <c r="VPL10" s="111"/>
      <c r="VPM10" s="111"/>
      <c r="VPN10" s="111"/>
      <c r="VPO10" s="111"/>
      <c r="VPP10" s="111"/>
      <c r="VPQ10" s="111"/>
      <c r="VPR10" s="111"/>
      <c r="VPS10" s="111"/>
      <c r="VPT10" s="111"/>
      <c r="VPU10" s="111"/>
      <c r="VPV10" s="111"/>
      <c r="VPW10" s="111"/>
      <c r="VPX10" s="111"/>
      <c r="VPY10" s="111"/>
      <c r="VPZ10" s="111"/>
      <c r="VQA10" s="111"/>
      <c r="VQB10" s="111"/>
      <c r="VQC10" s="111"/>
      <c r="VQD10" s="111"/>
      <c r="VQE10" s="111"/>
      <c r="VQF10" s="111"/>
      <c r="VQG10" s="111"/>
      <c r="VQH10" s="111"/>
      <c r="VQI10" s="111"/>
      <c r="VQJ10" s="111"/>
      <c r="VQK10" s="111"/>
      <c r="VQL10" s="111"/>
      <c r="VQM10" s="111"/>
      <c r="VQN10" s="111"/>
      <c r="VQO10" s="111"/>
      <c r="VQP10" s="111"/>
      <c r="VQQ10" s="111"/>
      <c r="VQR10" s="111"/>
      <c r="VQS10" s="111"/>
      <c r="VQT10" s="111"/>
      <c r="VQU10" s="111"/>
      <c r="VQV10" s="111"/>
      <c r="VQW10" s="111"/>
      <c r="VQX10" s="111"/>
      <c r="VQY10" s="111"/>
      <c r="VQZ10" s="111"/>
      <c r="VRA10" s="111"/>
      <c r="VRB10" s="111"/>
      <c r="VRC10" s="111"/>
      <c r="VRD10" s="111"/>
      <c r="VRE10" s="111"/>
      <c r="VRF10" s="111"/>
      <c r="VRG10" s="111"/>
      <c r="VRH10" s="111"/>
      <c r="VRI10" s="111"/>
      <c r="VRJ10" s="111"/>
      <c r="VRK10" s="111"/>
      <c r="VRL10" s="111"/>
      <c r="VRM10" s="111"/>
      <c r="VRN10" s="111"/>
      <c r="VRO10" s="111"/>
      <c r="VRP10" s="111"/>
      <c r="VRQ10" s="111"/>
      <c r="VRR10" s="111"/>
      <c r="VRS10" s="111"/>
      <c r="VRT10" s="111"/>
      <c r="VRU10" s="111"/>
      <c r="VRV10" s="111"/>
      <c r="VRW10" s="111"/>
      <c r="VRX10" s="111"/>
      <c r="VRY10" s="111"/>
      <c r="VRZ10" s="111"/>
      <c r="VSA10" s="111"/>
      <c r="VSB10" s="111"/>
      <c r="VSC10" s="111"/>
      <c r="VSD10" s="111"/>
      <c r="VSE10" s="111"/>
      <c r="VSF10" s="111"/>
      <c r="VSG10" s="111"/>
      <c r="VSH10" s="111"/>
      <c r="VSI10" s="111"/>
      <c r="VSJ10" s="111"/>
      <c r="VSK10" s="111"/>
      <c r="VSL10" s="111"/>
      <c r="VSM10" s="111"/>
      <c r="VSN10" s="111"/>
      <c r="VSO10" s="111"/>
      <c r="VSP10" s="111"/>
      <c r="VSQ10" s="111"/>
      <c r="VSR10" s="111"/>
      <c r="VSS10" s="111"/>
      <c r="VST10" s="111"/>
      <c r="VSU10" s="111"/>
      <c r="VSV10" s="111"/>
      <c r="VSW10" s="111"/>
      <c r="VSX10" s="111"/>
      <c r="VSY10" s="111"/>
      <c r="VSZ10" s="111"/>
      <c r="VTA10" s="111"/>
      <c r="VTB10" s="111"/>
      <c r="VTC10" s="111"/>
      <c r="VTD10" s="111"/>
      <c r="VTE10" s="111"/>
      <c r="VTF10" s="111"/>
      <c r="VTG10" s="111"/>
      <c r="VTH10" s="111"/>
      <c r="VTI10" s="111"/>
      <c r="VTJ10" s="111"/>
      <c r="VTK10" s="111"/>
      <c r="VTL10" s="111"/>
      <c r="VTM10" s="111"/>
      <c r="VTN10" s="111"/>
      <c r="VTO10" s="111"/>
      <c r="VTP10" s="111"/>
      <c r="VTQ10" s="111"/>
      <c r="VTR10" s="111"/>
      <c r="VTS10" s="111"/>
      <c r="VTT10" s="111"/>
      <c r="VTU10" s="111"/>
      <c r="VTV10" s="111"/>
      <c r="VTW10" s="111"/>
      <c r="VTX10" s="111"/>
      <c r="VTY10" s="111"/>
      <c r="VTZ10" s="111"/>
      <c r="VUA10" s="111"/>
      <c r="VUB10" s="111"/>
      <c r="VUC10" s="111"/>
      <c r="VUD10" s="111"/>
      <c r="VUE10" s="111"/>
      <c r="VUF10" s="111"/>
      <c r="VUG10" s="111"/>
      <c r="VUH10" s="111"/>
      <c r="VUI10" s="111"/>
      <c r="VUJ10" s="111"/>
      <c r="VUK10" s="111"/>
      <c r="VUL10" s="111"/>
      <c r="VUM10" s="111"/>
      <c r="VUN10" s="111"/>
      <c r="VUO10" s="111"/>
      <c r="VUP10" s="111"/>
      <c r="VUQ10" s="111"/>
      <c r="VUR10" s="111"/>
      <c r="VUS10" s="111"/>
      <c r="VUT10" s="111"/>
      <c r="VUU10" s="111"/>
      <c r="VUV10" s="111"/>
      <c r="VUW10" s="111"/>
      <c r="VUX10" s="111"/>
      <c r="VUY10" s="111"/>
      <c r="VUZ10" s="111"/>
      <c r="VVA10" s="111"/>
      <c r="VVB10" s="111"/>
      <c r="VVC10" s="111"/>
      <c r="VVD10" s="111"/>
      <c r="VVE10" s="111"/>
      <c r="VVF10" s="111"/>
      <c r="VVG10" s="111"/>
      <c r="VVH10" s="111"/>
      <c r="VVI10" s="111"/>
      <c r="VVJ10" s="111"/>
      <c r="VVK10" s="111"/>
      <c r="VVL10" s="111"/>
      <c r="VVM10" s="111"/>
      <c r="VVN10" s="111"/>
      <c r="VVO10" s="111"/>
      <c r="VVP10" s="111"/>
      <c r="VVQ10" s="111"/>
      <c r="VVR10" s="111"/>
      <c r="VVS10" s="111"/>
      <c r="VVT10" s="111"/>
      <c r="VVU10" s="111"/>
      <c r="VVV10" s="111"/>
      <c r="VVW10" s="111"/>
      <c r="VVX10" s="111"/>
      <c r="VVY10" s="111"/>
      <c r="VVZ10" s="111"/>
      <c r="VWA10" s="111"/>
      <c r="VWB10" s="111"/>
      <c r="VWC10" s="111"/>
      <c r="VWD10" s="111"/>
      <c r="VWE10" s="111"/>
      <c r="VWF10" s="111"/>
      <c r="VWG10" s="111"/>
      <c r="VWH10" s="111"/>
      <c r="VWI10" s="111"/>
      <c r="VWJ10" s="111"/>
      <c r="VWK10" s="111"/>
      <c r="VWL10" s="111"/>
      <c r="VWM10" s="111"/>
      <c r="VWN10" s="111"/>
      <c r="VWO10" s="111"/>
      <c r="VWP10" s="111"/>
      <c r="VWQ10" s="111"/>
      <c r="VWR10" s="111"/>
      <c r="VWS10" s="111"/>
      <c r="VWT10" s="111"/>
      <c r="VWU10" s="111"/>
      <c r="VWV10" s="111"/>
      <c r="VWW10" s="111"/>
      <c r="VWX10" s="111"/>
      <c r="VWY10" s="111"/>
      <c r="VWZ10" s="111"/>
      <c r="VXA10" s="111"/>
      <c r="VXB10" s="111"/>
      <c r="VXC10" s="111"/>
      <c r="VXD10" s="111"/>
      <c r="VXE10" s="111"/>
      <c r="VXF10" s="111"/>
      <c r="VXG10" s="111"/>
      <c r="VXH10" s="111"/>
      <c r="VXI10" s="111"/>
      <c r="VXJ10" s="111"/>
      <c r="VXK10" s="111"/>
      <c r="VXL10" s="111"/>
      <c r="VXM10" s="111"/>
      <c r="VXN10" s="111"/>
      <c r="VXO10" s="111"/>
      <c r="VXP10" s="111"/>
      <c r="VXQ10" s="111"/>
      <c r="VXR10" s="111"/>
      <c r="VXS10" s="111"/>
      <c r="VXT10" s="111"/>
      <c r="VXU10" s="111"/>
      <c r="VXV10" s="111"/>
      <c r="VXW10" s="111"/>
      <c r="VXX10" s="111"/>
      <c r="VXY10" s="111"/>
      <c r="VXZ10" s="111"/>
      <c r="VYA10" s="111"/>
      <c r="VYB10" s="111"/>
      <c r="VYC10" s="111"/>
      <c r="VYD10" s="111"/>
      <c r="VYE10" s="111"/>
      <c r="VYF10" s="111"/>
      <c r="VYG10" s="111"/>
      <c r="VYH10" s="111"/>
      <c r="VYI10" s="111"/>
      <c r="VYJ10" s="111"/>
      <c r="VYK10" s="111"/>
      <c r="VYL10" s="111"/>
      <c r="VYM10" s="111"/>
      <c r="VYN10" s="111"/>
      <c r="VYO10" s="111"/>
      <c r="VYP10" s="111"/>
      <c r="VYQ10" s="111"/>
      <c r="VYR10" s="111"/>
      <c r="VYS10" s="111"/>
      <c r="VYT10" s="111"/>
      <c r="VYU10" s="111"/>
      <c r="VYV10" s="111"/>
      <c r="VYW10" s="111"/>
      <c r="VYX10" s="111"/>
      <c r="VYY10" s="111"/>
      <c r="VYZ10" s="111"/>
      <c r="VZA10" s="111"/>
      <c r="VZB10" s="111"/>
      <c r="VZC10" s="111"/>
      <c r="VZD10" s="111"/>
      <c r="VZE10" s="111"/>
      <c r="VZF10" s="111"/>
      <c r="VZG10" s="111"/>
      <c r="VZH10" s="111"/>
      <c r="VZI10" s="111"/>
      <c r="VZJ10" s="111"/>
      <c r="VZK10" s="111"/>
      <c r="VZL10" s="111"/>
      <c r="VZM10" s="111"/>
      <c r="VZN10" s="111"/>
      <c r="VZO10" s="111"/>
      <c r="VZP10" s="111"/>
      <c r="VZQ10" s="111"/>
      <c r="VZR10" s="111"/>
      <c r="VZS10" s="111"/>
      <c r="VZT10" s="111"/>
      <c r="VZU10" s="111"/>
      <c r="VZV10" s="111"/>
      <c r="VZW10" s="111"/>
      <c r="VZX10" s="111"/>
      <c r="VZY10" s="111"/>
      <c r="VZZ10" s="111"/>
      <c r="WAA10" s="111"/>
      <c r="WAB10" s="111"/>
      <c r="WAC10" s="111"/>
      <c r="WAD10" s="111"/>
      <c r="WAE10" s="111"/>
      <c r="WAF10" s="111"/>
      <c r="WAG10" s="111"/>
      <c r="WAH10" s="111"/>
      <c r="WAI10" s="111"/>
      <c r="WAJ10" s="111"/>
      <c r="WAK10" s="111"/>
      <c r="WAL10" s="111"/>
      <c r="WAM10" s="111"/>
      <c r="WAN10" s="111"/>
      <c r="WAO10" s="111"/>
      <c r="WAP10" s="111"/>
      <c r="WAQ10" s="111"/>
      <c r="WAR10" s="111"/>
      <c r="WAS10" s="111"/>
      <c r="WAT10" s="111"/>
      <c r="WAU10" s="111"/>
      <c r="WAV10" s="111"/>
      <c r="WAW10" s="111"/>
      <c r="WAX10" s="111"/>
      <c r="WAY10" s="111"/>
      <c r="WAZ10" s="111"/>
      <c r="WBA10" s="111"/>
      <c r="WBB10" s="111"/>
      <c r="WBC10" s="111"/>
      <c r="WBD10" s="111"/>
      <c r="WBE10" s="111"/>
      <c r="WBF10" s="111"/>
      <c r="WBG10" s="111"/>
      <c r="WBH10" s="111"/>
      <c r="WBI10" s="111"/>
      <c r="WBJ10" s="111"/>
      <c r="WBK10" s="111"/>
      <c r="WBL10" s="111"/>
      <c r="WBM10" s="111"/>
      <c r="WBN10" s="111"/>
      <c r="WBO10" s="111"/>
      <c r="WBP10" s="111"/>
      <c r="WBQ10" s="111"/>
      <c r="WBR10" s="111"/>
      <c r="WBS10" s="111"/>
      <c r="WBT10" s="111"/>
      <c r="WBU10" s="111"/>
      <c r="WBV10" s="111"/>
      <c r="WBW10" s="111"/>
      <c r="WBX10" s="111"/>
      <c r="WBY10" s="111"/>
      <c r="WBZ10" s="111"/>
      <c r="WCA10" s="111"/>
      <c r="WCB10" s="111"/>
      <c r="WCC10" s="111"/>
      <c r="WCD10" s="111"/>
      <c r="WCE10" s="111"/>
      <c r="WCF10" s="111"/>
      <c r="WCG10" s="111"/>
      <c r="WCH10" s="111"/>
      <c r="WCI10" s="111"/>
      <c r="WCJ10" s="111"/>
      <c r="WCK10" s="111"/>
      <c r="WCL10" s="111"/>
      <c r="WCM10" s="111"/>
      <c r="WCN10" s="111"/>
      <c r="WCO10" s="111"/>
      <c r="WCP10" s="111"/>
      <c r="WCQ10" s="111"/>
      <c r="WCR10" s="111"/>
      <c r="WCS10" s="111"/>
      <c r="WCT10" s="111"/>
      <c r="WCU10" s="111"/>
      <c r="WCV10" s="111"/>
      <c r="WCW10" s="111"/>
      <c r="WCX10" s="111"/>
      <c r="WCY10" s="111"/>
      <c r="WCZ10" s="111"/>
      <c r="WDA10" s="111"/>
      <c r="WDB10" s="111"/>
      <c r="WDC10" s="111"/>
      <c r="WDD10" s="111"/>
      <c r="WDE10" s="111"/>
      <c r="WDF10" s="111"/>
      <c r="WDG10" s="111"/>
      <c r="WDH10" s="111"/>
      <c r="WDI10" s="111"/>
      <c r="WDJ10" s="111"/>
      <c r="WDK10" s="111"/>
      <c r="WDL10" s="111"/>
      <c r="WDM10" s="111"/>
      <c r="WDN10" s="111"/>
      <c r="WDO10" s="111"/>
      <c r="WDP10" s="111"/>
      <c r="WDQ10" s="111"/>
      <c r="WDR10" s="111"/>
      <c r="WDS10" s="111"/>
      <c r="WDT10" s="111"/>
      <c r="WDU10" s="111"/>
      <c r="WDV10" s="111"/>
      <c r="WDW10" s="111"/>
      <c r="WDX10" s="111"/>
      <c r="WDY10" s="111"/>
      <c r="WDZ10" s="111"/>
      <c r="WEA10" s="111"/>
      <c r="WEB10" s="111"/>
      <c r="WEC10" s="111"/>
      <c r="WED10" s="111"/>
      <c r="WEE10" s="111"/>
      <c r="WEF10" s="111"/>
      <c r="WEG10" s="111"/>
      <c r="WEH10" s="111"/>
      <c r="WEI10" s="111"/>
      <c r="WEJ10" s="111"/>
      <c r="WEK10" s="111"/>
      <c r="WEL10" s="111"/>
      <c r="WEM10" s="111"/>
      <c r="WEN10" s="111"/>
      <c r="WEO10" s="111"/>
      <c r="WEP10" s="111"/>
      <c r="WEQ10" s="111"/>
      <c r="WER10" s="111"/>
      <c r="WES10" s="111"/>
      <c r="WET10" s="111"/>
      <c r="WEU10" s="111"/>
      <c r="WEV10" s="111"/>
      <c r="WEW10" s="111"/>
      <c r="WEX10" s="111"/>
      <c r="WEY10" s="111"/>
      <c r="WEZ10" s="111"/>
      <c r="WFA10" s="111"/>
      <c r="WFB10" s="111"/>
      <c r="WFC10" s="111"/>
      <c r="WFD10" s="111"/>
      <c r="WFE10" s="111"/>
      <c r="WFF10" s="111"/>
      <c r="WFG10" s="111"/>
      <c r="WFH10" s="111"/>
      <c r="WFI10" s="111"/>
      <c r="WFJ10" s="111"/>
      <c r="WFK10" s="111"/>
      <c r="WFL10" s="111"/>
      <c r="WFM10" s="111"/>
      <c r="WFN10" s="111"/>
      <c r="WFO10" s="111"/>
      <c r="WFP10" s="111"/>
      <c r="WFQ10" s="111"/>
      <c r="WFR10" s="111"/>
      <c r="WFS10" s="111"/>
      <c r="WFT10" s="111"/>
      <c r="WFU10" s="111"/>
      <c r="WFV10" s="111"/>
      <c r="WFW10" s="111"/>
      <c r="WFX10" s="111"/>
      <c r="WFY10" s="111"/>
      <c r="WFZ10" s="111"/>
      <c r="WGA10" s="111"/>
      <c r="WGB10" s="111"/>
      <c r="WGC10" s="111"/>
      <c r="WGD10" s="111"/>
      <c r="WGE10" s="111"/>
      <c r="WGF10" s="111"/>
      <c r="WGG10" s="111"/>
      <c r="WGH10" s="111"/>
      <c r="WGI10" s="111"/>
      <c r="WGJ10" s="111"/>
      <c r="WGK10" s="111"/>
      <c r="WGL10" s="111"/>
      <c r="WGM10" s="111"/>
      <c r="WGN10" s="111"/>
      <c r="WGO10" s="111"/>
      <c r="WGP10" s="111"/>
      <c r="WGQ10" s="111"/>
      <c r="WGR10" s="111"/>
      <c r="WGS10" s="111"/>
      <c r="WGT10" s="111"/>
      <c r="WGU10" s="111"/>
      <c r="WGV10" s="111"/>
      <c r="WGW10" s="111"/>
      <c r="WGX10" s="111"/>
      <c r="WGY10" s="111"/>
      <c r="WGZ10" s="111"/>
      <c r="WHA10" s="111"/>
      <c r="WHB10" s="111"/>
      <c r="WHC10" s="111"/>
      <c r="WHD10" s="111"/>
      <c r="WHE10" s="111"/>
      <c r="WHF10" s="111"/>
      <c r="WHG10" s="111"/>
      <c r="WHH10" s="111"/>
      <c r="WHI10" s="111"/>
      <c r="WHJ10" s="111"/>
      <c r="WHK10" s="111"/>
      <c r="WHL10" s="111"/>
      <c r="WHM10" s="111"/>
      <c r="WHN10" s="111"/>
      <c r="WHO10" s="111"/>
      <c r="WHP10" s="111"/>
      <c r="WHQ10" s="111"/>
      <c r="WHR10" s="111"/>
      <c r="WHS10" s="111"/>
      <c r="WHT10" s="111"/>
      <c r="WHU10" s="111"/>
      <c r="WHV10" s="111"/>
      <c r="WHW10" s="111"/>
      <c r="WHX10" s="111"/>
      <c r="WHY10" s="111"/>
      <c r="WHZ10" s="111"/>
      <c r="WIA10" s="111"/>
      <c r="WIB10" s="111"/>
      <c r="WIC10" s="111"/>
      <c r="WID10" s="111"/>
      <c r="WIE10" s="111"/>
      <c r="WIF10" s="111"/>
      <c r="WIG10" s="111"/>
      <c r="WIH10" s="111"/>
      <c r="WII10" s="111"/>
      <c r="WIJ10" s="111"/>
      <c r="WIK10" s="111"/>
      <c r="WIL10" s="111"/>
      <c r="WIM10" s="111"/>
      <c r="WIN10" s="111"/>
      <c r="WIO10" s="111"/>
      <c r="WIP10" s="111"/>
      <c r="WIQ10" s="111"/>
      <c r="WIR10" s="111"/>
      <c r="WIS10" s="111"/>
      <c r="WIT10" s="111"/>
      <c r="WIU10" s="111"/>
      <c r="WIV10" s="111"/>
      <c r="WIW10" s="111"/>
      <c r="WIX10" s="111"/>
      <c r="WIY10" s="111"/>
      <c r="WIZ10" s="111"/>
      <c r="WJA10" s="111"/>
      <c r="WJB10" s="111"/>
      <c r="WJC10" s="111"/>
      <c r="WJD10" s="111"/>
      <c r="WJE10" s="111"/>
      <c r="WJF10" s="111"/>
      <c r="WJG10" s="111"/>
      <c r="WJH10" s="111"/>
      <c r="WJI10" s="111"/>
      <c r="WJJ10" s="111"/>
      <c r="WJK10" s="111"/>
      <c r="WJL10" s="111"/>
      <c r="WJM10" s="111"/>
      <c r="WJN10" s="111"/>
      <c r="WJO10" s="111"/>
      <c r="WJP10" s="111"/>
      <c r="WJQ10" s="111"/>
      <c r="WJR10" s="111"/>
      <c r="WJS10" s="111"/>
      <c r="WJT10" s="111"/>
      <c r="WJU10" s="111"/>
      <c r="WJV10" s="111"/>
      <c r="WJW10" s="111"/>
      <c r="WJX10" s="111"/>
      <c r="WJY10" s="111"/>
      <c r="WJZ10" s="111"/>
      <c r="WKA10" s="111"/>
      <c r="WKB10" s="111"/>
      <c r="WKC10" s="111"/>
      <c r="WKD10" s="111"/>
      <c r="WKE10" s="111"/>
      <c r="WKF10" s="111"/>
      <c r="WKG10" s="111"/>
      <c r="WKH10" s="111"/>
      <c r="WKI10" s="111"/>
      <c r="WKJ10" s="111"/>
      <c r="WKK10" s="111"/>
      <c r="WKL10" s="111"/>
      <c r="WKM10" s="111"/>
      <c r="WKN10" s="111"/>
      <c r="WKO10" s="111"/>
      <c r="WKP10" s="111"/>
      <c r="WKQ10" s="111"/>
      <c r="WKR10" s="111"/>
      <c r="WKS10" s="111"/>
      <c r="WKT10" s="111"/>
      <c r="WKU10" s="111"/>
      <c r="WKV10" s="111"/>
      <c r="WKW10" s="111"/>
      <c r="WKX10" s="111"/>
      <c r="WKY10" s="111"/>
      <c r="WKZ10" s="111"/>
      <c r="WLA10" s="111"/>
      <c r="WLB10" s="111"/>
      <c r="WLC10" s="111"/>
      <c r="WLD10" s="111"/>
      <c r="WLE10" s="111"/>
      <c r="WLF10" s="111"/>
      <c r="WLG10" s="111"/>
      <c r="WLH10" s="111"/>
      <c r="WLI10" s="111"/>
      <c r="WLJ10" s="111"/>
      <c r="WLK10" s="111"/>
      <c r="WLL10" s="111"/>
      <c r="WLM10" s="111"/>
      <c r="WLN10" s="111"/>
      <c r="WLO10" s="111"/>
      <c r="WLP10" s="111"/>
      <c r="WLQ10" s="111"/>
      <c r="WLR10" s="111"/>
      <c r="WLS10" s="111"/>
      <c r="WLT10" s="111"/>
      <c r="WLU10" s="111"/>
      <c r="WLV10" s="111"/>
      <c r="WLW10" s="111"/>
      <c r="WLX10" s="111"/>
      <c r="WLY10" s="111"/>
      <c r="WLZ10" s="111"/>
      <c r="WMA10" s="111"/>
      <c r="WMB10" s="111"/>
      <c r="WMC10" s="111"/>
      <c r="WMD10" s="111"/>
      <c r="WME10" s="111"/>
      <c r="WMF10" s="111"/>
      <c r="WMG10" s="111"/>
      <c r="WMH10" s="111"/>
      <c r="WMI10" s="111"/>
      <c r="WMJ10" s="111"/>
      <c r="WMK10" s="111"/>
      <c r="WML10" s="111"/>
      <c r="WMM10" s="111"/>
      <c r="WMN10" s="111"/>
      <c r="WMO10" s="111"/>
      <c r="WMP10" s="111"/>
      <c r="WMQ10" s="111"/>
      <c r="WMR10" s="111"/>
      <c r="WMS10" s="111"/>
      <c r="WMT10" s="111"/>
      <c r="WMU10" s="111"/>
      <c r="WMV10" s="111"/>
      <c r="WMW10" s="111"/>
      <c r="WMX10" s="111"/>
      <c r="WMY10" s="111"/>
      <c r="WMZ10" s="111"/>
      <c r="WNA10" s="111"/>
      <c r="WNB10" s="111"/>
      <c r="WNC10" s="111"/>
      <c r="WND10" s="111"/>
      <c r="WNE10" s="111"/>
      <c r="WNF10" s="111"/>
      <c r="WNG10" s="111"/>
      <c r="WNH10" s="111"/>
      <c r="WNI10" s="111"/>
      <c r="WNJ10" s="111"/>
      <c r="WNK10" s="111"/>
      <c r="WNL10" s="111"/>
      <c r="WNM10" s="111"/>
      <c r="WNN10" s="111"/>
      <c r="WNO10" s="111"/>
      <c r="WNP10" s="111"/>
      <c r="WNQ10" s="111"/>
      <c r="WNR10" s="111"/>
      <c r="WNS10" s="111"/>
      <c r="WNT10" s="111"/>
      <c r="WNU10" s="111"/>
      <c r="WNV10" s="111"/>
      <c r="WNW10" s="111"/>
      <c r="WNX10" s="111"/>
      <c r="WNY10" s="111"/>
      <c r="WNZ10" s="111"/>
      <c r="WOA10" s="111"/>
      <c r="WOB10" s="111"/>
      <c r="WOC10" s="111"/>
      <c r="WOD10" s="111"/>
      <c r="WOE10" s="111"/>
      <c r="WOF10" s="111"/>
      <c r="WOG10" s="111"/>
      <c r="WOH10" s="111"/>
      <c r="WOI10" s="111"/>
      <c r="WOJ10" s="111"/>
      <c r="WOK10" s="111"/>
      <c r="WOL10" s="111"/>
      <c r="WOM10" s="111"/>
      <c r="WON10" s="111"/>
      <c r="WOO10" s="111"/>
      <c r="WOP10" s="111"/>
      <c r="WOQ10" s="111"/>
      <c r="WOR10" s="111"/>
      <c r="WOS10" s="111"/>
      <c r="WOT10" s="111"/>
      <c r="WOU10" s="111"/>
      <c r="WOV10" s="111"/>
      <c r="WOW10" s="111"/>
      <c r="WOX10" s="111"/>
      <c r="WOY10" s="111"/>
      <c r="WOZ10" s="111"/>
      <c r="WPA10" s="111"/>
      <c r="WPB10" s="111"/>
      <c r="WPC10" s="111"/>
      <c r="WPD10" s="111"/>
      <c r="WPE10" s="111"/>
      <c r="WPF10" s="111"/>
      <c r="WPG10" s="111"/>
      <c r="WPH10" s="111"/>
      <c r="WPI10" s="111"/>
      <c r="WPJ10" s="111"/>
      <c r="WPK10" s="111"/>
      <c r="WPL10" s="111"/>
      <c r="WPM10" s="111"/>
      <c r="WPN10" s="111"/>
      <c r="WPO10" s="111"/>
      <c r="WPP10" s="111"/>
      <c r="WPQ10" s="111"/>
      <c r="WPR10" s="111"/>
      <c r="WPS10" s="111"/>
      <c r="WPT10" s="111"/>
      <c r="WPU10" s="111"/>
      <c r="WPV10" s="111"/>
      <c r="WPW10" s="111"/>
      <c r="WPX10" s="111"/>
      <c r="WPY10" s="111"/>
      <c r="WPZ10" s="111"/>
      <c r="WQA10" s="111"/>
      <c r="WQB10" s="111"/>
      <c r="WQC10" s="111"/>
      <c r="WQD10" s="111"/>
      <c r="WQE10" s="111"/>
      <c r="WQF10" s="111"/>
      <c r="WQG10" s="111"/>
      <c r="WQH10" s="111"/>
      <c r="WQI10" s="111"/>
      <c r="WQJ10" s="111"/>
      <c r="WQK10" s="111"/>
      <c r="WQL10" s="111"/>
      <c r="WQM10" s="111"/>
      <c r="WQN10" s="111"/>
      <c r="WQO10" s="111"/>
      <c r="WQP10" s="111"/>
      <c r="WQQ10" s="111"/>
      <c r="WQR10" s="111"/>
      <c r="WQS10" s="111"/>
      <c r="WQT10" s="111"/>
      <c r="WQU10" s="111"/>
      <c r="WQV10" s="111"/>
      <c r="WQW10" s="111"/>
      <c r="WQX10" s="111"/>
      <c r="WQY10" s="111"/>
      <c r="WQZ10" s="111"/>
      <c r="WRA10" s="111"/>
      <c r="WRB10" s="111"/>
      <c r="WRC10" s="111"/>
      <c r="WRD10" s="111"/>
      <c r="WRE10" s="111"/>
      <c r="WRF10" s="111"/>
      <c r="WRG10" s="111"/>
      <c r="WRH10" s="111"/>
      <c r="WRI10" s="111"/>
      <c r="WRJ10" s="111"/>
      <c r="WRK10" s="111"/>
      <c r="WRL10" s="111"/>
      <c r="WRM10" s="111"/>
      <c r="WRN10" s="111"/>
      <c r="WRO10" s="111"/>
      <c r="WRP10" s="111"/>
      <c r="WRQ10" s="111"/>
      <c r="WRR10" s="111"/>
      <c r="WRS10" s="111"/>
      <c r="WRT10" s="111"/>
      <c r="WRU10" s="111"/>
      <c r="WRV10" s="111"/>
      <c r="WRW10" s="111"/>
      <c r="WRX10" s="111"/>
      <c r="WRY10" s="111"/>
      <c r="WRZ10" s="111"/>
      <c r="WSA10" s="111"/>
      <c r="WSB10" s="111"/>
      <c r="WSC10" s="111"/>
      <c r="WSD10" s="111"/>
      <c r="WSE10" s="111"/>
      <c r="WSF10" s="111"/>
      <c r="WSG10" s="111"/>
      <c r="WSH10" s="111"/>
      <c r="WSI10" s="111"/>
      <c r="WSJ10" s="111"/>
      <c r="WSK10" s="111"/>
      <c r="WSL10" s="111"/>
      <c r="WSM10" s="111"/>
      <c r="WSN10" s="111"/>
      <c r="WSO10" s="111"/>
      <c r="WSP10" s="111"/>
      <c r="WSQ10" s="111"/>
      <c r="WSR10" s="111"/>
      <c r="WSS10" s="111"/>
      <c r="WST10" s="111"/>
      <c r="WSU10" s="111"/>
      <c r="WSV10" s="111"/>
      <c r="WSW10" s="111"/>
      <c r="WSX10" s="111"/>
      <c r="WSY10" s="111"/>
      <c r="WSZ10" s="111"/>
      <c r="WTA10" s="111"/>
      <c r="WTB10" s="111"/>
      <c r="WTC10" s="111"/>
      <c r="WTD10" s="111"/>
      <c r="WTE10" s="111"/>
      <c r="WTF10" s="111"/>
      <c r="WTG10" s="111"/>
      <c r="WTH10" s="111"/>
      <c r="WTI10" s="111"/>
      <c r="WTJ10" s="111"/>
      <c r="WTK10" s="111"/>
      <c r="WTL10" s="111"/>
      <c r="WTM10" s="111"/>
      <c r="WTN10" s="111"/>
      <c r="WTO10" s="111"/>
      <c r="WTP10" s="111"/>
      <c r="WTQ10" s="111"/>
      <c r="WTR10" s="111"/>
      <c r="WTS10" s="111"/>
      <c r="WTT10" s="111"/>
      <c r="WTU10" s="111"/>
      <c r="WTV10" s="111"/>
      <c r="WTW10" s="111"/>
      <c r="WTX10" s="111"/>
      <c r="WTY10" s="111"/>
      <c r="WTZ10" s="111"/>
      <c r="WUA10" s="111"/>
      <c r="WUB10" s="111"/>
      <c r="WUC10" s="111"/>
      <c r="WUD10" s="111"/>
      <c r="WUE10" s="111"/>
      <c r="WUF10" s="111"/>
      <c r="WUG10" s="111"/>
      <c r="WUH10" s="111"/>
      <c r="WUI10" s="111"/>
      <c r="WUJ10" s="111"/>
      <c r="WUK10" s="111"/>
      <c r="WUL10" s="111"/>
      <c r="WUM10" s="111"/>
      <c r="WUN10" s="111"/>
      <c r="WUO10" s="111"/>
      <c r="WUP10" s="111"/>
      <c r="WUQ10" s="111"/>
      <c r="WUR10" s="111"/>
      <c r="WUS10" s="111"/>
      <c r="WUT10" s="111"/>
      <c r="WUU10" s="111"/>
      <c r="WUV10" s="111"/>
      <c r="WUW10" s="111"/>
      <c r="WUX10" s="111"/>
      <c r="WUY10" s="111"/>
      <c r="WUZ10" s="111"/>
      <c r="WVA10" s="111"/>
      <c r="WVB10" s="111"/>
      <c r="WVC10" s="111"/>
      <c r="WVD10" s="111"/>
      <c r="WVE10" s="111"/>
      <c r="WVF10" s="111"/>
      <c r="WVG10" s="111"/>
      <c r="WVH10" s="111"/>
      <c r="WVI10" s="111"/>
      <c r="WVJ10" s="111"/>
      <c r="WVK10" s="111"/>
      <c r="WVL10" s="111"/>
      <c r="WVM10" s="111"/>
      <c r="WVN10" s="111"/>
      <c r="WVO10" s="111"/>
      <c r="WVP10" s="111"/>
      <c r="WVQ10" s="111"/>
      <c r="WVR10" s="111"/>
      <c r="WVS10" s="111"/>
      <c r="WVT10" s="111"/>
      <c r="WVU10" s="111"/>
      <c r="WVV10" s="111"/>
      <c r="WVW10" s="111"/>
      <c r="WVX10" s="111"/>
      <c r="WVY10" s="111"/>
      <c r="WVZ10" s="111"/>
      <c r="WWA10" s="111"/>
      <c r="WWB10" s="111"/>
      <c r="WWC10" s="111"/>
      <c r="WWD10" s="111"/>
      <c r="WWE10" s="111"/>
      <c r="WWF10" s="111"/>
      <c r="WWG10" s="111"/>
      <c r="WWH10" s="111"/>
      <c r="WWI10" s="111"/>
      <c r="WWJ10" s="111"/>
      <c r="WWK10" s="111"/>
      <c r="WWL10" s="111"/>
      <c r="WWM10" s="111"/>
      <c r="WWN10" s="111"/>
      <c r="WWO10" s="111"/>
      <c r="WWP10" s="111"/>
      <c r="WWQ10" s="111"/>
      <c r="WWR10" s="111"/>
      <c r="WWS10" s="111"/>
      <c r="WWT10" s="111"/>
      <c r="WWU10" s="111"/>
      <c r="WWV10" s="111"/>
      <c r="WWW10" s="111"/>
      <c r="WWX10" s="111"/>
      <c r="WWY10" s="111"/>
      <c r="WWZ10" s="111"/>
      <c r="WXA10" s="111"/>
      <c r="WXB10" s="111"/>
      <c r="WXC10" s="111"/>
      <c r="WXD10" s="111"/>
      <c r="WXE10" s="111"/>
      <c r="WXF10" s="111"/>
      <c r="WXG10" s="111"/>
      <c r="WXH10" s="111"/>
      <c r="WXI10" s="111"/>
      <c r="WXJ10" s="111"/>
      <c r="WXK10" s="111"/>
      <c r="WXL10" s="111"/>
      <c r="WXM10" s="111"/>
      <c r="WXN10" s="111"/>
      <c r="WXO10" s="111"/>
      <c r="WXP10" s="111"/>
      <c r="WXQ10" s="111"/>
      <c r="WXR10" s="111"/>
      <c r="WXS10" s="111"/>
      <c r="WXT10" s="111"/>
      <c r="WXU10" s="111"/>
      <c r="WXV10" s="111"/>
      <c r="WXW10" s="111"/>
      <c r="WXX10" s="111"/>
      <c r="WXY10" s="111"/>
      <c r="WXZ10" s="111"/>
      <c r="WYA10" s="111"/>
      <c r="WYB10" s="111"/>
      <c r="WYC10" s="111"/>
      <c r="WYD10" s="111"/>
      <c r="WYE10" s="111"/>
      <c r="WYF10" s="111"/>
      <c r="WYG10" s="111"/>
      <c r="WYH10" s="111"/>
      <c r="WYI10" s="111"/>
      <c r="WYJ10" s="111"/>
      <c r="WYK10" s="111"/>
      <c r="WYL10" s="111"/>
      <c r="WYM10" s="111"/>
      <c r="WYN10" s="111"/>
      <c r="WYO10" s="111"/>
      <c r="WYP10" s="111"/>
      <c r="WYQ10" s="111"/>
      <c r="WYR10" s="111"/>
      <c r="WYS10" s="111"/>
      <c r="WYT10" s="111"/>
      <c r="WYU10" s="111"/>
      <c r="WYV10" s="111"/>
      <c r="WYW10" s="111"/>
      <c r="WYX10" s="111"/>
      <c r="WYY10" s="111"/>
      <c r="WYZ10" s="111"/>
      <c r="WZA10" s="111"/>
      <c r="WZB10" s="111"/>
      <c r="WZC10" s="111"/>
      <c r="WZD10" s="111"/>
      <c r="WZE10" s="111"/>
      <c r="WZF10" s="111"/>
      <c r="WZG10" s="111"/>
      <c r="WZH10" s="111"/>
      <c r="WZI10" s="111"/>
      <c r="WZJ10" s="111"/>
      <c r="WZK10" s="111"/>
      <c r="WZL10" s="111"/>
      <c r="WZM10" s="111"/>
      <c r="WZN10" s="111"/>
      <c r="WZO10" s="111"/>
      <c r="WZP10" s="111"/>
      <c r="WZQ10" s="111"/>
      <c r="WZR10" s="111"/>
      <c r="WZS10" s="111"/>
      <c r="WZT10" s="111"/>
      <c r="WZU10" s="111"/>
      <c r="WZV10" s="111"/>
      <c r="WZW10" s="111"/>
      <c r="WZX10" s="111"/>
      <c r="WZY10" s="111"/>
      <c r="WZZ10" s="111"/>
      <c r="XAA10" s="111"/>
      <c r="XAB10" s="111"/>
      <c r="XAC10" s="111"/>
      <c r="XAD10" s="111"/>
      <c r="XAE10" s="111"/>
      <c r="XAF10" s="111"/>
      <c r="XAG10" s="111"/>
      <c r="XAH10" s="111"/>
      <c r="XAI10" s="111"/>
      <c r="XAJ10" s="111"/>
      <c r="XAK10" s="111"/>
      <c r="XAL10" s="111"/>
      <c r="XAM10" s="111"/>
      <c r="XAN10" s="111"/>
      <c r="XAO10" s="111"/>
      <c r="XAP10" s="111"/>
      <c r="XAQ10" s="111"/>
      <c r="XAR10" s="111"/>
      <c r="XAS10" s="111"/>
      <c r="XAT10" s="111"/>
      <c r="XAU10" s="111"/>
      <c r="XAV10" s="111"/>
      <c r="XAW10" s="111"/>
      <c r="XAX10" s="111"/>
      <c r="XAY10" s="111"/>
      <c r="XAZ10" s="111"/>
      <c r="XBA10" s="111"/>
      <c r="XBB10" s="111"/>
      <c r="XBC10" s="111"/>
      <c r="XBD10" s="111"/>
      <c r="XBE10" s="111"/>
      <c r="XBF10" s="111"/>
      <c r="XBG10" s="111"/>
      <c r="XBH10" s="111"/>
      <c r="XBI10" s="111"/>
      <c r="XBJ10" s="111"/>
      <c r="XBK10" s="111"/>
      <c r="XBL10" s="111"/>
      <c r="XBM10" s="111"/>
      <c r="XBN10" s="111"/>
      <c r="XBO10" s="111"/>
      <c r="XBP10" s="111"/>
      <c r="XBQ10" s="111"/>
      <c r="XBR10" s="111"/>
      <c r="XBS10" s="111"/>
      <c r="XBT10" s="111"/>
      <c r="XBU10" s="111"/>
      <c r="XBV10" s="111"/>
      <c r="XBW10" s="111"/>
      <c r="XBX10" s="111"/>
      <c r="XBY10" s="111"/>
      <c r="XBZ10" s="111"/>
      <c r="XCA10" s="111"/>
      <c r="XCB10" s="111"/>
      <c r="XCC10" s="111"/>
      <c r="XCD10" s="111"/>
      <c r="XCE10" s="111"/>
      <c r="XCF10" s="111"/>
      <c r="XCG10" s="111"/>
      <c r="XCH10" s="111"/>
      <c r="XCI10" s="111"/>
      <c r="XCJ10" s="111"/>
      <c r="XCK10" s="111"/>
      <c r="XCL10" s="111"/>
      <c r="XCM10" s="111"/>
      <c r="XCN10" s="111"/>
      <c r="XCO10" s="111"/>
      <c r="XCP10" s="111"/>
      <c r="XCQ10" s="111"/>
      <c r="XCR10" s="111"/>
      <c r="XCS10" s="111"/>
      <c r="XCT10" s="111"/>
      <c r="XCU10" s="111"/>
      <c r="XCV10" s="111"/>
      <c r="XCW10" s="111"/>
      <c r="XCX10" s="111"/>
      <c r="XCY10" s="111"/>
      <c r="XCZ10" s="111"/>
      <c r="XDA10" s="111"/>
      <c r="XDB10" s="111"/>
      <c r="XDC10" s="111"/>
      <c r="XDD10" s="111"/>
      <c r="XDE10" s="111"/>
      <c r="XDF10" s="111"/>
      <c r="XDG10" s="111"/>
      <c r="XDH10" s="111"/>
      <c r="XDI10" s="111"/>
      <c r="XDJ10" s="111"/>
      <c r="XDK10" s="111"/>
      <c r="XDL10" s="111"/>
      <c r="XDM10" s="111"/>
      <c r="XDN10" s="111"/>
      <c r="XDO10" s="111"/>
      <c r="XDP10" s="111"/>
      <c r="XDQ10" s="111"/>
      <c r="XDR10" s="111"/>
      <c r="XDS10" s="111"/>
      <c r="XDT10" s="111"/>
      <c r="XDU10" s="111"/>
      <c r="XDV10" s="111"/>
      <c r="XDW10" s="111"/>
      <c r="XDX10" s="111"/>
      <c r="XDY10" s="111"/>
      <c r="XDZ10" s="111"/>
      <c r="XEA10" s="111"/>
      <c r="XEB10" s="111"/>
      <c r="XEC10" s="111"/>
      <c r="XED10" s="111"/>
      <c r="XEE10" s="111"/>
      <c r="XEF10" s="111"/>
      <c r="XEG10" s="111"/>
      <c r="XEH10" s="111"/>
      <c r="XEI10" s="111"/>
      <c r="XEJ10" s="111"/>
      <c r="XEK10" s="111"/>
      <c r="XEL10" s="111"/>
      <c r="XEM10" s="111"/>
      <c r="XEN10" s="111"/>
      <c r="XEO10" s="111"/>
      <c r="XEP10" s="111"/>
      <c r="XEQ10" s="111"/>
      <c r="XER10" s="111"/>
      <c r="XES10" s="111"/>
      <c r="XET10" s="111"/>
      <c r="XEU10" s="111"/>
      <c r="XEV10" s="111"/>
      <c r="XEW10" s="111"/>
      <c r="XEX10" s="111"/>
      <c r="XEY10" s="111"/>
      <c r="XEZ10" s="111"/>
      <c r="XFA10" s="111"/>
      <c r="XFB10" s="111"/>
      <c r="XFC10" s="111"/>
      <c r="XFD10" s="111"/>
    </row>
    <row r="11" spans="1:16384" x14ac:dyDescent="0.2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c r="IW11" s="111"/>
      <c r="IX11" s="111"/>
      <c r="IY11" s="111"/>
      <c r="IZ11" s="111"/>
      <c r="JA11" s="111"/>
      <c r="JB11" s="111"/>
      <c r="JC11" s="111"/>
      <c r="JD11" s="111"/>
      <c r="JE11" s="111"/>
      <c r="JF11" s="111"/>
      <c r="JG11" s="111"/>
      <c r="JH11" s="111"/>
      <c r="JI11" s="111"/>
      <c r="JJ11" s="111"/>
      <c r="JK11" s="111"/>
      <c r="JL11" s="111"/>
      <c r="JM11" s="111"/>
      <c r="JN11" s="111"/>
      <c r="JO11" s="111"/>
      <c r="JP11" s="111"/>
      <c r="JQ11" s="111"/>
      <c r="JR11" s="111"/>
      <c r="JS11" s="111"/>
      <c r="JT11" s="111"/>
      <c r="JU11" s="111"/>
      <c r="JV11" s="111"/>
      <c r="JW11" s="111"/>
      <c r="JX11" s="111"/>
      <c r="JY11" s="111"/>
      <c r="JZ11" s="111"/>
      <c r="KA11" s="111"/>
      <c r="KB11" s="111"/>
      <c r="KC11" s="111"/>
      <c r="KD11" s="111"/>
      <c r="KE11" s="111"/>
      <c r="KF11" s="111"/>
      <c r="KG11" s="111"/>
      <c r="KH11" s="111"/>
      <c r="KI11" s="111"/>
      <c r="KJ11" s="111"/>
      <c r="KK11" s="111"/>
      <c r="KL11" s="111"/>
      <c r="KM11" s="111"/>
      <c r="KN11" s="111"/>
      <c r="KO11" s="111"/>
      <c r="KP11" s="111"/>
      <c r="KQ11" s="111"/>
      <c r="KR11" s="111"/>
      <c r="KS11" s="111"/>
      <c r="KT11" s="111"/>
      <c r="KU11" s="111"/>
      <c r="KV11" s="111"/>
      <c r="KW11" s="111"/>
      <c r="KX11" s="111"/>
      <c r="KY11" s="111"/>
      <c r="KZ11" s="111"/>
      <c r="LA11" s="111"/>
      <c r="LB11" s="111"/>
      <c r="LC11" s="111"/>
      <c r="LD11" s="111"/>
      <c r="LE11" s="111"/>
      <c r="LF11" s="111"/>
      <c r="LG11" s="111"/>
      <c r="LH11" s="111"/>
      <c r="LI11" s="111"/>
      <c r="LJ11" s="111"/>
      <c r="LK11" s="111"/>
      <c r="LL11" s="111"/>
      <c r="LM11" s="111"/>
      <c r="LN11" s="111"/>
      <c r="LO11" s="111"/>
      <c r="LP11" s="111"/>
      <c r="LQ11" s="111"/>
      <c r="LR11" s="111"/>
      <c r="LS11" s="111"/>
      <c r="LT11" s="111"/>
      <c r="LU11" s="111"/>
      <c r="LV11" s="111"/>
      <c r="LW11" s="111"/>
      <c r="LX11" s="111"/>
      <c r="LY11" s="111"/>
      <c r="LZ11" s="111"/>
      <c r="MA11" s="111"/>
      <c r="MB11" s="111"/>
      <c r="MC11" s="111"/>
      <c r="MD11" s="111"/>
      <c r="ME11" s="111"/>
      <c r="MF11" s="111"/>
      <c r="MG11" s="111"/>
      <c r="MH11" s="111"/>
      <c r="MI11" s="111"/>
      <c r="MJ11" s="111"/>
      <c r="MK11" s="111"/>
      <c r="ML11" s="111"/>
      <c r="MM11" s="111"/>
      <c r="MN11" s="111"/>
      <c r="MO11" s="111"/>
      <c r="MP11" s="111"/>
      <c r="MQ11" s="111"/>
      <c r="MR11" s="111"/>
      <c r="MS11" s="111"/>
      <c r="MT11" s="111"/>
      <c r="MU11" s="111"/>
      <c r="MV11" s="111"/>
      <c r="MW11" s="111"/>
      <c r="MX11" s="111"/>
      <c r="MY11" s="111"/>
      <c r="MZ11" s="111"/>
      <c r="NA11" s="111"/>
      <c r="NB11" s="111"/>
      <c r="NC11" s="111"/>
      <c r="ND11" s="111"/>
      <c r="NE11" s="111"/>
      <c r="NF11" s="111"/>
      <c r="NG11" s="111"/>
      <c r="NH11" s="111"/>
      <c r="NI11" s="111"/>
      <c r="NJ11" s="111"/>
      <c r="NK11" s="111"/>
      <c r="NL11" s="111"/>
      <c r="NM11" s="111"/>
      <c r="NN11" s="111"/>
      <c r="NO11" s="111"/>
      <c r="NP11" s="111"/>
      <c r="NQ11" s="111"/>
      <c r="NR11" s="111"/>
      <c r="NS11" s="111"/>
      <c r="NT11" s="111"/>
      <c r="NU11" s="111"/>
      <c r="NV11" s="111"/>
      <c r="NW11" s="111"/>
      <c r="NX11" s="111"/>
      <c r="NY11" s="111"/>
      <c r="NZ11" s="111"/>
      <c r="OA11" s="111"/>
      <c r="OB11" s="111"/>
      <c r="OC11" s="111"/>
      <c r="OD11" s="111"/>
      <c r="OE11" s="111"/>
      <c r="OF11" s="111"/>
      <c r="OG11" s="111"/>
      <c r="OH11" s="111"/>
      <c r="OI11" s="111"/>
      <c r="OJ11" s="111"/>
      <c r="OK11" s="111"/>
      <c r="OL11" s="111"/>
      <c r="OM11" s="111"/>
      <c r="ON11" s="111"/>
      <c r="OO11" s="111"/>
      <c r="OP11" s="111"/>
      <c r="OQ11" s="111"/>
      <c r="OR11" s="111"/>
      <c r="OS11" s="111"/>
      <c r="OT11" s="111"/>
      <c r="OU11" s="111"/>
      <c r="OV11" s="111"/>
      <c r="OW11" s="111"/>
      <c r="OX11" s="111"/>
      <c r="OY11" s="111"/>
      <c r="OZ11" s="111"/>
      <c r="PA11" s="111"/>
      <c r="PB11" s="111"/>
      <c r="PC11" s="111"/>
      <c r="PD11" s="111"/>
      <c r="PE11" s="111"/>
      <c r="PF11" s="111"/>
      <c r="PG11" s="111"/>
      <c r="PH11" s="111"/>
      <c r="PI11" s="111"/>
      <c r="PJ11" s="111"/>
      <c r="PK11" s="111"/>
      <c r="PL11" s="111"/>
      <c r="PM11" s="111"/>
      <c r="PN11" s="111"/>
      <c r="PO11" s="111"/>
      <c r="PP11" s="111"/>
      <c r="PQ11" s="111"/>
      <c r="PR11" s="111"/>
      <c r="PS11" s="111"/>
      <c r="PT11" s="111"/>
      <c r="PU11" s="111"/>
      <c r="PV11" s="111"/>
      <c r="PW11" s="111"/>
      <c r="PX11" s="111"/>
      <c r="PY11" s="111"/>
      <c r="PZ11" s="111"/>
      <c r="QA11" s="111"/>
      <c r="QB11" s="111"/>
      <c r="QC11" s="111"/>
      <c r="QD11" s="111"/>
      <c r="QE11" s="111"/>
      <c r="QF11" s="111"/>
      <c r="QG11" s="111"/>
      <c r="QH11" s="111"/>
      <c r="QI11" s="111"/>
      <c r="QJ11" s="111"/>
      <c r="QK11" s="111"/>
      <c r="QL11" s="111"/>
      <c r="QM11" s="111"/>
      <c r="QN11" s="111"/>
      <c r="QO11" s="111"/>
      <c r="QP11" s="111"/>
      <c r="QQ11" s="111"/>
      <c r="QR11" s="111"/>
      <c r="QS11" s="111"/>
      <c r="QT11" s="111"/>
      <c r="QU11" s="111"/>
      <c r="QV11" s="111"/>
      <c r="QW11" s="111"/>
      <c r="QX11" s="111"/>
      <c r="QY11" s="111"/>
      <c r="QZ11" s="111"/>
      <c r="RA11" s="111"/>
      <c r="RB11" s="111"/>
      <c r="RC11" s="111"/>
      <c r="RD11" s="111"/>
      <c r="RE11" s="111"/>
      <c r="RF11" s="111"/>
      <c r="RG11" s="111"/>
      <c r="RH11" s="111"/>
      <c r="RI11" s="111"/>
      <c r="RJ11" s="111"/>
      <c r="RK11" s="111"/>
      <c r="RL11" s="111"/>
      <c r="RM11" s="111"/>
      <c r="RN11" s="111"/>
      <c r="RO11" s="111"/>
      <c r="RP11" s="111"/>
      <c r="RQ11" s="111"/>
      <c r="RR11" s="111"/>
      <c r="RS11" s="111"/>
      <c r="RT11" s="111"/>
      <c r="RU11" s="111"/>
      <c r="RV11" s="111"/>
      <c r="RW11" s="111"/>
      <c r="RX11" s="111"/>
      <c r="RY11" s="111"/>
      <c r="RZ11" s="111"/>
      <c r="SA11" s="111"/>
      <c r="SB11" s="111"/>
      <c r="SC11" s="111"/>
      <c r="SD11" s="111"/>
      <c r="SE11" s="111"/>
      <c r="SF11" s="111"/>
      <c r="SG11" s="111"/>
      <c r="SH11" s="111"/>
      <c r="SI11" s="111"/>
      <c r="SJ11" s="111"/>
      <c r="SK11" s="111"/>
      <c r="SL11" s="111"/>
      <c r="SM11" s="111"/>
      <c r="SN11" s="111"/>
      <c r="SO11" s="111"/>
      <c r="SP11" s="111"/>
      <c r="SQ11" s="111"/>
      <c r="SR11" s="111"/>
      <c r="SS11" s="111"/>
      <c r="ST11" s="111"/>
      <c r="SU11" s="111"/>
      <c r="SV11" s="111"/>
      <c r="SW11" s="111"/>
      <c r="SX11" s="111"/>
      <c r="SY11" s="111"/>
      <c r="SZ11" s="111"/>
      <c r="TA11" s="111"/>
      <c r="TB11" s="111"/>
      <c r="TC11" s="111"/>
      <c r="TD11" s="111"/>
      <c r="TE11" s="111"/>
      <c r="TF11" s="111"/>
      <c r="TG11" s="111"/>
      <c r="TH11" s="111"/>
      <c r="TI11" s="111"/>
      <c r="TJ11" s="111"/>
      <c r="TK11" s="111"/>
      <c r="TL11" s="111"/>
      <c r="TM11" s="111"/>
      <c r="TN11" s="111"/>
      <c r="TO11" s="111"/>
      <c r="TP11" s="111"/>
      <c r="TQ11" s="111"/>
      <c r="TR11" s="111"/>
      <c r="TS11" s="111"/>
      <c r="TT11" s="111"/>
      <c r="TU11" s="111"/>
      <c r="TV11" s="111"/>
      <c r="TW11" s="111"/>
      <c r="TX11" s="111"/>
      <c r="TY11" s="111"/>
      <c r="TZ11" s="111"/>
      <c r="UA11" s="111"/>
      <c r="UB11" s="111"/>
      <c r="UC11" s="111"/>
      <c r="UD11" s="111"/>
      <c r="UE11" s="111"/>
      <c r="UF11" s="111"/>
      <c r="UG11" s="111"/>
      <c r="UH11" s="111"/>
      <c r="UI11" s="111"/>
      <c r="UJ11" s="111"/>
      <c r="UK11" s="111"/>
      <c r="UL11" s="111"/>
      <c r="UM11" s="111"/>
      <c r="UN11" s="111"/>
      <c r="UO11" s="111"/>
      <c r="UP11" s="111"/>
      <c r="UQ11" s="111"/>
      <c r="UR11" s="111"/>
      <c r="US11" s="111"/>
      <c r="UT11" s="111"/>
      <c r="UU11" s="111"/>
      <c r="UV11" s="111"/>
      <c r="UW11" s="111"/>
      <c r="UX11" s="111"/>
      <c r="UY11" s="111"/>
      <c r="UZ11" s="111"/>
      <c r="VA11" s="111"/>
      <c r="VB11" s="111"/>
      <c r="VC11" s="111"/>
      <c r="VD11" s="111"/>
      <c r="VE11" s="111"/>
      <c r="VF11" s="111"/>
      <c r="VG11" s="111"/>
      <c r="VH11" s="111"/>
      <c r="VI11" s="111"/>
      <c r="VJ11" s="111"/>
      <c r="VK11" s="111"/>
      <c r="VL11" s="111"/>
      <c r="VM11" s="111"/>
      <c r="VN11" s="111"/>
      <c r="VO11" s="111"/>
      <c r="VP11" s="111"/>
      <c r="VQ11" s="111"/>
      <c r="VR11" s="111"/>
      <c r="VS11" s="111"/>
      <c r="VT11" s="111"/>
      <c r="VU11" s="111"/>
      <c r="VV11" s="111"/>
      <c r="VW11" s="111"/>
      <c r="VX11" s="111"/>
      <c r="VY11" s="111"/>
      <c r="VZ11" s="111"/>
      <c r="WA11" s="111"/>
      <c r="WB11" s="111"/>
      <c r="WC11" s="111"/>
      <c r="WD11" s="111"/>
      <c r="WE11" s="111"/>
      <c r="WF11" s="111"/>
      <c r="WG11" s="111"/>
      <c r="WH11" s="111"/>
      <c r="WI11" s="111"/>
      <c r="WJ11" s="111"/>
      <c r="WK11" s="111"/>
      <c r="WL11" s="111"/>
      <c r="WM11" s="111"/>
      <c r="WN11" s="111"/>
      <c r="WO11" s="111"/>
      <c r="WP11" s="111"/>
      <c r="WQ11" s="111"/>
      <c r="WR11" s="111"/>
      <c r="WS11" s="111"/>
      <c r="WT11" s="111"/>
      <c r="WU11" s="111"/>
      <c r="WV11" s="111"/>
      <c r="WW11" s="111"/>
      <c r="WX11" s="111"/>
      <c r="WY11" s="111"/>
      <c r="WZ11" s="111"/>
      <c r="XA11" s="111"/>
      <c r="XB11" s="111"/>
      <c r="XC11" s="111"/>
      <c r="XD11" s="111"/>
      <c r="XE11" s="111"/>
      <c r="XF11" s="111"/>
      <c r="XG11" s="111"/>
      <c r="XH11" s="111"/>
      <c r="XI11" s="111"/>
      <c r="XJ11" s="111"/>
      <c r="XK11" s="111"/>
      <c r="XL11" s="111"/>
      <c r="XM11" s="111"/>
      <c r="XN11" s="111"/>
      <c r="XO11" s="111"/>
      <c r="XP11" s="111"/>
      <c r="XQ11" s="111"/>
      <c r="XR11" s="111"/>
      <c r="XS11" s="111"/>
      <c r="XT11" s="111"/>
      <c r="XU11" s="111"/>
      <c r="XV11" s="111"/>
      <c r="XW11" s="111"/>
      <c r="XX11" s="111"/>
      <c r="XY11" s="111"/>
      <c r="XZ11" s="111"/>
      <c r="YA11" s="111"/>
      <c r="YB11" s="111"/>
      <c r="YC11" s="111"/>
      <c r="YD11" s="111"/>
      <c r="YE11" s="111"/>
      <c r="YF11" s="111"/>
      <c r="YG11" s="111"/>
      <c r="YH11" s="111"/>
      <c r="YI11" s="111"/>
      <c r="YJ11" s="111"/>
      <c r="YK11" s="111"/>
      <c r="YL11" s="111"/>
      <c r="YM11" s="111"/>
      <c r="YN11" s="111"/>
      <c r="YO11" s="111"/>
      <c r="YP11" s="111"/>
      <c r="YQ11" s="111"/>
      <c r="YR11" s="111"/>
      <c r="YS11" s="111"/>
      <c r="YT11" s="111"/>
      <c r="YU11" s="111"/>
      <c r="YV11" s="111"/>
      <c r="YW11" s="111"/>
      <c r="YX11" s="111"/>
      <c r="YY11" s="111"/>
      <c r="YZ11" s="111"/>
      <c r="ZA11" s="111"/>
      <c r="ZB11" s="111"/>
      <c r="ZC11" s="111"/>
      <c r="ZD11" s="111"/>
      <c r="ZE11" s="111"/>
      <c r="ZF11" s="111"/>
      <c r="ZG11" s="111"/>
      <c r="ZH11" s="111"/>
      <c r="ZI11" s="111"/>
      <c r="ZJ11" s="111"/>
      <c r="ZK11" s="111"/>
      <c r="ZL11" s="111"/>
      <c r="ZM11" s="111"/>
      <c r="ZN11" s="111"/>
      <c r="ZO11" s="111"/>
      <c r="ZP11" s="111"/>
      <c r="ZQ11" s="111"/>
      <c r="ZR11" s="111"/>
      <c r="ZS11" s="111"/>
      <c r="ZT11" s="111"/>
      <c r="ZU11" s="111"/>
      <c r="ZV11" s="111"/>
      <c r="ZW11" s="111"/>
      <c r="ZX11" s="111"/>
      <c r="ZY11" s="111"/>
      <c r="ZZ11" s="111"/>
      <c r="AAA11" s="111"/>
      <c r="AAB11" s="111"/>
      <c r="AAC11" s="111"/>
      <c r="AAD11" s="111"/>
      <c r="AAE11" s="111"/>
      <c r="AAF11" s="111"/>
      <c r="AAG11" s="111"/>
      <c r="AAH11" s="111"/>
      <c r="AAI11" s="111"/>
      <c r="AAJ11" s="111"/>
      <c r="AAK11" s="111"/>
      <c r="AAL11" s="111"/>
      <c r="AAM11" s="111"/>
      <c r="AAN11" s="111"/>
      <c r="AAO11" s="111"/>
      <c r="AAP11" s="111"/>
      <c r="AAQ11" s="111"/>
      <c r="AAR11" s="111"/>
      <c r="AAS11" s="111"/>
      <c r="AAT11" s="111"/>
      <c r="AAU11" s="111"/>
      <c r="AAV11" s="111"/>
      <c r="AAW11" s="111"/>
      <c r="AAX11" s="111"/>
      <c r="AAY11" s="111"/>
      <c r="AAZ11" s="111"/>
      <c r="ABA11" s="111"/>
      <c r="ABB11" s="111"/>
      <c r="ABC11" s="111"/>
      <c r="ABD11" s="111"/>
      <c r="ABE11" s="111"/>
      <c r="ABF11" s="111"/>
      <c r="ABG11" s="111"/>
      <c r="ABH11" s="111"/>
      <c r="ABI11" s="111"/>
      <c r="ABJ11" s="111"/>
      <c r="ABK11" s="111"/>
      <c r="ABL11" s="111"/>
      <c r="ABM11" s="111"/>
      <c r="ABN11" s="111"/>
      <c r="ABO11" s="111"/>
      <c r="ABP11" s="111"/>
      <c r="ABQ11" s="111"/>
      <c r="ABR11" s="111"/>
      <c r="ABS11" s="111"/>
      <c r="ABT11" s="111"/>
      <c r="ABU11" s="111"/>
      <c r="ABV11" s="111"/>
      <c r="ABW11" s="111"/>
      <c r="ABX11" s="111"/>
      <c r="ABY11" s="111"/>
      <c r="ABZ11" s="111"/>
      <c r="ACA11" s="111"/>
      <c r="ACB11" s="111"/>
      <c r="ACC11" s="111"/>
      <c r="ACD11" s="111"/>
      <c r="ACE11" s="111"/>
      <c r="ACF11" s="111"/>
      <c r="ACG11" s="111"/>
      <c r="ACH11" s="111"/>
      <c r="ACI11" s="111"/>
      <c r="ACJ11" s="111"/>
      <c r="ACK11" s="111"/>
      <c r="ACL11" s="111"/>
      <c r="ACM11" s="111"/>
      <c r="ACN11" s="111"/>
      <c r="ACO11" s="111"/>
      <c r="ACP11" s="111"/>
      <c r="ACQ11" s="111"/>
      <c r="ACR11" s="111"/>
      <c r="ACS11" s="111"/>
      <c r="ACT11" s="111"/>
      <c r="ACU11" s="111"/>
      <c r="ACV11" s="111"/>
      <c r="ACW11" s="111"/>
      <c r="ACX11" s="111"/>
      <c r="ACY11" s="111"/>
      <c r="ACZ11" s="111"/>
      <c r="ADA11" s="111"/>
      <c r="ADB11" s="111"/>
      <c r="ADC11" s="111"/>
      <c r="ADD11" s="111"/>
      <c r="ADE11" s="111"/>
      <c r="ADF11" s="111"/>
      <c r="ADG11" s="111"/>
      <c r="ADH11" s="111"/>
      <c r="ADI11" s="111"/>
      <c r="ADJ11" s="111"/>
      <c r="ADK11" s="111"/>
      <c r="ADL11" s="111"/>
      <c r="ADM11" s="111"/>
      <c r="ADN11" s="111"/>
      <c r="ADO11" s="111"/>
      <c r="ADP11" s="111"/>
      <c r="ADQ11" s="111"/>
      <c r="ADR11" s="111"/>
      <c r="ADS11" s="111"/>
      <c r="ADT11" s="111"/>
      <c r="ADU11" s="111"/>
      <c r="ADV11" s="111"/>
      <c r="ADW11" s="111"/>
      <c r="ADX11" s="111"/>
      <c r="ADY11" s="111"/>
      <c r="ADZ11" s="111"/>
      <c r="AEA11" s="111"/>
      <c r="AEB11" s="111"/>
      <c r="AEC11" s="111"/>
      <c r="AED11" s="111"/>
      <c r="AEE11" s="111"/>
      <c r="AEF11" s="111"/>
      <c r="AEG11" s="111"/>
      <c r="AEH11" s="111"/>
      <c r="AEI11" s="111"/>
      <c r="AEJ11" s="111"/>
      <c r="AEK11" s="111"/>
      <c r="AEL11" s="111"/>
      <c r="AEM11" s="111"/>
      <c r="AEN11" s="111"/>
      <c r="AEO11" s="111"/>
      <c r="AEP11" s="111"/>
      <c r="AEQ11" s="111"/>
      <c r="AER11" s="111"/>
      <c r="AES11" s="111"/>
      <c r="AET11" s="111"/>
      <c r="AEU11" s="111"/>
      <c r="AEV11" s="111"/>
      <c r="AEW11" s="111"/>
      <c r="AEX11" s="111"/>
      <c r="AEY11" s="111"/>
      <c r="AEZ11" s="111"/>
      <c r="AFA11" s="111"/>
      <c r="AFB11" s="111"/>
      <c r="AFC11" s="111"/>
      <c r="AFD11" s="111"/>
      <c r="AFE11" s="111"/>
      <c r="AFF11" s="111"/>
      <c r="AFG11" s="111"/>
      <c r="AFH11" s="111"/>
      <c r="AFI11" s="111"/>
      <c r="AFJ11" s="111"/>
      <c r="AFK11" s="111"/>
      <c r="AFL11" s="111"/>
      <c r="AFM11" s="111"/>
      <c r="AFN11" s="111"/>
      <c r="AFO11" s="111"/>
      <c r="AFP11" s="111"/>
      <c r="AFQ11" s="111"/>
      <c r="AFR11" s="111"/>
      <c r="AFS11" s="111"/>
      <c r="AFT11" s="111"/>
      <c r="AFU11" s="111"/>
      <c r="AFV11" s="111"/>
      <c r="AFW11" s="111"/>
      <c r="AFX11" s="111"/>
      <c r="AFY11" s="111"/>
      <c r="AFZ11" s="111"/>
      <c r="AGA11" s="111"/>
      <c r="AGB11" s="111"/>
      <c r="AGC11" s="111"/>
      <c r="AGD11" s="111"/>
      <c r="AGE11" s="111"/>
      <c r="AGF11" s="111"/>
      <c r="AGG11" s="111"/>
      <c r="AGH11" s="111"/>
      <c r="AGI11" s="111"/>
      <c r="AGJ11" s="111"/>
      <c r="AGK11" s="111"/>
      <c r="AGL11" s="111"/>
      <c r="AGM11" s="111"/>
      <c r="AGN11" s="111"/>
      <c r="AGO11" s="111"/>
      <c r="AGP11" s="111"/>
      <c r="AGQ11" s="111"/>
      <c r="AGR11" s="111"/>
      <c r="AGS11" s="111"/>
      <c r="AGT11" s="111"/>
      <c r="AGU11" s="111"/>
      <c r="AGV11" s="111"/>
      <c r="AGW11" s="111"/>
      <c r="AGX11" s="111"/>
      <c r="AGY11" s="111"/>
      <c r="AGZ11" s="111"/>
      <c r="AHA11" s="111"/>
      <c r="AHB11" s="111"/>
      <c r="AHC11" s="111"/>
      <c r="AHD11" s="111"/>
      <c r="AHE11" s="111"/>
      <c r="AHF11" s="111"/>
      <c r="AHG11" s="111"/>
      <c r="AHH11" s="111"/>
      <c r="AHI11" s="111"/>
      <c r="AHJ11" s="111"/>
      <c r="AHK11" s="111"/>
      <c r="AHL11" s="111"/>
      <c r="AHM11" s="111"/>
      <c r="AHN11" s="111"/>
      <c r="AHO11" s="111"/>
      <c r="AHP11" s="111"/>
      <c r="AHQ11" s="111"/>
      <c r="AHR11" s="111"/>
      <c r="AHS11" s="111"/>
      <c r="AHT11" s="111"/>
      <c r="AHU11" s="111"/>
      <c r="AHV11" s="111"/>
      <c r="AHW11" s="111"/>
      <c r="AHX11" s="111"/>
      <c r="AHY11" s="111"/>
      <c r="AHZ11" s="111"/>
      <c r="AIA11" s="111"/>
      <c r="AIB11" s="111"/>
      <c r="AIC11" s="111"/>
      <c r="AID11" s="111"/>
      <c r="AIE11" s="111"/>
      <c r="AIF11" s="111"/>
      <c r="AIG11" s="111"/>
      <c r="AIH11" s="111"/>
      <c r="AII11" s="111"/>
      <c r="AIJ11" s="111"/>
      <c r="AIK11" s="111"/>
      <c r="AIL11" s="111"/>
      <c r="AIM11" s="111"/>
      <c r="AIN11" s="111"/>
      <c r="AIO11" s="111"/>
      <c r="AIP11" s="111"/>
      <c r="AIQ11" s="111"/>
      <c r="AIR11" s="111"/>
      <c r="AIS11" s="111"/>
      <c r="AIT11" s="111"/>
      <c r="AIU11" s="111"/>
      <c r="AIV11" s="111"/>
      <c r="AIW11" s="111"/>
      <c r="AIX11" s="111"/>
      <c r="AIY11" s="111"/>
      <c r="AIZ11" s="111"/>
      <c r="AJA11" s="111"/>
      <c r="AJB11" s="111"/>
      <c r="AJC11" s="111"/>
      <c r="AJD11" s="111"/>
      <c r="AJE11" s="111"/>
      <c r="AJF11" s="111"/>
      <c r="AJG11" s="111"/>
      <c r="AJH11" s="111"/>
      <c r="AJI11" s="111"/>
      <c r="AJJ11" s="111"/>
      <c r="AJK11" s="111"/>
      <c r="AJL11" s="111"/>
      <c r="AJM11" s="111"/>
      <c r="AJN11" s="111"/>
      <c r="AJO11" s="111"/>
      <c r="AJP11" s="111"/>
      <c r="AJQ11" s="111"/>
      <c r="AJR11" s="111"/>
      <c r="AJS11" s="111"/>
      <c r="AJT11" s="111"/>
      <c r="AJU11" s="111"/>
      <c r="AJV11" s="111"/>
      <c r="AJW11" s="111"/>
      <c r="AJX11" s="111"/>
      <c r="AJY11" s="111"/>
      <c r="AJZ11" s="111"/>
      <c r="AKA11" s="111"/>
      <c r="AKB11" s="111"/>
      <c r="AKC11" s="111"/>
      <c r="AKD11" s="111"/>
      <c r="AKE11" s="111"/>
      <c r="AKF11" s="111"/>
      <c r="AKG11" s="111"/>
      <c r="AKH11" s="111"/>
      <c r="AKI11" s="111"/>
      <c r="AKJ11" s="111"/>
      <c r="AKK11" s="111"/>
      <c r="AKL11" s="111"/>
      <c r="AKM11" s="111"/>
      <c r="AKN11" s="111"/>
      <c r="AKO11" s="111"/>
      <c r="AKP11" s="111"/>
      <c r="AKQ11" s="111"/>
      <c r="AKR11" s="111"/>
      <c r="AKS11" s="111"/>
      <c r="AKT11" s="111"/>
      <c r="AKU11" s="111"/>
      <c r="AKV11" s="111"/>
      <c r="AKW11" s="111"/>
      <c r="AKX11" s="111"/>
      <c r="AKY11" s="111"/>
      <c r="AKZ11" s="111"/>
      <c r="ALA11" s="111"/>
      <c r="ALB11" s="111"/>
      <c r="ALC11" s="111"/>
      <c r="ALD11" s="111"/>
      <c r="ALE11" s="111"/>
      <c r="ALF11" s="111"/>
      <c r="ALG11" s="111"/>
      <c r="ALH11" s="111"/>
      <c r="ALI11" s="111"/>
      <c r="ALJ11" s="111"/>
      <c r="ALK11" s="111"/>
      <c r="ALL11" s="111"/>
      <c r="ALM11" s="111"/>
      <c r="ALN11" s="111"/>
      <c r="ALO11" s="111"/>
      <c r="ALP11" s="111"/>
      <c r="ALQ11" s="111"/>
      <c r="ALR11" s="111"/>
      <c r="ALS11" s="111"/>
      <c r="ALT11" s="111"/>
      <c r="ALU11" s="111"/>
      <c r="ALV11" s="111"/>
      <c r="ALW11" s="111"/>
      <c r="ALX11" s="111"/>
      <c r="ALY11" s="111"/>
      <c r="ALZ11" s="111"/>
      <c r="AMA11" s="111"/>
      <c r="AMB11" s="111"/>
      <c r="AMC11" s="111"/>
      <c r="AMD11" s="111"/>
      <c r="AME11" s="111"/>
      <c r="AMF11" s="111"/>
      <c r="AMG11" s="111"/>
      <c r="AMH11" s="111"/>
      <c r="AMI11" s="111"/>
      <c r="AMJ11" s="111"/>
      <c r="AMK11" s="111"/>
      <c r="AML11" s="111"/>
      <c r="AMM11" s="111"/>
      <c r="AMN11" s="111"/>
      <c r="AMO11" s="111"/>
      <c r="AMP11" s="111"/>
      <c r="AMQ11" s="111"/>
      <c r="AMR11" s="111"/>
      <c r="AMS11" s="111"/>
      <c r="AMT11" s="111"/>
      <c r="AMU11" s="111"/>
      <c r="AMV11" s="111"/>
      <c r="AMW11" s="111"/>
      <c r="AMX11" s="111"/>
      <c r="AMY11" s="111"/>
      <c r="AMZ11" s="111"/>
      <c r="ANA11" s="111"/>
      <c r="ANB11" s="111"/>
      <c r="ANC11" s="111"/>
      <c r="AND11" s="111"/>
      <c r="ANE11" s="111"/>
      <c r="ANF11" s="111"/>
      <c r="ANG11" s="111"/>
      <c r="ANH11" s="111"/>
      <c r="ANI11" s="111"/>
      <c r="ANJ11" s="111"/>
      <c r="ANK11" s="111"/>
      <c r="ANL11" s="111"/>
      <c r="ANM11" s="111"/>
      <c r="ANN11" s="111"/>
      <c r="ANO11" s="111"/>
      <c r="ANP11" s="111"/>
      <c r="ANQ11" s="111"/>
      <c r="ANR11" s="111"/>
      <c r="ANS11" s="111"/>
      <c r="ANT11" s="111"/>
      <c r="ANU11" s="111"/>
      <c r="ANV11" s="111"/>
      <c r="ANW11" s="111"/>
      <c r="ANX11" s="111"/>
      <c r="ANY11" s="111"/>
      <c r="ANZ11" s="111"/>
      <c r="AOA11" s="111"/>
      <c r="AOB11" s="111"/>
      <c r="AOC11" s="111"/>
      <c r="AOD11" s="111"/>
      <c r="AOE11" s="111"/>
      <c r="AOF11" s="111"/>
      <c r="AOG11" s="111"/>
      <c r="AOH11" s="111"/>
      <c r="AOI11" s="111"/>
      <c r="AOJ11" s="111"/>
      <c r="AOK11" s="111"/>
      <c r="AOL11" s="111"/>
      <c r="AOM11" s="111"/>
      <c r="AON11" s="111"/>
      <c r="AOO11" s="111"/>
      <c r="AOP11" s="111"/>
      <c r="AOQ11" s="111"/>
      <c r="AOR11" s="111"/>
      <c r="AOS11" s="111"/>
      <c r="AOT11" s="111"/>
      <c r="AOU11" s="111"/>
      <c r="AOV11" s="111"/>
      <c r="AOW11" s="111"/>
      <c r="AOX11" s="111"/>
      <c r="AOY11" s="111"/>
      <c r="AOZ11" s="111"/>
      <c r="APA11" s="111"/>
      <c r="APB11" s="111"/>
      <c r="APC11" s="111"/>
      <c r="APD11" s="111"/>
      <c r="APE11" s="111"/>
      <c r="APF11" s="111"/>
      <c r="APG11" s="111"/>
      <c r="APH11" s="111"/>
      <c r="API11" s="111"/>
      <c r="APJ11" s="111"/>
      <c r="APK11" s="111"/>
      <c r="APL11" s="111"/>
      <c r="APM11" s="111"/>
      <c r="APN11" s="111"/>
      <c r="APO11" s="111"/>
      <c r="APP11" s="111"/>
      <c r="APQ11" s="111"/>
      <c r="APR11" s="111"/>
      <c r="APS11" s="111"/>
      <c r="APT11" s="111"/>
      <c r="APU11" s="111"/>
      <c r="APV11" s="111"/>
      <c r="APW11" s="111"/>
      <c r="APX11" s="111"/>
      <c r="APY11" s="111"/>
      <c r="APZ11" s="111"/>
      <c r="AQA11" s="111"/>
      <c r="AQB11" s="111"/>
      <c r="AQC11" s="111"/>
      <c r="AQD11" s="111"/>
      <c r="AQE11" s="111"/>
      <c r="AQF11" s="111"/>
      <c r="AQG11" s="111"/>
      <c r="AQH11" s="111"/>
      <c r="AQI11" s="111"/>
      <c r="AQJ11" s="111"/>
      <c r="AQK11" s="111"/>
      <c r="AQL11" s="111"/>
      <c r="AQM11" s="111"/>
      <c r="AQN11" s="111"/>
      <c r="AQO11" s="111"/>
      <c r="AQP11" s="111"/>
      <c r="AQQ11" s="111"/>
      <c r="AQR11" s="111"/>
      <c r="AQS11" s="111"/>
      <c r="AQT11" s="111"/>
      <c r="AQU11" s="111"/>
      <c r="AQV11" s="111"/>
      <c r="AQW11" s="111"/>
      <c r="AQX11" s="111"/>
      <c r="AQY11" s="111"/>
      <c r="AQZ11" s="111"/>
      <c r="ARA11" s="111"/>
      <c r="ARB11" s="111"/>
      <c r="ARC11" s="111"/>
      <c r="ARD11" s="111"/>
      <c r="ARE11" s="111"/>
      <c r="ARF11" s="111"/>
      <c r="ARG11" s="111"/>
      <c r="ARH11" s="111"/>
      <c r="ARI11" s="111"/>
      <c r="ARJ11" s="111"/>
      <c r="ARK11" s="111"/>
      <c r="ARL11" s="111"/>
      <c r="ARM11" s="111"/>
      <c r="ARN11" s="111"/>
      <c r="ARO11" s="111"/>
      <c r="ARP11" s="111"/>
      <c r="ARQ11" s="111"/>
      <c r="ARR11" s="111"/>
      <c r="ARS11" s="111"/>
      <c r="ART11" s="111"/>
      <c r="ARU11" s="111"/>
      <c r="ARV11" s="111"/>
      <c r="ARW11" s="111"/>
      <c r="ARX11" s="111"/>
      <c r="ARY11" s="111"/>
      <c r="ARZ11" s="111"/>
      <c r="ASA11" s="111"/>
      <c r="ASB11" s="111"/>
      <c r="ASC11" s="111"/>
      <c r="ASD11" s="111"/>
      <c r="ASE11" s="111"/>
      <c r="ASF11" s="111"/>
      <c r="ASG11" s="111"/>
      <c r="ASH11" s="111"/>
      <c r="ASI11" s="111"/>
      <c r="ASJ11" s="111"/>
      <c r="ASK11" s="111"/>
      <c r="ASL11" s="111"/>
      <c r="ASM11" s="111"/>
      <c r="ASN11" s="111"/>
      <c r="ASO11" s="111"/>
      <c r="ASP11" s="111"/>
      <c r="ASQ11" s="111"/>
      <c r="ASR11" s="111"/>
      <c r="ASS11" s="111"/>
      <c r="AST11" s="111"/>
      <c r="ASU11" s="111"/>
      <c r="ASV11" s="111"/>
      <c r="ASW11" s="111"/>
      <c r="ASX11" s="111"/>
      <c r="ASY11" s="111"/>
      <c r="ASZ11" s="111"/>
      <c r="ATA11" s="111"/>
      <c r="ATB11" s="111"/>
      <c r="ATC11" s="111"/>
      <c r="ATD11" s="111"/>
      <c r="ATE11" s="111"/>
      <c r="ATF11" s="111"/>
      <c r="ATG11" s="111"/>
      <c r="ATH11" s="111"/>
      <c r="ATI11" s="111"/>
      <c r="ATJ11" s="111"/>
      <c r="ATK11" s="111"/>
      <c r="ATL11" s="111"/>
      <c r="ATM11" s="111"/>
      <c r="ATN11" s="111"/>
      <c r="ATO11" s="111"/>
      <c r="ATP11" s="111"/>
      <c r="ATQ11" s="111"/>
      <c r="ATR11" s="111"/>
      <c r="ATS11" s="111"/>
      <c r="ATT11" s="111"/>
      <c r="ATU11" s="111"/>
      <c r="ATV11" s="111"/>
      <c r="ATW11" s="111"/>
      <c r="ATX11" s="111"/>
      <c r="ATY11" s="111"/>
      <c r="ATZ11" s="111"/>
      <c r="AUA11" s="111"/>
      <c r="AUB11" s="111"/>
      <c r="AUC11" s="111"/>
      <c r="AUD11" s="111"/>
      <c r="AUE11" s="111"/>
      <c r="AUF11" s="111"/>
      <c r="AUG11" s="111"/>
      <c r="AUH11" s="111"/>
      <c r="AUI11" s="111"/>
      <c r="AUJ11" s="111"/>
      <c r="AUK11" s="111"/>
      <c r="AUL11" s="111"/>
      <c r="AUM11" s="111"/>
      <c r="AUN11" s="111"/>
      <c r="AUO11" s="111"/>
      <c r="AUP11" s="111"/>
      <c r="AUQ11" s="111"/>
      <c r="AUR11" s="111"/>
      <c r="AUS11" s="111"/>
      <c r="AUT11" s="111"/>
      <c r="AUU11" s="111"/>
      <c r="AUV11" s="111"/>
      <c r="AUW11" s="111"/>
      <c r="AUX11" s="111"/>
      <c r="AUY11" s="111"/>
      <c r="AUZ11" s="111"/>
      <c r="AVA11" s="111"/>
      <c r="AVB11" s="111"/>
      <c r="AVC11" s="111"/>
      <c r="AVD11" s="111"/>
      <c r="AVE11" s="111"/>
      <c r="AVF11" s="111"/>
      <c r="AVG11" s="111"/>
      <c r="AVH11" s="111"/>
      <c r="AVI11" s="111"/>
      <c r="AVJ11" s="111"/>
      <c r="AVK11" s="111"/>
      <c r="AVL11" s="111"/>
      <c r="AVM11" s="111"/>
      <c r="AVN11" s="111"/>
      <c r="AVO11" s="111"/>
      <c r="AVP11" s="111"/>
      <c r="AVQ11" s="111"/>
      <c r="AVR11" s="111"/>
      <c r="AVS11" s="111"/>
      <c r="AVT11" s="111"/>
      <c r="AVU11" s="111"/>
      <c r="AVV11" s="111"/>
      <c r="AVW11" s="111"/>
      <c r="AVX11" s="111"/>
      <c r="AVY11" s="111"/>
      <c r="AVZ11" s="111"/>
      <c r="AWA11" s="111"/>
      <c r="AWB11" s="111"/>
      <c r="AWC11" s="111"/>
      <c r="AWD11" s="111"/>
      <c r="AWE11" s="111"/>
      <c r="AWF11" s="111"/>
      <c r="AWG11" s="111"/>
      <c r="AWH11" s="111"/>
      <c r="AWI11" s="111"/>
      <c r="AWJ11" s="111"/>
      <c r="AWK11" s="111"/>
      <c r="AWL11" s="111"/>
      <c r="AWM11" s="111"/>
      <c r="AWN11" s="111"/>
      <c r="AWO11" s="111"/>
      <c r="AWP11" s="111"/>
      <c r="AWQ11" s="111"/>
      <c r="AWR11" s="111"/>
      <c r="AWS11" s="111"/>
      <c r="AWT11" s="111"/>
      <c r="AWU11" s="111"/>
      <c r="AWV11" s="111"/>
      <c r="AWW11" s="111"/>
      <c r="AWX11" s="111"/>
      <c r="AWY11" s="111"/>
      <c r="AWZ11" s="111"/>
      <c r="AXA11" s="111"/>
      <c r="AXB11" s="111"/>
      <c r="AXC11" s="111"/>
      <c r="AXD11" s="111"/>
      <c r="AXE11" s="111"/>
      <c r="AXF11" s="111"/>
      <c r="AXG11" s="111"/>
      <c r="AXH11" s="111"/>
      <c r="AXI11" s="111"/>
      <c r="AXJ11" s="111"/>
      <c r="AXK11" s="111"/>
      <c r="AXL11" s="111"/>
      <c r="AXM11" s="111"/>
      <c r="AXN11" s="111"/>
      <c r="AXO11" s="111"/>
      <c r="AXP11" s="111"/>
      <c r="AXQ11" s="111"/>
      <c r="AXR11" s="111"/>
      <c r="AXS11" s="111"/>
      <c r="AXT11" s="111"/>
      <c r="AXU11" s="111"/>
      <c r="AXV11" s="111"/>
      <c r="AXW11" s="111"/>
      <c r="AXX11" s="111"/>
      <c r="AXY11" s="111"/>
      <c r="AXZ11" s="111"/>
      <c r="AYA11" s="111"/>
      <c r="AYB11" s="111"/>
      <c r="AYC11" s="111"/>
      <c r="AYD11" s="111"/>
      <c r="AYE11" s="111"/>
      <c r="AYF11" s="111"/>
      <c r="AYG11" s="111"/>
      <c r="AYH11" s="111"/>
      <c r="AYI11" s="111"/>
      <c r="AYJ11" s="111"/>
      <c r="AYK11" s="111"/>
      <c r="AYL11" s="111"/>
      <c r="AYM11" s="111"/>
      <c r="AYN11" s="111"/>
      <c r="AYO11" s="111"/>
      <c r="AYP11" s="111"/>
      <c r="AYQ11" s="111"/>
      <c r="AYR11" s="111"/>
      <c r="AYS11" s="111"/>
      <c r="AYT11" s="111"/>
      <c r="AYU11" s="111"/>
      <c r="AYV11" s="111"/>
      <c r="AYW11" s="111"/>
      <c r="AYX11" s="111"/>
      <c r="AYY11" s="111"/>
      <c r="AYZ11" s="111"/>
      <c r="AZA11" s="111"/>
      <c r="AZB11" s="111"/>
      <c r="AZC11" s="111"/>
      <c r="AZD11" s="111"/>
      <c r="AZE11" s="111"/>
      <c r="AZF11" s="111"/>
      <c r="AZG11" s="111"/>
      <c r="AZH11" s="111"/>
      <c r="AZI11" s="111"/>
      <c r="AZJ11" s="111"/>
      <c r="AZK11" s="111"/>
      <c r="AZL11" s="111"/>
      <c r="AZM11" s="111"/>
      <c r="AZN11" s="111"/>
      <c r="AZO11" s="111"/>
      <c r="AZP11" s="111"/>
      <c r="AZQ11" s="111"/>
      <c r="AZR11" s="111"/>
      <c r="AZS11" s="111"/>
      <c r="AZT11" s="111"/>
      <c r="AZU11" s="111"/>
      <c r="AZV11" s="111"/>
      <c r="AZW11" s="111"/>
      <c r="AZX11" s="111"/>
      <c r="AZY11" s="111"/>
      <c r="AZZ11" s="111"/>
      <c r="BAA11" s="111"/>
      <c r="BAB11" s="111"/>
      <c r="BAC11" s="111"/>
      <c r="BAD11" s="111"/>
      <c r="BAE11" s="111"/>
      <c r="BAF11" s="111"/>
      <c r="BAG11" s="111"/>
      <c r="BAH11" s="111"/>
      <c r="BAI11" s="111"/>
      <c r="BAJ11" s="111"/>
      <c r="BAK11" s="111"/>
      <c r="BAL11" s="111"/>
      <c r="BAM11" s="111"/>
      <c r="BAN11" s="111"/>
      <c r="BAO11" s="111"/>
      <c r="BAP11" s="111"/>
      <c r="BAQ11" s="111"/>
      <c r="BAR11" s="111"/>
      <c r="BAS11" s="111"/>
      <c r="BAT11" s="111"/>
      <c r="BAU11" s="111"/>
      <c r="BAV11" s="111"/>
      <c r="BAW11" s="111"/>
      <c r="BAX11" s="111"/>
      <c r="BAY11" s="111"/>
      <c r="BAZ11" s="111"/>
      <c r="BBA11" s="111"/>
      <c r="BBB11" s="111"/>
      <c r="BBC11" s="111"/>
      <c r="BBD11" s="111"/>
      <c r="BBE11" s="111"/>
      <c r="BBF11" s="111"/>
      <c r="BBG11" s="111"/>
      <c r="BBH11" s="111"/>
      <c r="BBI11" s="111"/>
      <c r="BBJ11" s="111"/>
      <c r="BBK11" s="111"/>
      <c r="BBL11" s="111"/>
      <c r="BBM11" s="111"/>
      <c r="BBN11" s="111"/>
      <c r="BBO11" s="111"/>
      <c r="BBP11" s="111"/>
      <c r="BBQ11" s="111"/>
      <c r="BBR11" s="111"/>
      <c r="BBS11" s="111"/>
      <c r="BBT11" s="111"/>
      <c r="BBU11" s="111"/>
      <c r="BBV11" s="111"/>
      <c r="BBW11" s="111"/>
      <c r="BBX11" s="111"/>
      <c r="BBY11" s="111"/>
      <c r="BBZ11" s="111"/>
      <c r="BCA11" s="111"/>
      <c r="BCB11" s="111"/>
      <c r="BCC11" s="111"/>
      <c r="BCD11" s="111"/>
      <c r="BCE11" s="111"/>
      <c r="BCF11" s="111"/>
      <c r="BCG11" s="111"/>
      <c r="BCH11" s="111"/>
      <c r="BCI11" s="111"/>
      <c r="BCJ11" s="111"/>
      <c r="BCK11" s="111"/>
      <c r="BCL11" s="111"/>
      <c r="BCM11" s="111"/>
      <c r="BCN11" s="111"/>
      <c r="BCO11" s="111"/>
      <c r="BCP11" s="111"/>
      <c r="BCQ11" s="111"/>
      <c r="BCR11" s="111"/>
      <c r="BCS11" s="111"/>
      <c r="BCT11" s="111"/>
      <c r="BCU11" s="111"/>
      <c r="BCV11" s="111"/>
      <c r="BCW11" s="111"/>
      <c r="BCX11" s="111"/>
      <c r="BCY11" s="111"/>
      <c r="BCZ11" s="111"/>
      <c r="BDA11" s="111"/>
      <c r="BDB11" s="111"/>
      <c r="BDC11" s="111"/>
      <c r="BDD11" s="111"/>
      <c r="BDE11" s="111"/>
      <c r="BDF11" s="111"/>
      <c r="BDG11" s="111"/>
      <c r="BDH11" s="111"/>
      <c r="BDI11" s="111"/>
      <c r="BDJ11" s="111"/>
      <c r="BDK11" s="111"/>
      <c r="BDL11" s="111"/>
      <c r="BDM11" s="111"/>
      <c r="BDN11" s="111"/>
      <c r="BDO11" s="111"/>
      <c r="BDP11" s="111"/>
      <c r="BDQ11" s="111"/>
      <c r="BDR11" s="111"/>
      <c r="BDS11" s="111"/>
      <c r="BDT11" s="111"/>
      <c r="BDU11" s="111"/>
      <c r="BDV11" s="111"/>
      <c r="BDW11" s="111"/>
      <c r="BDX11" s="111"/>
      <c r="BDY11" s="111"/>
      <c r="BDZ11" s="111"/>
      <c r="BEA11" s="111"/>
      <c r="BEB11" s="111"/>
      <c r="BEC11" s="111"/>
      <c r="BED11" s="111"/>
      <c r="BEE11" s="111"/>
      <c r="BEF11" s="111"/>
      <c r="BEG11" s="111"/>
      <c r="BEH11" s="111"/>
      <c r="BEI11" s="111"/>
      <c r="BEJ11" s="111"/>
      <c r="BEK11" s="111"/>
      <c r="BEL11" s="111"/>
      <c r="BEM11" s="111"/>
      <c r="BEN11" s="111"/>
      <c r="BEO11" s="111"/>
      <c r="BEP11" s="111"/>
      <c r="BEQ11" s="111"/>
      <c r="BER11" s="111"/>
      <c r="BES11" s="111"/>
      <c r="BET11" s="111"/>
      <c r="BEU11" s="111"/>
      <c r="BEV11" s="111"/>
      <c r="BEW11" s="111"/>
      <c r="BEX11" s="111"/>
      <c r="BEY11" s="111"/>
      <c r="BEZ11" s="111"/>
      <c r="BFA11" s="111"/>
      <c r="BFB11" s="111"/>
      <c r="BFC11" s="111"/>
      <c r="BFD11" s="111"/>
      <c r="BFE11" s="111"/>
      <c r="BFF11" s="111"/>
      <c r="BFG11" s="111"/>
      <c r="BFH11" s="111"/>
      <c r="BFI11" s="111"/>
      <c r="BFJ11" s="111"/>
      <c r="BFK11" s="111"/>
      <c r="BFL11" s="111"/>
      <c r="BFM11" s="111"/>
      <c r="BFN11" s="111"/>
      <c r="BFO11" s="111"/>
      <c r="BFP11" s="111"/>
      <c r="BFQ11" s="111"/>
      <c r="BFR11" s="111"/>
      <c r="BFS11" s="111"/>
      <c r="BFT11" s="111"/>
      <c r="BFU11" s="111"/>
      <c r="BFV11" s="111"/>
      <c r="BFW11" s="111"/>
      <c r="BFX11" s="111"/>
      <c r="BFY11" s="111"/>
      <c r="BFZ11" s="111"/>
      <c r="BGA11" s="111"/>
      <c r="BGB11" s="111"/>
      <c r="BGC11" s="111"/>
      <c r="BGD11" s="111"/>
      <c r="BGE11" s="111"/>
      <c r="BGF11" s="111"/>
      <c r="BGG11" s="111"/>
      <c r="BGH11" s="111"/>
      <c r="BGI11" s="111"/>
      <c r="BGJ11" s="111"/>
      <c r="BGK11" s="111"/>
      <c r="BGL11" s="111"/>
      <c r="BGM11" s="111"/>
      <c r="BGN11" s="111"/>
      <c r="BGO11" s="111"/>
      <c r="BGP11" s="111"/>
      <c r="BGQ11" s="111"/>
      <c r="BGR11" s="111"/>
      <c r="BGS11" s="111"/>
      <c r="BGT11" s="111"/>
      <c r="BGU11" s="111"/>
      <c r="BGV11" s="111"/>
      <c r="BGW11" s="111"/>
      <c r="BGX11" s="111"/>
      <c r="BGY11" s="111"/>
      <c r="BGZ11" s="111"/>
      <c r="BHA11" s="111"/>
      <c r="BHB11" s="111"/>
      <c r="BHC11" s="111"/>
      <c r="BHD11" s="111"/>
      <c r="BHE11" s="111"/>
      <c r="BHF11" s="111"/>
      <c r="BHG11" s="111"/>
      <c r="BHH11" s="111"/>
      <c r="BHI11" s="111"/>
      <c r="BHJ11" s="111"/>
      <c r="BHK11" s="111"/>
      <c r="BHL11" s="111"/>
      <c r="BHM11" s="111"/>
      <c r="BHN11" s="111"/>
      <c r="BHO11" s="111"/>
      <c r="BHP11" s="111"/>
      <c r="BHQ11" s="111"/>
      <c r="BHR11" s="111"/>
      <c r="BHS11" s="111"/>
      <c r="BHT11" s="111"/>
      <c r="BHU11" s="111"/>
      <c r="BHV11" s="111"/>
      <c r="BHW11" s="111"/>
      <c r="BHX11" s="111"/>
      <c r="BHY11" s="111"/>
      <c r="BHZ11" s="111"/>
      <c r="BIA11" s="111"/>
      <c r="BIB11" s="111"/>
      <c r="BIC11" s="111"/>
      <c r="BID11" s="111"/>
      <c r="BIE11" s="111"/>
      <c r="BIF11" s="111"/>
      <c r="BIG11" s="111"/>
      <c r="BIH11" s="111"/>
      <c r="BII11" s="111"/>
      <c r="BIJ11" s="111"/>
      <c r="BIK11" s="111"/>
      <c r="BIL11" s="111"/>
      <c r="BIM11" s="111"/>
      <c r="BIN11" s="111"/>
      <c r="BIO11" s="111"/>
      <c r="BIP11" s="111"/>
      <c r="BIQ11" s="111"/>
      <c r="BIR11" s="111"/>
      <c r="BIS11" s="111"/>
      <c r="BIT11" s="111"/>
      <c r="BIU11" s="111"/>
      <c r="BIV11" s="111"/>
      <c r="BIW11" s="111"/>
      <c r="BIX11" s="111"/>
      <c r="BIY11" s="111"/>
      <c r="BIZ11" s="111"/>
      <c r="BJA11" s="111"/>
      <c r="BJB11" s="111"/>
      <c r="BJC11" s="111"/>
      <c r="BJD11" s="111"/>
      <c r="BJE11" s="111"/>
      <c r="BJF11" s="111"/>
      <c r="BJG11" s="111"/>
      <c r="BJH11" s="111"/>
      <c r="BJI11" s="111"/>
      <c r="BJJ11" s="111"/>
      <c r="BJK11" s="111"/>
      <c r="BJL11" s="111"/>
      <c r="BJM11" s="111"/>
      <c r="BJN11" s="111"/>
      <c r="BJO11" s="111"/>
      <c r="BJP11" s="111"/>
      <c r="BJQ11" s="111"/>
      <c r="BJR11" s="111"/>
      <c r="BJS11" s="111"/>
      <c r="BJT11" s="111"/>
      <c r="BJU11" s="111"/>
      <c r="BJV11" s="111"/>
      <c r="BJW11" s="111"/>
      <c r="BJX11" s="111"/>
      <c r="BJY11" s="111"/>
      <c r="BJZ11" s="111"/>
      <c r="BKA11" s="111"/>
      <c r="BKB11" s="111"/>
      <c r="BKC11" s="111"/>
      <c r="BKD11" s="111"/>
      <c r="BKE11" s="111"/>
      <c r="BKF11" s="111"/>
      <c r="BKG11" s="111"/>
      <c r="BKH11" s="111"/>
      <c r="BKI11" s="111"/>
      <c r="BKJ11" s="111"/>
      <c r="BKK11" s="111"/>
      <c r="BKL11" s="111"/>
      <c r="BKM11" s="111"/>
      <c r="BKN11" s="111"/>
      <c r="BKO11" s="111"/>
      <c r="BKP11" s="111"/>
      <c r="BKQ11" s="111"/>
      <c r="BKR11" s="111"/>
      <c r="BKS11" s="111"/>
      <c r="BKT11" s="111"/>
      <c r="BKU11" s="111"/>
      <c r="BKV11" s="111"/>
      <c r="BKW11" s="111"/>
      <c r="BKX11" s="111"/>
      <c r="BKY11" s="111"/>
      <c r="BKZ11" s="111"/>
      <c r="BLA11" s="111"/>
      <c r="BLB11" s="111"/>
      <c r="BLC11" s="111"/>
      <c r="BLD11" s="111"/>
      <c r="BLE11" s="111"/>
      <c r="BLF11" s="111"/>
      <c r="BLG11" s="111"/>
      <c r="BLH11" s="111"/>
      <c r="BLI11" s="111"/>
      <c r="BLJ11" s="111"/>
      <c r="BLK11" s="111"/>
      <c r="BLL11" s="111"/>
      <c r="BLM11" s="111"/>
      <c r="BLN11" s="111"/>
      <c r="BLO11" s="111"/>
      <c r="BLP11" s="111"/>
      <c r="BLQ11" s="111"/>
      <c r="BLR11" s="111"/>
      <c r="BLS11" s="111"/>
      <c r="BLT11" s="111"/>
      <c r="BLU11" s="111"/>
      <c r="BLV11" s="111"/>
      <c r="BLW11" s="111"/>
      <c r="BLX11" s="111"/>
      <c r="BLY11" s="111"/>
      <c r="BLZ11" s="111"/>
      <c r="BMA11" s="111"/>
      <c r="BMB11" s="111"/>
      <c r="BMC11" s="111"/>
      <c r="BMD11" s="111"/>
      <c r="BME11" s="111"/>
      <c r="BMF11" s="111"/>
      <c r="BMG11" s="111"/>
      <c r="BMH11" s="111"/>
      <c r="BMI11" s="111"/>
      <c r="BMJ11" s="111"/>
      <c r="BMK11" s="111"/>
      <c r="BML11" s="111"/>
      <c r="BMM11" s="111"/>
      <c r="BMN11" s="111"/>
      <c r="BMO11" s="111"/>
      <c r="BMP11" s="111"/>
      <c r="BMQ11" s="111"/>
      <c r="BMR11" s="111"/>
      <c r="BMS11" s="111"/>
      <c r="BMT11" s="111"/>
      <c r="BMU11" s="111"/>
      <c r="BMV11" s="111"/>
      <c r="BMW11" s="111"/>
      <c r="BMX11" s="111"/>
      <c r="BMY11" s="111"/>
      <c r="BMZ11" s="111"/>
      <c r="BNA11" s="111"/>
      <c r="BNB11" s="111"/>
      <c r="BNC11" s="111"/>
      <c r="BND11" s="111"/>
      <c r="BNE11" s="111"/>
      <c r="BNF11" s="111"/>
      <c r="BNG11" s="111"/>
      <c r="BNH11" s="111"/>
      <c r="BNI11" s="111"/>
      <c r="BNJ11" s="111"/>
      <c r="BNK11" s="111"/>
      <c r="BNL11" s="111"/>
      <c r="BNM11" s="111"/>
      <c r="BNN11" s="111"/>
      <c r="BNO11" s="111"/>
      <c r="BNP11" s="111"/>
      <c r="BNQ11" s="111"/>
      <c r="BNR11" s="111"/>
      <c r="BNS11" s="111"/>
      <c r="BNT11" s="111"/>
      <c r="BNU11" s="111"/>
      <c r="BNV11" s="111"/>
      <c r="BNW11" s="111"/>
      <c r="BNX11" s="111"/>
      <c r="BNY11" s="111"/>
      <c r="BNZ11" s="111"/>
      <c r="BOA11" s="111"/>
      <c r="BOB11" s="111"/>
      <c r="BOC11" s="111"/>
      <c r="BOD11" s="111"/>
      <c r="BOE11" s="111"/>
      <c r="BOF11" s="111"/>
      <c r="BOG11" s="111"/>
      <c r="BOH11" s="111"/>
      <c r="BOI11" s="111"/>
      <c r="BOJ11" s="111"/>
      <c r="BOK11" s="111"/>
      <c r="BOL11" s="111"/>
      <c r="BOM11" s="111"/>
      <c r="BON11" s="111"/>
      <c r="BOO11" s="111"/>
      <c r="BOP11" s="111"/>
      <c r="BOQ11" s="111"/>
      <c r="BOR11" s="111"/>
      <c r="BOS11" s="111"/>
      <c r="BOT11" s="111"/>
      <c r="BOU11" s="111"/>
      <c r="BOV11" s="111"/>
      <c r="BOW11" s="111"/>
      <c r="BOX11" s="111"/>
      <c r="BOY11" s="111"/>
      <c r="BOZ11" s="111"/>
      <c r="BPA11" s="111"/>
      <c r="BPB11" s="111"/>
      <c r="BPC11" s="111"/>
      <c r="BPD11" s="111"/>
      <c r="BPE11" s="111"/>
      <c r="BPF11" s="111"/>
      <c r="BPG11" s="111"/>
      <c r="BPH11" s="111"/>
      <c r="BPI11" s="111"/>
      <c r="BPJ11" s="111"/>
      <c r="BPK11" s="111"/>
      <c r="BPL11" s="111"/>
      <c r="BPM11" s="111"/>
      <c r="BPN11" s="111"/>
      <c r="BPO11" s="111"/>
      <c r="BPP11" s="111"/>
      <c r="BPQ11" s="111"/>
      <c r="BPR11" s="111"/>
      <c r="BPS11" s="111"/>
      <c r="BPT11" s="111"/>
      <c r="BPU11" s="111"/>
      <c r="BPV11" s="111"/>
      <c r="BPW11" s="111"/>
      <c r="BPX11" s="111"/>
      <c r="BPY11" s="111"/>
      <c r="BPZ11" s="111"/>
      <c r="BQA11" s="111"/>
      <c r="BQB11" s="111"/>
      <c r="BQC11" s="111"/>
      <c r="BQD11" s="111"/>
      <c r="BQE11" s="111"/>
      <c r="BQF11" s="111"/>
      <c r="BQG11" s="111"/>
      <c r="BQH11" s="111"/>
      <c r="BQI11" s="111"/>
      <c r="BQJ11" s="111"/>
      <c r="BQK11" s="111"/>
      <c r="BQL11" s="111"/>
      <c r="BQM11" s="111"/>
      <c r="BQN11" s="111"/>
      <c r="BQO11" s="111"/>
      <c r="BQP11" s="111"/>
      <c r="BQQ11" s="111"/>
      <c r="BQR11" s="111"/>
      <c r="BQS11" s="111"/>
      <c r="BQT11" s="111"/>
      <c r="BQU11" s="111"/>
      <c r="BQV11" s="111"/>
      <c r="BQW11" s="111"/>
      <c r="BQX11" s="111"/>
      <c r="BQY11" s="111"/>
      <c r="BQZ11" s="111"/>
      <c r="BRA11" s="111"/>
      <c r="BRB11" s="111"/>
      <c r="BRC11" s="111"/>
      <c r="BRD11" s="111"/>
      <c r="BRE11" s="111"/>
      <c r="BRF11" s="111"/>
      <c r="BRG11" s="111"/>
      <c r="BRH11" s="111"/>
      <c r="BRI11" s="111"/>
      <c r="BRJ11" s="111"/>
      <c r="BRK11" s="111"/>
      <c r="BRL11" s="111"/>
      <c r="BRM11" s="111"/>
      <c r="BRN11" s="111"/>
      <c r="BRO11" s="111"/>
      <c r="BRP11" s="111"/>
      <c r="BRQ11" s="111"/>
      <c r="BRR11" s="111"/>
      <c r="BRS11" s="111"/>
      <c r="BRT11" s="111"/>
      <c r="BRU11" s="111"/>
      <c r="BRV11" s="111"/>
      <c r="BRW11" s="111"/>
      <c r="BRX11" s="111"/>
      <c r="BRY11" s="111"/>
      <c r="BRZ11" s="111"/>
      <c r="BSA11" s="111"/>
      <c r="BSB11" s="111"/>
      <c r="BSC11" s="111"/>
      <c r="BSD11" s="111"/>
      <c r="BSE11" s="111"/>
      <c r="BSF11" s="111"/>
      <c r="BSG11" s="111"/>
      <c r="BSH11" s="111"/>
      <c r="BSI11" s="111"/>
      <c r="BSJ11" s="111"/>
      <c r="BSK11" s="111"/>
      <c r="BSL11" s="111"/>
      <c r="BSM11" s="111"/>
      <c r="BSN11" s="111"/>
      <c r="BSO11" s="111"/>
      <c r="BSP11" s="111"/>
      <c r="BSQ11" s="111"/>
      <c r="BSR11" s="111"/>
      <c r="BSS11" s="111"/>
      <c r="BST11" s="111"/>
      <c r="BSU11" s="111"/>
      <c r="BSV11" s="111"/>
      <c r="BSW11" s="111"/>
      <c r="BSX11" s="111"/>
      <c r="BSY11" s="111"/>
      <c r="BSZ11" s="111"/>
      <c r="BTA11" s="111"/>
      <c r="BTB11" s="111"/>
      <c r="BTC11" s="111"/>
      <c r="BTD11" s="111"/>
      <c r="BTE11" s="111"/>
      <c r="BTF11" s="111"/>
      <c r="BTG11" s="111"/>
      <c r="BTH11" s="111"/>
      <c r="BTI11" s="111"/>
      <c r="BTJ11" s="111"/>
      <c r="BTK11" s="111"/>
      <c r="BTL11" s="111"/>
      <c r="BTM11" s="111"/>
      <c r="BTN11" s="111"/>
      <c r="BTO11" s="111"/>
      <c r="BTP11" s="111"/>
      <c r="BTQ11" s="111"/>
      <c r="BTR11" s="111"/>
      <c r="BTS11" s="111"/>
      <c r="BTT11" s="111"/>
      <c r="BTU11" s="111"/>
      <c r="BTV11" s="111"/>
      <c r="BTW11" s="111"/>
      <c r="BTX11" s="111"/>
      <c r="BTY11" s="111"/>
      <c r="BTZ11" s="111"/>
      <c r="BUA11" s="111"/>
      <c r="BUB11" s="111"/>
      <c r="BUC11" s="111"/>
      <c r="BUD11" s="111"/>
      <c r="BUE11" s="111"/>
      <c r="BUF11" s="111"/>
      <c r="BUG11" s="111"/>
      <c r="BUH11" s="111"/>
      <c r="BUI11" s="111"/>
      <c r="BUJ11" s="111"/>
      <c r="BUK11" s="111"/>
      <c r="BUL11" s="111"/>
      <c r="BUM11" s="111"/>
      <c r="BUN11" s="111"/>
      <c r="BUO11" s="111"/>
      <c r="BUP11" s="111"/>
      <c r="BUQ11" s="111"/>
      <c r="BUR11" s="111"/>
      <c r="BUS11" s="111"/>
      <c r="BUT11" s="111"/>
      <c r="BUU11" s="111"/>
      <c r="BUV11" s="111"/>
      <c r="BUW11" s="111"/>
      <c r="BUX11" s="111"/>
      <c r="BUY11" s="111"/>
      <c r="BUZ11" s="111"/>
      <c r="BVA11" s="111"/>
      <c r="BVB11" s="111"/>
      <c r="BVC11" s="111"/>
      <c r="BVD11" s="111"/>
      <c r="BVE11" s="111"/>
      <c r="BVF11" s="111"/>
      <c r="BVG11" s="111"/>
      <c r="BVH11" s="111"/>
      <c r="BVI11" s="111"/>
      <c r="BVJ11" s="111"/>
      <c r="BVK11" s="111"/>
      <c r="BVL11" s="111"/>
      <c r="BVM11" s="111"/>
      <c r="BVN11" s="111"/>
      <c r="BVO11" s="111"/>
      <c r="BVP11" s="111"/>
      <c r="BVQ11" s="111"/>
      <c r="BVR11" s="111"/>
      <c r="BVS11" s="111"/>
      <c r="BVT11" s="111"/>
      <c r="BVU11" s="111"/>
      <c r="BVV11" s="111"/>
      <c r="BVW11" s="111"/>
      <c r="BVX11" s="111"/>
      <c r="BVY11" s="111"/>
      <c r="BVZ11" s="111"/>
      <c r="BWA11" s="111"/>
      <c r="BWB11" s="111"/>
      <c r="BWC11" s="111"/>
      <c r="BWD11" s="111"/>
      <c r="BWE11" s="111"/>
      <c r="BWF11" s="111"/>
      <c r="BWG11" s="111"/>
      <c r="BWH11" s="111"/>
      <c r="BWI11" s="111"/>
      <c r="BWJ11" s="111"/>
      <c r="BWK11" s="111"/>
      <c r="BWL11" s="111"/>
      <c r="BWM11" s="111"/>
      <c r="BWN11" s="111"/>
      <c r="BWO11" s="111"/>
      <c r="BWP11" s="111"/>
      <c r="BWQ11" s="111"/>
      <c r="BWR11" s="111"/>
      <c r="BWS11" s="111"/>
      <c r="BWT11" s="111"/>
      <c r="BWU11" s="111"/>
      <c r="BWV11" s="111"/>
      <c r="BWW11" s="111"/>
      <c r="BWX11" s="111"/>
      <c r="BWY11" s="111"/>
      <c r="BWZ11" s="111"/>
      <c r="BXA11" s="111"/>
      <c r="BXB11" s="111"/>
      <c r="BXC11" s="111"/>
      <c r="BXD11" s="111"/>
      <c r="BXE11" s="111"/>
      <c r="BXF11" s="111"/>
      <c r="BXG11" s="111"/>
      <c r="BXH11" s="111"/>
      <c r="BXI11" s="111"/>
      <c r="BXJ11" s="111"/>
      <c r="BXK11" s="111"/>
      <c r="BXL11" s="111"/>
      <c r="BXM11" s="111"/>
      <c r="BXN11" s="111"/>
      <c r="BXO11" s="111"/>
      <c r="BXP11" s="111"/>
      <c r="BXQ11" s="111"/>
      <c r="BXR11" s="111"/>
      <c r="BXS11" s="111"/>
      <c r="BXT11" s="111"/>
      <c r="BXU11" s="111"/>
      <c r="BXV11" s="111"/>
      <c r="BXW11" s="111"/>
      <c r="BXX11" s="111"/>
      <c r="BXY11" s="111"/>
      <c r="BXZ11" s="111"/>
      <c r="BYA11" s="111"/>
      <c r="BYB11" s="111"/>
      <c r="BYC11" s="111"/>
      <c r="BYD11" s="111"/>
      <c r="BYE11" s="111"/>
      <c r="BYF11" s="111"/>
      <c r="BYG11" s="111"/>
      <c r="BYH11" s="111"/>
      <c r="BYI11" s="111"/>
      <c r="BYJ11" s="111"/>
      <c r="BYK11" s="111"/>
      <c r="BYL11" s="111"/>
      <c r="BYM11" s="111"/>
      <c r="BYN11" s="111"/>
      <c r="BYO11" s="111"/>
      <c r="BYP11" s="111"/>
      <c r="BYQ11" s="111"/>
      <c r="BYR11" s="111"/>
      <c r="BYS11" s="111"/>
      <c r="BYT11" s="111"/>
      <c r="BYU11" s="111"/>
      <c r="BYV11" s="111"/>
      <c r="BYW11" s="111"/>
      <c r="BYX11" s="111"/>
      <c r="BYY11" s="111"/>
      <c r="BYZ11" s="111"/>
      <c r="BZA11" s="111"/>
      <c r="BZB11" s="111"/>
      <c r="BZC11" s="111"/>
      <c r="BZD11" s="111"/>
      <c r="BZE11" s="111"/>
      <c r="BZF11" s="111"/>
      <c r="BZG11" s="111"/>
      <c r="BZH11" s="111"/>
      <c r="BZI11" s="111"/>
      <c r="BZJ11" s="111"/>
      <c r="BZK11" s="111"/>
      <c r="BZL11" s="111"/>
      <c r="BZM11" s="111"/>
      <c r="BZN11" s="111"/>
      <c r="BZO11" s="111"/>
      <c r="BZP11" s="111"/>
      <c r="BZQ11" s="111"/>
      <c r="BZR11" s="111"/>
      <c r="BZS11" s="111"/>
      <c r="BZT11" s="111"/>
      <c r="BZU11" s="111"/>
      <c r="BZV11" s="111"/>
      <c r="BZW11" s="111"/>
      <c r="BZX11" s="111"/>
      <c r="BZY11" s="111"/>
      <c r="BZZ11" s="111"/>
      <c r="CAA11" s="111"/>
      <c r="CAB11" s="111"/>
      <c r="CAC11" s="111"/>
      <c r="CAD11" s="111"/>
      <c r="CAE11" s="111"/>
      <c r="CAF11" s="111"/>
      <c r="CAG11" s="111"/>
      <c r="CAH11" s="111"/>
      <c r="CAI11" s="111"/>
      <c r="CAJ11" s="111"/>
      <c r="CAK11" s="111"/>
      <c r="CAL11" s="111"/>
      <c r="CAM11" s="111"/>
      <c r="CAN11" s="111"/>
      <c r="CAO11" s="111"/>
      <c r="CAP11" s="111"/>
      <c r="CAQ11" s="111"/>
      <c r="CAR11" s="111"/>
      <c r="CAS11" s="111"/>
      <c r="CAT11" s="111"/>
      <c r="CAU11" s="111"/>
      <c r="CAV11" s="111"/>
      <c r="CAW11" s="111"/>
      <c r="CAX11" s="111"/>
      <c r="CAY11" s="111"/>
      <c r="CAZ11" s="111"/>
      <c r="CBA11" s="111"/>
      <c r="CBB11" s="111"/>
      <c r="CBC11" s="111"/>
      <c r="CBD11" s="111"/>
      <c r="CBE11" s="111"/>
      <c r="CBF11" s="111"/>
      <c r="CBG11" s="111"/>
      <c r="CBH11" s="111"/>
      <c r="CBI11" s="111"/>
      <c r="CBJ11" s="111"/>
      <c r="CBK11" s="111"/>
      <c r="CBL11" s="111"/>
      <c r="CBM11" s="111"/>
      <c r="CBN11" s="111"/>
      <c r="CBO11" s="111"/>
      <c r="CBP11" s="111"/>
      <c r="CBQ11" s="111"/>
      <c r="CBR11" s="111"/>
      <c r="CBS11" s="111"/>
      <c r="CBT11" s="111"/>
      <c r="CBU11" s="111"/>
      <c r="CBV11" s="111"/>
      <c r="CBW11" s="111"/>
      <c r="CBX11" s="111"/>
      <c r="CBY11" s="111"/>
      <c r="CBZ11" s="111"/>
      <c r="CCA11" s="111"/>
      <c r="CCB11" s="111"/>
      <c r="CCC11" s="111"/>
      <c r="CCD11" s="111"/>
      <c r="CCE11" s="111"/>
      <c r="CCF11" s="111"/>
      <c r="CCG11" s="111"/>
      <c r="CCH11" s="111"/>
      <c r="CCI11" s="111"/>
      <c r="CCJ11" s="111"/>
      <c r="CCK11" s="111"/>
      <c r="CCL11" s="111"/>
      <c r="CCM11" s="111"/>
      <c r="CCN11" s="111"/>
      <c r="CCO11" s="111"/>
      <c r="CCP11" s="111"/>
      <c r="CCQ11" s="111"/>
      <c r="CCR11" s="111"/>
      <c r="CCS11" s="111"/>
      <c r="CCT11" s="111"/>
      <c r="CCU11" s="111"/>
      <c r="CCV11" s="111"/>
      <c r="CCW11" s="111"/>
      <c r="CCX11" s="111"/>
      <c r="CCY11" s="111"/>
      <c r="CCZ11" s="111"/>
      <c r="CDA11" s="111"/>
      <c r="CDB11" s="111"/>
      <c r="CDC11" s="111"/>
      <c r="CDD11" s="111"/>
      <c r="CDE11" s="111"/>
      <c r="CDF11" s="111"/>
      <c r="CDG11" s="111"/>
      <c r="CDH11" s="111"/>
      <c r="CDI11" s="111"/>
      <c r="CDJ11" s="111"/>
      <c r="CDK11" s="111"/>
      <c r="CDL11" s="111"/>
      <c r="CDM11" s="111"/>
      <c r="CDN11" s="111"/>
      <c r="CDO11" s="111"/>
      <c r="CDP11" s="111"/>
      <c r="CDQ11" s="111"/>
      <c r="CDR11" s="111"/>
      <c r="CDS11" s="111"/>
      <c r="CDT11" s="111"/>
      <c r="CDU11" s="111"/>
      <c r="CDV11" s="111"/>
      <c r="CDW11" s="111"/>
      <c r="CDX11" s="111"/>
      <c r="CDY11" s="111"/>
      <c r="CDZ11" s="111"/>
      <c r="CEA11" s="111"/>
      <c r="CEB11" s="111"/>
      <c r="CEC11" s="111"/>
      <c r="CED11" s="111"/>
      <c r="CEE11" s="111"/>
      <c r="CEF11" s="111"/>
      <c r="CEG11" s="111"/>
      <c r="CEH11" s="111"/>
      <c r="CEI11" s="111"/>
      <c r="CEJ11" s="111"/>
      <c r="CEK11" s="111"/>
      <c r="CEL11" s="111"/>
      <c r="CEM11" s="111"/>
      <c r="CEN11" s="111"/>
      <c r="CEO11" s="111"/>
      <c r="CEP11" s="111"/>
      <c r="CEQ11" s="111"/>
      <c r="CER11" s="111"/>
      <c r="CES11" s="111"/>
      <c r="CET11" s="111"/>
      <c r="CEU11" s="111"/>
      <c r="CEV11" s="111"/>
      <c r="CEW11" s="111"/>
      <c r="CEX11" s="111"/>
      <c r="CEY11" s="111"/>
      <c r="CEZ11" s="111"/>
      <c r="CFA11" s="111"/>
      <c r="CFB11" s="111"/>
      <c r="CFC11" s="111"/>
      <c r="CFD11" s="111"/>
      <c r="CFE11" s="111"/>
      <c r="CFF11" s="111"/>
      <c r="CFG11" s="111"/>
      <c r="CFH11" s="111"/>
      <c r="CFI11" s="111"/>
      <c r="CFJ11" s="111"/>
      <c r="CFK11" s="111"/>
      <c r="CFL11" s="111"/>
      <c r="CFM11" s="111"/>
      <c r="CFN11" s="111"/>
      <c r="CFO11" s="111"/>
      <c r="CFP11" s="111"/>
      <c r="CFQ11" s="111"/>
      <c r="CFR11" s="111"/>
      <c r="CFS11" s="111"/>
      <c r="CFT11" s="111"/>
      <c r="CFU11" s="111"/>
      <c r="CFV11" s="111"/>
      <c r="CFW11" s="111"/>
      <c r="CFX11" s="111"/>
      <c r="CFY11" s="111"/>
      <c r="CFZ11" s="111"/>
      <c r="CGA11" s="111"/>
      <c r="CGB11" s="111"/>
      <c r="CGC11" s="111"/>
      <c r="CGD11" s="111"/>
      <c r="CGE11" s="111"/>
      <c r="CGF11" s="111"/>
      <c r="CGG11" s="111"/>
      <c r="CGH11" s="111"/>
      <c r="CGI11" s="111"/>
      <c r="CGJ11" s="111"/>
      <c r="CGK11" s="111"/>
      <c r="CGL11" s="111"/>
      <c r="CGM11" s="111"/>
      <c r="CGN11" s="111"/>
      <c r="CGO11" s="111"/>
      <c r="CGP11" s="111"/>
      <c r="CGQ11" s="111"/>
      <c r="CGR11" s="111"/>
      <c r="CGS11" s="111"/>
      <c r="CGT11" s="111"/>
      <c r="CGU11" s="111"/>
      <c r="CGV11" s="111"/>
      <c r="CGW11" s="111"/>
      <c r="CGX11" s="111"/>
      <c r="CGY11" s="111"/>
      <c r="CGZ11" s="111"/>
      <c r="CHA11" s="111"/>
      <c r="CHB11" s="111"/>
      <c r="CHC11" s="111"/>
      <c r="CHD11" s="111"/>
      <c r="CHE11" s="111"/>
      <c r="CHF11" s="111"/>
      <c r="CHG11" s="111"/>
      <c r="CHH11" s="111"/>
      <c r="CHI11" s="111"/>
      <c r="CHJ11" s="111"/>
      <c r="CHK11" s="111"/>
      <c r="CHL11" s="111"/>
      <c r="CHM11" s="111"/>
      <c r="CHN11" s="111"/>
      <c r="CHO11" s="111"/>
      <c r="CHP11" s="111"/>
      <c r="CHQ11" s="111"/>
      <c r="CHR11" s="111"/>
      <c r="CHS11" s="111"/>
      <c r="CHT11" s="111"/>
      <c r="CHU11" s="111"/>
      <c r="CHV11" s="111"/>
      <c r="CHW11" s="111"/>
      <c r="CHX11" s="111"/>
      <c r="CHY11" s="111"/>
      <c r="CHZ11" s="111"/>
      <c r="CIA11" s="111"/>
      <c r="CIB11" s="111"/>
      <c r="CIC11" s="111"/>
      <c r="CID11" s="111"/>
      <c r="CIE11" s="111"/>
      <c r="CIF11" s="111"/>
      <c r="CIG11" s="111"/>
      <c r="CIH11" s="111"/>
      <c r="CII11" s="111"/>
      <c r="CIJ11" s="111"/>
      <c r="CIK11" s="111"/>
      <c r="CIL11" s="111"/>
      <c r="CIM11" s="111"/>
      <c r="CIN11" s="111"/>
      <c r="CIO11" s="111"/>
      <c r="CIP11" s="111"/>
      <c r="CIQ11" s="111"/>
      <c r="CIR11" s="111"/>
      <c r="CIS11" s="111"/>
      <c r="CIT11" s="111"/>
      <c r="CIU11" s="111"/>
      <c r="CIV11" s="111"/>
      <c r="CIW11" s="111"/>
      <c r="CIX11" s="111"/>
      <c r="CIY11" s="111"/>
      <c r="CIZ11" s="111"/>
      <c r="CJA11" s="111"/>
      <c r="CJB11" s="111"/>
      <c r="CJC11" s="111"/>
      <c r="CJD11" s="111"/>
      <c r="CJE11" s="111"/>
      <c r="CJF11" s="111"/>
      <c r="CJG11" s="111"/>
      <c r="CJH11" s="111"/>
      <c r="CJI11" s="111"/>
      <c r="CJJ11" s="111"/>
      <c r="CJK11" s="111"/>
      <c r="CJL11" s="111"/>
      <c r="CJM11" s="111"/>
      <c r="CJN11" s="111"/>
      <c r="CJO11" s="111"/>
      <c r="CJP11" s="111"/>
      <c r="CJQ11" s="111"/>
      <c r="CJR11" s="111"/>
      <c r="CJS11" s="111"/>
      <c r="CJT11" s="111"/>
      <c r="CJU11" s="111"/>
      <c r="CJV11" s="111"/>
      <c r="CJW11" s="111"/>
      <c r="CJX11" s="111"/>
      <c r="CJY11" s="111"/>
      <c r="CJZ11" s="111"/>
      <c r="CKA11" s="111"/>
      <c r="CKB11" s="111"/>
      <c r="CKC11" s="111"/>
      <c r="CKD11" s="111"/>
      <c r="CKE11" s="111"/>
      <c r="CKF11" s="111"/>
      <c r="CKG11" s="111"/>
      <c r="CKH11" s="111"/>
      <c r="CKI11" s="111"/>
      <c r="CKJ11" s="111"/>
      <c r="CKK11" s="111"/>
      <c r="CKL11" s="111"/>
      <c r="CKM11" s="111"/>
      <c r="CKN11" s="111"/>
      <c r="CKO11" s="111"/>
      <c r="CKP11" s="111"/>
      <c r="CKQ11" s="111"/>
      <c r="CKR11" s="111"/>
      <c r="CKS11" s="111"/>
      <c r="CKT11" s="111"/>
      <c r="CKU11" s="111"/>
      <c r="CKV11" s="111"/>
      <c r="CKW11" s="111"/>
      <c r="CKX11" s="111"/>
      <c r="CKY11" s="111"/>
      <c r="CKZ11" s="111"/>
      <c r="CLA11" s="111"/>
      <c r="CLB11" s="111"/>
      <c r="CLC11" s="111"/>
      <c r="CLD11" s="111"/>
      <c r="CLE11" s="111"/>
      <c r="CLF11" s="111"/>
      <c r="CLG11" s="111"/>
      <c r="CLH11" s="111"/>
      <c r="CLI11" s="111"/>
      <c r="CLJ11" s="111"/>
      <c r="CLK11" s="111"/>
      <c r="CLL11" s="111"/>
      <c r="CLM11" s="111"/>
      <c r="CLN11" s="111"/>
      <c r="CLO11" s="111"/>
      <c r="CLP11" s="111"/>
      <c r="CLQ11" s="111"/>
      <c r="CLR11" s="111"/>
      <c r="CLS11" s="111"/>
      <c r="CLT11" s="111"/>
      <c r="CLU11" s="111"/>
      <c r="CLV11" s="111"/>
      <c r="CLW11" s="111"/>
      <c r="CLX11" s="111"/>
      <c r="CLY11" s="111"/>
      <c r="CLZ11" s="111"/>
      <c r="CMA11" s="111"/>
      <c r="CMB11" s="111"/>
      <c r="CMC11" s="111"/>
      <c r="CMD11" s="111"/>
      <c r="CME11" s="111"/>
      <c r="CMF11" s="111"/>
      <c r="CMG11" s="111"/>
      <c r="CMH11" s="111"/>
      <c r="CMI11" s="111"/>
      <c r="CMJ11" s="111"/>
      <c r="CMK11" s="111"/>
      <c r="CML11" s="111"/>
      <c r="CMM11" s="111"/>
      <c r="CMN11" s="111"/>
      <c r="CMO11" s="111"/>
      <c r="CMP11" s="111"/>
      <c r="CMQ11" s="111"/>
      <c r="CMR11" s="111"/>
      <c r="CMS11" s="111"/>
      <c r="CMT11" s="111"/>
      <c r="CMU11" s="111"/>
      <c r="CMV11" s="111"/>
      <c r="CMW11" s="111"/>
      <c r="CMX11" s="111"/>
      <c r="CMY11" s="111"/>
      <c r="CMZ11" s="111"/>
      <c r="CNA11" s="111"/>
      <c r="CNB11" s="111"/>
      <c r="CNC11" s="111"/>
      <c r="CND11" s="111"/>
      <c r="CNE11" s="111"/>
      <c r="CNF11" s="111"/>
      <c r="CNG11" s="111"/>
      <c r="CNH11" s="111"/>
      <c r="CNI11" s="111"/>
      <c r="CNJ11" s="111"/>
      <c r="CNK11" s="111"/>
      <c r="CNL11" s="111"/>
      <c r="CNM11" s="111"/>
      <c r="CNN11" s="111"/>
      <c r="CNO11" s="111"/>
      <c r="CNP11" s="111"/>
      <c r="CNQ11" s="111"/>
      <c r="CNR11" s="111"/>
      <c r="CNS11" s="111"/>
      <c r="CNT11" s="111"/>
      <c r="CNU11" s="111"/>
      <c r="CNV11" s="111"/>
      <c r="CNW11" s="111"/>
      <c r="CNX11" s="111"/>
      <c r="CNY11" s="111"/>
      <c r="CNZ11" s="111"/>
      <c r="COA11" s="111"/>
      <c r="COB11" s="111"/>
      <c r="COC11" s="111"/>
      <c r="COD11" s="111"/>
      <c r="COE11" s="111"/>
      <c r="COF11" s="111"/>
      <c r="COG11" s="111"/>
      <c r="COH11" s="111"/>
      <c r="COI11" s="111"/>
      <c r="COJ11" s="111"/>
      <c r="COK11" s="111"/>
      <c r="COL11" s="111"/>
      <c r="COM11" s="111"/>
      <c r="CON11" s="111"/>
      <c r="COO11" s="111"/>
      <c r="COP11" s="111"/>
      <c r="COQ11" s="111"/>
      <c r="COR11" s="111"/>
      <c r="COS11" s="111"/>
      <c r="COT11" s="111"/>
      <c r="COU11" s="111"/>
      <c r="COV11" s="111"/>
      <c r="COW11" s="111"/>
      <c r="COX11" s="111"/>
      <c r="COY11" s="111"/>
      <c r="COZ11" s="111"/>
      <c r="CPA11" s="111"/>
      <c r="CPB11" s="111"/>
      <c r="CPC11" s="111"/>
      <c r="CPD11" s="111"/>
      <c r="CPE11" s="111"/>
      <c r="CPF11" s="111"/>
      <c r="CPG11" s="111"/>
      <c r="CPH11" s="111"/>
      <c r="CPI11" s="111"/>
      <c r="CPJ11" s="111"/>
      <c r="CPK11" s="111"/>
      <c r="CPL11" s="111"/>
      <c r="CPM11" s="111"/>
      <c r="CPN11" s="111"/>
      <c r="CPO11" s="111"/>
      <c r="CPP11" s="111"/>
      <c r="CPQ11" s="111"/>
      <c r="CPR11" s="111"/>
      <c r="CPS11" s="111"/>
      <c r="CPT11" s="111"/>
      <c r="CPU11" s="111"/>
      <c r="CPV11" s="111"/>
      <c r="CPW11" s="111"/>
      <c r="CPX11" s="111"/>
      <c r="CPY11" s="111"/>
      <c r="CPZ11" s="111"/>
      <c r="CQA11" s="111"/>
      <c r="CQB11" s="111"/>
      <c r="CQC11" s="111"/>
      <c r="CQD11" s="111"/>
      <c r="CQE11" s="111"/>
      <c r="CQF11" s="111"/>
      <c r="CQG11" s="111"/>
      <c r="CQH11" s="111"/>
      <c r="CQI11" s="111"/>
      <c r="CQJ11" s="111"/>
      <c r="CQK11" s="111"/>
      <c r="CQL11" s="111"/>
      <c r="CQM11" s="111"/>
      <c r="CQN11" s="111"/>
      <c r="CQO11" s="111"/>
      <c r="CQP11" s="111"/>
      <c r="CQQ11" s="111"/>
      <c r="CQR11" s="111"/>
      <c r="CQS11" s="111"/>
      <c r="CQT11" s="111"/>
      <c r="CQU11" s="111"/>
      <c r="CQV11" s="111"/>
      <c r="CQW11" s="111"/>
      <c r="CQX11" s="111"/>
      <c r="CQY11" s="111"/>
      <c r="CQZ11" s="111"/>
      <c r="CRA11" s="111"/>
      <c r="CRB11" s="111"/>
      <c r="CRC11" s="111"/>
      <c r="CRD11" s="111"/>
      <c r="CRE11" s="111"/>
      <c r="CRF11" s="111"/>
      <c r="CRG11" s="111"/>
      <c r="CRH11" s="111"/>
      <c r="CRI11" s="111"/>
      <c r="CRJ11" s="111"/>
      <c r="CRK11" s="111"/>
      <c r="CRL11" s="111"/>
      <c r="CRM11" s="111"/>
      <c r="CRN11" s="111"/>
      <c r="CRO11" s="111"/>
      <c r="CRP11" s="111"/>
      <c r="CRQ11" s="111"/>
      <c r="CRR11" s="111"/>
      <c r="CRS11" s="111"/>
      <c r="CRT11" s="111"/>
      <c r="CRU11" s="111"/>
      <c r="CRV11" s="111"/>
      <c r="CRW11" s="111"/>
      <c r="CRX11" s="111"/>
      <c r="CRY11" s="111"/>
      <c r="CRZ11" s="111"/>
      <c r="CSA11" s="111"/>
      <c r="CSB11" s="111"/>
      <c r="CSC11" s="111"/>
      <c r="CSD11" s="111"/>
      <c r="CSE11" s="111"/>
      <c r="CSF11" s="111"/>
      <c r="CSG11" s="111"/>
      <c r="CSH11" s="111"/>
      <c r="CSI11" s="111"/>
      <c r="CSJ11" s="111"/>
      <c r="CSK11" s="111"/>
      <c r="CSL11" s="111"/>
      <c r="CSM11" s="111"/>
      <c r="CSN11" s="111"/>
      <c r="CSO11" s="111"/>
      <c r="CSP11" s="111"/>
      <c r="CSQ11" s="111"/>
      <c r="CSR11" s="111"/>
      <c r="CSS11" s="111"/>
      <c r="CST11" s="111"/>
      <c r="CSU11" s="111"/>
      <c r="CSV11" s="111"/>
      <c r="CSW11" s="111"/>
      <c r="CSX11" s="111"/>
      <c r="CSY11" s="111"/>
      <c r="CSZ11" s="111"/>
      <c r="CTA11" s="111"/>
      <c r="CTB11" s="111"/>
      <c r="CTC11" s="111"/>
      <c r="CTD11" s="111"/>
      <c r="CTE11" s="111"/>
      <c r="CTF11" s="111"/>
      <c r="CTG11" s="111"/>
      <c r="CTH11" s="111"/>
      <c r="CTI11" s="111"/>
      <c r="CTJ11" s="111"/>
      <c r="CTK11" s="111"/>
      <c r="CTL11" s="111"/>
      <c r="CTM11" s="111"/>
      <c r="CTN11" s="111"/>
      <c r="CTO11" s="111"/>
      <c r="CTP11" s="111"/>
      <c r="CTQ11" s="111"/>
      <c r="CTR11" s="111"/>
      <c r="CTS11" s="111"/>
      <c r="CTT11" s="111"/>
      <c r="CTU11" s="111"/>
      <c r="CTV11" s="111"/>
      <c r="CTW11" s="111"/>
      <c r="CTX11" s="111"/>
      <c r="CTY11" s="111"/>
      <c r="CTZ11" s="111"/>
      <c r="CUA11" s="111"/>
      <c r="CUB11" s="111"/>
      <c r="CUC11" s="111"/>
      <c r="CUD11" s="111"/>
      <c r="CUE11" s="111"/>
      <c r="CUF11" s="111"/>
      <c r="CUG11" s="111"/>
      <c r="CUH11" s="111"/>
      <c r="CUI11" s="111"/>
      <c r="CUJ11" s="111"/>
      <c r="CUK11" s="111"/>
      <c r="CUL11" s="111"/>
      <c r="CUM11" s="111"/>
      <c r="CUN11" s="111"/>
      <c r="CUO11" s="111"/>
      <c r="CUP11" s="111"/>
      <c r="CUQ11" s="111"/>
      <c r="CUR11" s="111"/>
      <c r="CUS11" s="111"/>
      <c r="CUT11" s="111"/>
      <c r="CUU11" s="111"/>
      <c r="CUV11" s="111"/>
      <c r="CUW11" s="111"/>
      <c r="CUX11" s="111"/>
      <c r="CUY11" s="111"/>
      <c r="CUZ11" s="111"/>
      <c r="CVA11" s="111"/>
      <c r="CVB11" s="111"/>
      <c r="CVC11" s="111"/>
      <c r="CVD11" s="111"/>
      <c r="CVE11" s="111"/>
      <c r="CVF11" s="111"/>
      <c r="CVG11" s="111"/>
      <c r="CVH11" s="111"/>
      <c r="CVI11" s="111"/>
      <c r="CVJ11" s="111"/>
      <c r="CVK11" s="111"/>
      <c r="CVL11" s="111"/>
      <c r="CVM11" s="111"/>
      <c r="CVN11" s="111"/>
      <c r="CVO11" s="111"/>
      <c r="CVP11" s="111"/>
      <c r="CVQ11" s="111"/>
      <c r="CVR11" s="111"/>
      <c r="CVS11" s="111"/>
      <c r="CVT11" s="111"/>
      <c r="CVU11" s="111"/>
      <c r="CVV11" s="111"/>
      <c r="CVW11" s="111"/>
      <c r="CVX11" s="111"/>
      <c r="CVY11" s="111"/>
      <c r="CVZ11" s="111"/>
      <c r="CWA11" s="111"/>
      <c r="CWB11" s="111"/>
      <c r="CWC11" s="111"/>
      <c r="CWD11" s="111"/>
      <c r="CWE11" s="111"/>
      <c r="CWF11" s="111"/>
      <c r="CWG11" s="111"/>
      <c r="CWH11" s="111"/>
      <c r="CWI11" s="111"/>
      <c r="CWJ11" s="111"/>
      <c r="CWK11" s="111"/>
      <c r="CWL11" s="111"/>
      <c r="CWM11" s="111"/>
      <c r="CWN11" s="111"/>
      <c r="CWO11" s="111"/>
      <c r="CWP11" s="111"/>
      <c r="CWQ11" s="111"/>
      <c r="CWR11" s="111"/>
      <c r="CWS11" s="111"/>
      <c r="CWT11" s="111"/>
      <c r="CWU11" s="111"/>
      <c r="CWV11" s="111"/>
      <c r="CWW11" s="111"/>
      <c r="CWX11" s="111"/>
      <c r="CWY11" s="111"/>
      <c r="CWZ11" s="111"/>
      <c r="CXA11" s="111"/>
      <c r="CXB11" s="111"/>
      <c r="CXC11" s="111"/>
      <c r="CXD11" s="111"/>
      <c r="CXE11" s="111"/>
      <c r="CXF11" s="111"/>
      <c r="CXG11" s="111"/>
      <c r="CXH11" s="111"/>
      <c r="CXI11" s="111"/>
      <c r="CXJ11" s="111"/>
      <c r="CXK11" s="111"/>
      <c r="CXL11" s="111"/>
      <c r="CXM11" s="111"/>
      <c r="CXN11" s="111"/>
      <c r="CXO11" s="111"/>
      <c r="CXP11" s="111"/>
      <c r="CXQ11" s="111"/>
      <c r="CXR11" s="111"/>
      <c r="CXS11" s="111"/>
      <c r="CXT11" s="111"/>
      <c r="CXU11" s="111"/>
      <c r="CXV11" s="111"/>
      <c r="CXW11" s="111"/>
      <c r="CXX11" s="111"/>
      <c r="CXY11" s="111"/>
      <c r="CXZ11" s="111"/>
      <c r="CYA11" s="111"/>
      <c r="CYB11" s="111"/>
      <c r="CYC11" s="111"/>
      <c r="CYD11" s="111"/>
      <c r="CYE11" s="111"/>
      <c r="CYF11" s="111"/>
      <c r="CYG11" s="111"/>
      <c r="CYH11" s="111"/>
      <c r="CYI11" s="111"/>
      <c r="CYJ11" s="111"/>
      <c r="CYK11" s="111"/>
      <c r="CYL11" s="111"/>
      <c r="CYM11" s="111"/>
      <c r="CYN11" s="111"/>
      <c r="CYO11" s="111"/>
      <c r="CYP11" s="111"/>
      <c r="CYQ11" s="111"/>
      <c r="CYR11" s="111"/>
      <c r="CYS11" s="111"/>
      <c r="CYT11" s="111"/>
      <c r="CYU11" s="111"/>
      <c r="CYV11" s="111"/>
      <c r="CYW11" s="111"/>
      <c r="CYX11" s="111"/>
      <c r="CYY11" s="111"/>
      <c r="CYZ11" s="111"/>
      <c r="CZA11" s="111"/>
      <c r="CZB11" s="111"/>
      <c r="CZC11" s="111"/>
      <c r="CZD11" s="111"/>
      <c r="CZE11" s="111"/>
      <c r="CZF11" s="111"/>
      <c r="CZG11" s="111"/>
      <c r="CZH11" s="111"/>
      <c r="CZI11" s="111"/>
      <c r="CZJ11" s="111"/>
      <c r="CZK11" s="111"/>
      <c r="CZL11" s="111"/>
      <c r="CZM11" s="111"/>
      <c r="CZN11" s="111"/>
      <c r="CZO11" s="111"/>
      <c r="CZP11" s="111"/>
      <c r="CZQ11" s="111"/>
      <c r="CZR11" s="111"/>
      <c r="CZS11" s="111"/>
      <c r="CZT11" s="111"/>
      <c r="CZU11" s="111"/>
      <c r="CZV11" s="111"/>
      <c r="CZW11" s="111"/>
      <c r="CZX11" s="111"/>
      <c r="CZY11" s="111"/>
      <c r="CZZ11" s="111"/>
      <c r="DAA11" s="111"/>
      <c r="DAB11" s="111"/>
      <c r="DAC11" s="111"/>
      <c r="DAD11" s="111"/>
      <c r="DAE11" s="111"/>
      <c r="DAF11" s="111"/>
      <c r="DAG11" s="111"/>
      <c r="DAH11" s="111"/>
      <c r="DAI11" s="111"/>
      <c r="DAJ11" s="111"/>
      <c r="DAK11" s="111"/>
      <c r="DAL11" s="111"/>
      <c r="DAM11" s="111"/>
      <c r="DAN11" s="111"/>
      <c r="DAO11" s="111"/>
      <c r="DAP11" s="111"/>
      <c r="DAQ11" s="111"/>
      <c r="DAR11" s="111"/>
      <c r="DAS11" s="111"/>
      <c r="DAT11" s="111"/>
      <c r="DAU11" s="111"/>
      <c r="DAV11" s="111"/>
      <c r="DAW11" s="111"/>
      <c r="DAX11" s="111"/>
      <c r="DAY11" s="111"/>
      <c r="DAZ11" s="111"/>
      <c r="DBA11" s="111"/>
      <c r="DBB11" s="111"/>
      <c r="DBC11" s="111"/>
      <c r="DBD11" s="111"/>
      <c r="DBE11" s="111"/>
      <c r="DBF11" s="111"/>
      <c r="DBG11" s="111"/>
      <c r="DBH11" s="111"/>
      <c r="DBI11" s="111"/>
      <c r="DBJ11" s="111"/>
      <c r="DBK11" s="111"/>
      <c r="DBL11" s="111"/>
      <c r="DBM11" s="111"/>
      <c r="DBN11" s="111"/>
      <c r="DBO11" s="111"/>
      <c r="DBP11" s="111"/>
      <c r="DBQ11" s="111"/>
      <c r="DBR11" s="111"/>
      <c r="DBS11" s="111"/>
      <c r="DBT11" s="111"/>
      <c r="DBU11" s="111"/>
      <c r="DBV11" s="111"/>
      <c r="DBW11" s="111"/>
      <c r="DBX11" s="111"/>
      <c r="DBY11" s="111"/>
      <c r="DBZ11" s="111"/>
      <c r="DCA11" s="111"/>
      <c r="DCB11" s="111"/>
      <c r="DCC11" s="111"/>
      <c r="DCD11" s="111"/>
      <c r="DCE11" s="111"/>
      <c r="DCF11" s="111"/>
      <c r="DCG11" s="111"/>
      <c r="DCH11" s="111"/>
      <c r="DCI11" s="111"/>
      <c r="DCJ11" s="111"/>
      <c r="DCK11" s="111"/>
      <c r="DCL11" s="111"/>
      <c r="DCM11" s="111"/>
      <c r="DCN11" s="111"/>
      <c r="DCO11" s="111"/>
      <c r="DCP11" s="111"/>
      <c r="DCQ11" s="111"/>
      <c r="DCR11" s="111"/>
      <c r="DCS11" s="111"/>
      <c r="DCT11" s="111"/>
      <c r="DCU11" s="111"/>
      <c r="DCV11" s="111"/>
      <c r="DCW11" s="111"/>
      <c r="DCX11" s="111"/>
      <c r="DCY11" s="111"/>
      <c r="DCZ11" s="111"/>
      <c r="DDA11" s="111"/>
      <c r="DDB11" s="111"/>
      <c r="DDC11" s="111"/>
      <c r="DDD11" s="111"/>
      <c r="DDE11" s="111"/>
      <c r="DDF11" s="111"/>
      <c r="DDG11" s="111"/>
      <c r="DDH11" s="111"/>
      <c r="DDI11" s="111"/>
      <c r="DDJ11" s="111"/>
      <c r="DDK11" s="111"/>
      <c r="DDL11" s="111"/>
      <c r="DDM11" s="111"/>
      <c r="DDN11" s="111"/>
      <c r="DDO11" s="111"/>
      <c r="DDP11" s="111"/>
      <c r="DDQ11" s="111"/>
      <c r="DDR11" s="111"/>
      <c r="DDS11" s="111"/>
      <c r="DDT11" s="111"/>
      <c r="DDU11" s="111"/>
      <c r="DDV11" s="111"/>
      <c r="DDW11" s="111"/>
      <c r="DDX11" s="111"/>
      <c r="DDY11" s="111"/>
      <c r="DDZ11" s="111"/>
      <c r="DEA11" s="111"/>
      <c r="DEB11" s="111"/>
      <c r="DEC11" s="111"/>
      <c r="DED11" s="111"/>
      <c r="DEE11" s="111"/>
      <c r="DEF11" s="111"/>
      <c r="DEG11" s="111"/>
      <c r="DEH11" s="111"/>
      <c r="DEI11" s="111"/>
      <c r="DEJ11" s="111"/>
      <c r="DEK11" s="111"/>
      <c r="DEL11" s="111"/>
      <c r="DEM11" s="111"/>
      <c r="DEN11" s="111"/>
      <c r="DEO11" s="111"/>
      <c r="DEP11" s="111"/>
      <c r="DEQ11" s="111"/>
      <c r="DER11" s="111"/>
      <c r="DES11" s="111"/>
      <c r="DET11" s="111"/>
      <c r="DEU11" s="111"/>
      <c r="DEV11" s="111"/>
      <c r="DEW11" s="111"/>
      <c r="DEX11" s="111"/>
      <c r="DEY11" s="111"/>
      <c r="DEZ11" s="111"/>
      <c r="DFA11" s="111"/>
      <c r="DFB11" s="111"/>
      <c r="DFC11" s="111"/>
      <c r="DFD11" s="111"/>
      <c r="DFE11" s="111"/>
      <c r="DFF11" s="111"/>
      <c r="DFG11" s="111"/>
      <c r="DFH11" s="111"/>
      <c r="DFI11" s="111"/>
      <c r="DFJ11" s="111"/>
      <c r="DFK11" s="111"/>
      <c r="DFL11" s="111"/>
      <c r="DFM11" s="111"/>
      <c r="DFN11" s="111"/>
      <c r="DFO11" s="111"/>
      <c r="DFP11" s="111"/>
      <c r="DFQ11" s="111"/>
      <c r="DFR11" s="111"/>
      <c r="DFS11" s="111"/>
      <c r="DFT11" s="111"/>
      <c r="DFU11" s="111"/>
      <c r="DFV11" s="111"/>
      <c r="DFW11" s="111"/>
      <c r="DFX11" s="111"/>
      <c r="DFY11" s="111"/>
      <c r="DFZ11" s="111"/>
      <c r="DGA11" s="111"/>
      <c r="DGB11" s="111"/>
      <c r="DGC11" s="111"/>
      <c r="DGD11" s="111"/>
      <c r="DGE11" s="111"/>
      <c r="DGF11" s="111"/>
      <c r="DGG11" s="111"/>
      <c r="DGH11" s="111"/>
      <c r="DGI11" s="111"/>
      <c r="DGJ11" s="111"/>
      <c r="DGK11" s="111"/>
      <c r="DGL11" s="111"/>
      <c r="DGM11" s="111"/>
      <c r="DGN11" s="111"/>
      <c r="DGO11" s="111"/>
      <c r="DGP11" s="111"/>
      <c r="DGQ11" s="111"/>
      <c r="DGR11" s="111"/>
      <c r="DGS11" s="111"/>
      <c r="DGT11" s="111"/>
      <c r="DGU11" s="111"/>
      <c r="DGV11" s="111"/>
      <c r="DGW11" s="111"/>
      <c r="DGX11" s="111"/>
      <c r="DGY11" s="111"/>
      <c r="DGZ11" s="111"/>
      <c r="DHA11" s="111"/>
      <c r="DHB11" s="111"/>
      <c r="DHC11" s="111"/>
      <c r="DHD11" s="111"/>
      <c r="DHE11" s="111"/>
      <c r="DHF11" s="111"/>
      <c r="DHG11" s="111"/>
      <c r="DHH11" s="111"/>
      <c r="DHI11" s="111"/>
      <c r="DHJ11" s="111"/>
      <c r="DHK11" s="111"/>
      <c r="DHL11" s="111"/>
      <c r="DHM11" s="111"/>
      <c r="DHN11" s="111"/>
      <c r="DHO11" s="111"/>
      <c r="DHP11" s="111"/>
      <c r="DHQ11" s="111"/>
      <c r="DHR11" s="111"/>
      <c r="DHS11" s="111"/>
      <c r="DHT11" s="111"/>
      <c r="DHU11" s="111"/>
      <c r="DHV11" s="111"/>
      <c r="DHW11" s="111"/>
      <c r="DHX11" s="111"/>
      <c r="DHY11" s="111"/>
      <c r="DHZ11" s="111"/>
      <c r="DIA11" s="111"/>
      <c r="DIB11" s="111"/>
      <c r="DIC11" s="111"/>
      <c r="DID11" s="111"/>
      <c r="DIE11" s="111"/>
      <c r="DIF11" s="111"/>
      <c r="DIG11" s="111"/>
      <c r="DIH11" s="111"/>
      <c r="DII11" s="111"/>
      <c r="DIJ11" s="111"/>
      <c r="DIK11" s="111"/>
      <c r="DIL11" s="111"/>
      <c r="DIM11" s="111"/>
      <c r="DIN11" s="111"/>
      <c r="DIO11" s="111"/>
      <c r="DIP11" s="111"/>
      <c r="DIQ11" s="111"/>
      <c r="DIR11" s="111"/>
      <c r="DIS11" s="111"/>
      <c r="DIT11" s="111"/>
      <c r="DIU11" s="111"/>
      <c r="DIV11" s="111"/>
      <c r="DIW11" s="111"/>
      <c r="DIX11" s="111"/>
      <c r="DIY11" s="111"/>
      <c r="DIZ11" s="111"/>
      <c r="DJA11" s="111"/>
      <c r="DJB11" s="111"/>
      <c r="DJC11" s="111"/>
      <c r="DJD11" s="111"/>
      <c r="DJE11" s="111"/>
      <c r="DJF11" s="111"/>
      <c r="DJG11" s="111"/>
      <c r="DJH11" s="111"/>
      <c r="DJI11" s="111"/>
      <c r="DJJ11" s="111"/>
      <c r="DJK11" s="111"/>
      <c r="DJL11" s="111"/>
      <c r="DJM11" s="111"/>
      <c r="DJN11" s="111"/>
      <c r="DJO11" s="111"/>
      <c r="DJP11" s="111"/>
      <c r="DJQ11" s="111"/>
      <c r="DJR11" s="111"/>
      <c r="DJS11" s="111"/>
      <c r="DJT11" s="111"/>
      <c r="DJU11" s="111"/>
      <c r="DJV11" s="111"/>
      <c r="DJW11" s="111"/>
      <c r="DJX11" s="111"/>
      <c r="DJY11" s="111"/>
      <c r="DJZ11" s="111"/>
      <c r="DKA11" s="111"/>
      <c r="DKB11" s="111"/>
      <c r="DKC11" s="111"/>
      <c r="DKD11" s="111"/>
      <c r="DKE11" s="111"/>
      <c r="DKF11" s="111"/>
      <c r="DKG11" s="111"/>
      <c r="DKH11" s="111"/>
      <c r="DKI11" s="111"/>
      <c r="DKJ11" s="111"/>
      <c r="DKK11" s="111"/>
      <c r="DKL11" s="111"/>
      <c r="DKM11" s="111"/>
      <c r="DKN11" s="111"/>
      <c r="DKO11" s="111"/>
      <c r="DKP11" s="111"/>
      <c r="DKQ11" s="111"/>
      <c r="DKR11" s="111"/>
      <c r="DKS11" s="111"/>
      <c r="DKT11" s="111"/>
      <c r="DKU11" s="111"/>
      <c r="DKV11" s="111"/>
      <c r="DKW11" s="111"/>
      <c r="DKX11" s="111"/>
      <c r="DKY11" s="111"/>
      <c r="DKZ11" s="111"/>
      <c r="DLA11" s="111"/>
      <c r="DLB11" s="111"/>
      <c r="DLC11" s="111"/>
      <c r="DLD11" s="111"/>
      <c r="DLE11" s="111"/>
      <c r="DLF11" s="111"/>
      <c r="DLG11" s="111"/>
      <c r="DLH11" s="111"/>
      <c r="DLI11" s="111"/>
      <c r="DLJ11" s="111"/>
      <c r="DLK11" s="111"/>
      <c r="DLL11" s="111"/>
      <c r="DLM11" s="111"/>
      <c r="DLN11" s="111"/>
      <c r="DLO11" s="111"/>
      <c r="DLP11" s="111"/>
      <c r="DLQ11" s="111"/>
      <c r="DLR11" s="111"/>
      <c r="DLS11" s="111"/>
      <c r="DLT11" s="111"/>
      <c r="DLU11" s="111"/>
      <c r="DLV11" s="111"/>
      <c r="DLW11" s="111"/>
      <c r="DLX11" s="111"/>
      <c r="DLY11" s="111"/>
      <c r="DLZ11" s="111"/>
      <c r="DMA11" s="111"/>
      <c r="DMB11" s="111"/>
      <c r="DMC11" s="111"/>
      <c r="DMD11" s="111"/>
      <c r="DME11" s="111"/>
      <c r="DMF11" s="111"/>
      <c r="DMG11" s="111"/>
      <c r="DMH11" s="111"/>
      <c r="DMI11" s="111"/>
      <c r="DMJ11" s="111"/>
      <c r="DMK11" s="111"/>
      <c r="DML11" s="111"/>
      <c r="DMM11" s="111"/>
      <c r="DMN11" s="111"/>
      <c r="DMO11" s="111"/>
      <c r="DMP11" s="111"/>
      <c r="DMQ11" s="111"/>
      <c r="DMR11" s="111"/>
      <c r="DMS11" s="111"/>
      <c r="DMT11" s="111"/>
      <c r="DMU11" s="111"/>
      <c r="DMV11" s="111"/>
      <c r="DMW11" s="111"/>
      <c r="DMX11" s="111"/>
      <c r="DMY11" s="111"/>
      <c r="DMZ11" s="111"/>
      <c r="DNA11" s="111"/>
      <c r="DNB11" s="111"/>
      <c r="DNC11" s="111"/>
      <c r="DND11" s="111"/>
      <c r="DNE11" s="111"/>
      <c r="DNF11" s="111"/>
      <c r="DNG11" s="111"/>
      <c r="DNH11" s="111"/>
      <c r="DNI11" s="111"/>
      <c r="DNJ11" s="111"/>
      <c r="DNK11" s="111"/>
      <c r="DNL11" s="111"/>
      <c r="DNM11" s="111"/>
      <c r="DNN11" s="111"/>
      <c r="DNO11" s="111"/>
      <c r="DNP11" s="111"/>
      <c r="DNQ11" s="111"/>
      <c r="DNR11" s="111"/>
      <c r="DNS11" s="111"/>
      <c r="DNT11" s="111"/>
      <c r="DNU11" s="111"/>
      <c r="DNV11" s="111"/>
      <c r="DNW11" s="111"/>
      <c r="DNX11" s="111"/>
      <c r="DNY11" s="111"/>
      <c r="DNZ11" s="111"/>
      <c r="DOA11" s="111"/>
      <c r="DOB11" s="111"/>
      <c r="DOC11" s="111"/>
      <c r="DOD11" s="111"/>
      <c r="DOE11" s="111"/>
      <c r="DOF11" s="111"/>
      <c r="DOG11" s="111"/>
      <c r="DOH11" s="111"/>
      <c r="DOI11" s="111"/>
      <c r="DOJ11" s="111"/>
      <c r="DOK11" s="111"/>
      <c r="DOL11" s="111"/>
      <c r="DOM11" s="111"/>
      <c r="DON11" s="111"/>
      <c r="DOO11" s="111"/>
      <c r="DOP11" s="111"/>
      <c r="DOQ11" s="111"/>
      <c r="DOR11" s="111"/>
      <c r="DOS11" s="111"/>
      <c r="DOT11" s="111"/>
      <c r="DOU11" s="111"/>
      <c r="DOV11" s="111"/>
      <c r="DOW11" s="111"/>
      <c r="DOX11" s="111"/>
      <c r="DOY11" s="111"/>
      <c r="DOZ11" s="111"/>
      <c r="DPA11" s="111"/>
      <c r="DPB11" s="111"/>
      <c r="DPC11" s="111"/>
      <c r="DPD11" s="111"/>
      <c r="DPE11" s="111"/>
      <c r="DPF11" s="111"/>
      <c r="DPG11" s="111"/>
      <c r="DPH11" s="111"/>
      <c r="DPI11" s="111"/>
      <c r="DPJ11" s="111"/>
      <c r="DPK11" s="111"/>
      <c r="DPL11" s="111"/>
      <c r="DPM11" s="111"/>
      <c r="DPN11" s="111"/>
      <c r="DPO11" s="111"/>
      <c r="DPP11" s="111"/>
      <c r="DPQ11" s="111"/>
      <c r="DPR11" s="111"/>
      <c r="DPS11" s="111"/>
      <c r="DPT11" s="111"/>
      <c r="DPU11" s="111"/>
      <c r="DPV11" s="111"/>
      <c r="DPW11" s="111"/>
      <c r="DPX11" s="111"/>
      <c r="DPY11" s="111"/>
      <c r="DPZ11" s="111"/>
      <c r="DQA11" s="111"/>
      <c r="DQB11" s="111"/>
      <c r="DQC11" s="111"/>
      <c r="DQD11" s="111"/>
      <c r="DQE11" s="111"/>
      <c r="DQF11" s="111"/>
      <c r="DQG11" s="111"/>
      <c r="DQH11" s="111"/>
      <c r="DQI11" s="111"/>
      <c r="DQJ11" s="111"/>
      <c r="DQK11" s="111"/>
      <c r="DQL11" s="111"/>
      <c r="DQM11" s="111"/>
      <c r="DQN11" s="111"/>
      <c r="DQO11" s="111"/>
      <c r="DQP11" s="111"/>
      <c r="DQQ11" s="111"/>
      <c r="DQR11" s="111"/>
      <c r="DQS11" s="111"/>
      <c r="DQT11" s="111"/>
      <c r="DQU11" s="111"/>
      <c r="DQV11" s="111"/>
      <c r="DQW11" s="111"/>
      <c r="DQX11" s="111"/>
      <c r="DQY11" s="111"/>
      <c r="DQZ11" s="111"/>
      <c r="DRA11" s="111"/>
      <c r="DRB11" s="111"/>
      <c r="DRC11" s="111"/>
      <c r="DRD11" s="111"/>
      <c r="DRE11" s="111"/>
      <c r="DRF11" s="111"/>
      <c r="DRG11" s="111"/>
      <c r="DRH11" s="111"/>
      <c r="DRI11" s="111"/>
      <c r="DRJ11" s="111"/>
      <c r="DRK11" s="111"/>
      <c r="DRL11" s="111"/>
      <c r="DRM11" s="111"/>
      <c r="DRN11" s="111"/>
      <c r="DRO11" s="111"/>
      <c r="DRP11" s="111"/>
      <c r="DRQ11" s="111"/>
      <c r="DRR11" s="111"/>
      <c r="DRS11" s="111"/>
      <c r="DRT11" s="111"/>
      <c r="DRU11" s="111"/>
      <c r="DRV11" s="111"/>
      <c r="DRW11" s="111"/>
      <c r="DRX11" s="111"/>
      <c r="DRY11" s="111"/>
      <c r="DRZ11" s="111"/>
      <c r="DSA11" s="111"/>
      <c r="DSB11" s="111"/>
      <c r="DSC11" s="111"/>
      <c r="DSD11" s="111"/>
      <c r="DSE11" s="111"/>
      <c r="DSF11" s="111"/>
      <c r="DSG11" s="111"/>
      <c r="DSH11" s="111"/>
      <c r="DSI11" s="111"/>
      <c r="DSJ11" s="111"/>
      <c r="DSK11" s="111"/>
      <c r="DSL11" s="111"/>
      <c r="DSM11" s="111"/>
      <c r="DSN11" s="111"/>
      <c r="DSO11" s="111"/>
      <c r="DSP11" s="111"/>
      <c r="DSQ11" s="111"/>
      <c r="DSR11" s="111"/>
      <c r="DSS11" s="111"/>
      <c r="DST11" s="111"/>
      <c r="DSU11" s="111"/>
      <c r="DSV11" s="111"/>
      <c r="DSW11" s="111"/>
      <c r="DSX11" s="111"/>
      <c r="DSY11" s="111"/>
      <c r="DSZ11" s="111"/>
      <c r="DTA11" s="111"/>
      <c r="DTB11" s="111"/>
      <c r="DTC11" s="111"/>
      <c r="DTD11" s="111"/>
      <c r="DTE11" s="111"/>
      <c r="DTF11" s="111"/>
      <c r="DTG11" s="111"/>
      <c r="DTH11" s="111"/>
      <c r="DTI11" s="111"/>
      <c r="DTJ11" s="111"/>
      <c r="DTK11" s="111"/>
      <c r="DTL11" s="111"/>
      <c r="DTM11" s="111"/>
      <c r="DTN11" s="111"/>
      <c r="DTO11" s="111"/>
      <c r="DTP11" s="111"/>
      <c r="DTQ11" s="111"/>
      <c r="DTR11" s="111"/>
      <c r="DTS11" s="111"/>
      <c r="DTT11" s="111"/>
      <c r="DTU11" s="111"/>
      <c r="DTV11" s="111"/>
      <c r="DTW11" s="111"/>
      <c r="DTX11" s="111"/>
      <c r="DTY11" s="111"/>
      <c r="DTZ11" s="111"/>
      <c r="DUA11" s="111"/>
      <c r="DUB11" s="111"/>
      <c r="DUC11" s="111"/>
      <c r="DUD11" s="111"/>
      <c r="DUE11" s="111"/>
      <c r="DUF11" s="111"/>
      <c r="DUG11" s="111"/>
      <c r="DUH11" s="111"/>
      <c r="DUI11" s="111"/>
      <c r="DUJ11" s="111"/>
      <c r="DUK11" s="111"/>
      <c r="DUL11" s="111"/>
      <c r="DUM11" s="111"/>
      <c r="DUN11" s="111"/>
      <c r="DUO11" s="111"/>
      <c r="DUP11" s="111"/>
      <c r="DUQ11" s="111"/>
      <c r="DUR11" s="111"/>
      <c r="DUS11" s="111"/>
      <c r="DUT11" s="111"/>
      <c r="DUU11" s="111"/>
      <c r="DUV11" s="111"/>
      <c r="DUW11" s="111"/>
      <c r="DUX11" s="111"/>
      <c r="DUY11" s="111"/>
      <c r="DUZ11" s="111"/>
      <c r="DVA11" s="111"/>
      <c r="DVB11" s="111"/>
      <c r="DVC11" s="111"/>
      <c r="DVD11" s="111"/>
      <c r="DVE11" s="111"/>
      <c r="DVF11" s="111"/>
      <c r="DVG11" s="111"/>
      <c r="DVH11" s="111"/>
      <c r="DVI11" s="111"/>
      <c r="DVJ11" s="111"/>
      <c r="DVK11" s="111"/>
      <c r="DVL11" s="111"/>
      <c r="DVM11" s="111"/>
      <c r="DVN11" s="111"/>
      <c r="DVO11" s="111"/>
      <c r="DVP11" s="111"/>
      <c r="DVQ11" s="111"/>
      <c r="DVR11" s="111"/>
      <c r="DVS11" s="111"/>
      <c r="DVT11" s="111"/>
      <c r="DVU11" s="111"/>
      <c r="DVV11" s="111"/>
      <c r="DVW11" s="111"/>
      <c r="DVX11" s="111"/>
      <c r="DVY11" s="111"/>
      <c r="DVZ11" s="111"/>
      <c r="DWA11" s="111"/>
      <c r="DWB11" s="111"/>
      <c r="DWC11" s="111"/>
      <c r="DWD11" s="111"/>
      <c r="DWE11" s="111"/>
      <c r="DWF11" s="111"/>
      <c r="DWG11" s="111"/>
      <c r="DWH11" s="111"/>
      <c r="DWI11" s="111"/>
      <c r="DWJ11" s="111"/>
      <c r="DWK11" s="111"/>
      <c r="DWL11" s="111"/>
      <c r="DWM11" s="111"/>
      <c r="DWN11" s="111"/>
      <c r="DWO11" s="111"/>
      <c r="DWP11" s="111"/>
      <c r="DWQ11" s="111"/>
      <c r="DWR11" s="111"/>
      <c r="DWS11" s="111"/>
      <c r="DWT11" s="111"/>
      <c r="DWU11" s="111"/>
      <c r="DWV11" s="111"/>
      <c r="DWW11" s="111"/>
      <c r="DWX11" s="111"/>
      <c r="DWY11" s="111"/>
      <c r="DWZ11" s="111"/>
      <c r="DXA11" s="111"/>
      <c r="DXB11" s="111"/>
      <c r="DXC11" s="111"/>
      <c r="DXD11" s="111"/>
      <c r="DXE11" s="111"/>
      <c r="DXF11" s="111"/>
      <c r="DXG11" s="111"/>
      <c r="DXH11" s="111"/>
      <c r="DXI11" s="111"/>
      <c r="DXJ11" s="111"/>
      <c r="DXK11" s="111"/>
      <c r="DXL11" s="111"/>
      <c r="DXM11" s="111"/>
      <c r="DXN11" s="111"/>
      <c r="DXO11" s="111"/>
      <c r="DXP11" s="111"/>
      <c r="DXQ11" s="111"/>
      <c r="DXR11" s="111"/>
      <c r="DXS11" s="111"/>
      <c r="DXT11" s="111"/>
      <c r="DXU11" s="111"/>
      <c r="DXV11" s="111"/>
      <c r="DXW11" s="111"/>
      <c r="DXX11" s="111"/>
      <c r="DXY11" s="111"/>
      <c r="DXZ11" s="111"/>
      <c r="DYA11" s="111"/>
      <c r="DYB11" s="111"/>
      <c r="DYC11" s="111"/>
      <c r="DYD11" s="111"/>
      <c r="DYE11" s="111"/>
      <c r="DYF11" s="111"/>
      <c r="DYG11" s="111"/>
      <c r="DYH11" s="111"/>
      <c r="DYI11" s="111"/>
      <c r="DYJ11" s="111"/>
      <c r="DYK11" s="111"/>
      <c r="DYL11" s="111"/>
      <c r="DYM11" s="111"/>
      <c r="DYN11" s="111"/>
      <c r="DYO11" s="111"/>
      <c r="DYP11" s="111"/>
      <c r="DYQ11" s="111"/>
      <c r="DYR11" s="111"/>
      <c r="DYS11" s="111"/>
      <c r="DYT11" s="111"/>
      <c r="DYU11" s="111"/>
      <c r="DYV11" s="111"/>
      <c r="DYW11" s="111"/>
      <c r="DYX11" s="111"/>
      <c r="DYY11" s="111"/>
      <c r="DYZ11" s="111"/>
      <c r="DZA11" s="111"/>
      <c r="DZB11" s="111"/>
      <c r="DZC11" s="111"/>
      <c r="DZD11" s="111"/>
      <c r="DZE11" s="111"/>
      <c r="DZF11" s="111"/>
      <c r="DZG11" s="111"/>
      <c r="DZH11" s="111"/>
      <c r="DZI11" s="111"/>
      <c r="DZJ11" s="111"/>
      <c r="DZK11" s="111"/>
      <c r="DZL11" s="111"/>
      <c r="DZM11" s="111"/>
      <c r="DZN11" s="111"/>
      <c r="DZO11" s="111"/>
      <c r="DZP11" s="111"/>
      <c r="DZQ11" s="111"/>
      <c r="DZR11" s="111"/>
      <c r="DZS11" s="111"/>
      <c r="DZT11" s="111"/>
      <c r="DZU11" s="111"/>
      <c r="DZV11" s="111"/>
      <c r="DZW11" s="111"/>
      <c r="DZX11" s="111"/>
      <c r="DZY11" s="111"/>
      <c r="DZZ11" s="111"/>
      <c r="EAA11" s="111"/>
      <c r="EAB11" s="111"/>
      <c r="EAC11" s="111"/>
      <c r="EAD11" s="111"/>
      <c r="EAE11" s="111"/>
      <c r="EAF11" s="111"/>
      <c r="EAG11" s="111"/>
      <c r="EAH11" s="111"/>
      <c r="EAI11" s="111"/>
      <c r="EAJ11" s="111"/>
      <c r="EAK11" s="111"/>
      <c r="EAL11" s="111"/>
      <c r="EAM11" s="111"/>
      <c r="EAN11" s="111"/>
      <c r="EAO11" s="111"/>
      <c r="EAP11" s="111"/>
      <c r="EAQ11" s="111"/>
      <c r="EAR11" s="111"/>
      <c r="EAS11" s="111"/>
      <c r="EAT11" s="111"/>
      <c r="EAU11" s="111"/>
      <c r="EAV11" s="111"/>
      <c r="EAW11" s="111"/>
      <c r="EAX11" s="111"/>
      <c r="EAY11" s="111"/>
      <c r="EAZ11" s="111"/>
      <c r="EBA11" s="111"/>
      <c r="EBB11" s="111"/>
      <c r="EBC11" s="111"/>
      <c r="EBD11" s="111"/>
      <c r="EBE11" s="111"/>
      <c r="EBF11" s="111"/>
      <c r="EBG11" s="111"/>
      <c r="EBH11" s="111"/>
      <c r="EBI11" s="111"/>
      <c r="EBJ11" s="111"/>
      <c r="EBK11" s="111"/>
      <c r="EBL11" s="111"/>
      <c r="EBM11" s="111"/>
      <c r="EBN11" s="111"/>
      <c r="EBO11" s="111"/>
      <c r="EBP11" s="111"/>
      <c r="EBQ11" s="111"/>
      <c r="EBR11" s="111"/>
      <c r="EBS11" s="111"/>
      <c r="EBT11" s="111"/>
      <c r="EBU11" s="111"/>
      <c r="EBV11" s="111"/>
      <c r="EBW11" s="111"/>
      <c r="EBX11" s="111"/>
      <c r="EBY11" s="111"/>
      <c r="EBZ11" s="111"/>
      <c r="ECA11" s="111"/>
      <c r="ECB11" s="111"/>
      <c r="ECC11" s="111"/>
      <c r="ECD11" s="111"/>
      <c r="ECE11" s="111"/>
      <c r="ECF11" s="111"/>
      <c r="ECG11" s="111"/>
      <c r="ECH11" s="111"/>
      <c r="ECI11" s="111"/>
      <c r="ECJ11" s="111"/>
      <c r="ECK11" s="111"/>
      <c r="ECL11" s="111"/>
      <c r="ECM11" s="111"/>
      <c r="ECN11" s="111"/>
      <c r="ECO11" s="111"/>
      <c r="ECP11" s="111"/>
      <c r="ECQ11" s="111"/>
      <c r="ECR11" s="111"/>
      <c r="ECS11" s="111"/>
      <c r="ECT11" s="111"/>
      <c r="ECU11" s="111"/>
      <c r="ECV11" s="111"/>
      <c r="ECW11" s="111"/>
      <c r="ECX11" s="111"/>
      <c r="ECY11" s="111"/>
      <c r="ECZ11" s="111"/>
      <c r="EDA11" s="111"/>
      <c r="EDB11" s="111"/>
      <c r="EDC11" s="111"/>
      <c r="EDD11" s="111"/>
      <c r="EDE11" s="111"/>
      <c r="EDF11" s="111"/>
      <c r="EDG11" s="111"/>
      <c r="EDH11" s="111"/>
      <c r="EDI11" s="111"/>
      <c r="EDJ11" s="111"/>
      <c r="EDK11" s="111"/>
      <c r="EDL11" s="111"/>
      <c r="EDM11" s="111"/>
      <c r="EDN11" s="111"/>
      <c r="EDO11" s="111"/>
      <c r="EDP11" s="111"/>
      <c r="EDQ11" s="111"/>
      <c r="EDR11" s="111"/>
      <c r="EDS11" s="111"/>
      <c r="EDT11" s="111"/>
      <c r="EDU11" s="111"/>
      <c r="EDV11" s="111"/>
      <c r="EDW11" s="111"/>
      <c r="EDX11" s="111"/>
      <c r="EDY11" s="111"/>
      <c r="EDZ11" s="111"/>
      <c r="EEA11" s="111"/>
      <c r="EEB11" s="111"/>
      <c r="EEC11" s="111"/>
      <c r="EED11" s="111"/>
      <c r="EEE11" s="111"/>
      <c r="EEF11" s="111"/>
      <c r="EEG11" s="111"/>
      <c r="EEH11" s="111"/>
      <c r="EEI11" s="111"/>
      <c r="EEJ11" s="111"/>
      <c r="EEK11" s="111"/>
      <c r="EEL11" s="111"/>
      <c r="EEM11" s="111"/>
      <c r="EEN11" s="111"/>
      <c r="EEO11" s="111"/>
      <c r="EEP11" s="111"/>
      <c r="EEQ11" s="111"/>
      <c r="EER11" s="111"/>
      <c r="EES11" s="111"/>
      <c r="EET11" s="111"/>
      <c r="EEU11" s="111"/>
      <c r="EEV11" s="111"/>
      <c r="EEW11" s="111"/>
      <c r="EEX11" s="111"/>
      <c r="EEY11" s="111"/>
      <c r="EEZ11" s="111"/>
      <c r="EFA11" s="111"/>
      <c r="EFB11" s="111"/>
      <c r="EFC11" s="111"/>
      <c r="EFD11" s="111"/>
      <c r="EFE11" s="111"/>
      <c r="EFF11" s="111"/>
      <c r="EFG11" s="111"/>
      <c r="EFH11" s="111"/>
      <c r="EFI11" s="111"/>
      <c r="EFJ11" s="111"/>
      <c r="EFK11" s="111"/>
      <c r="EFL11" s="111"/>
      <c r="EFM11" s="111"/>
      <c r="EFN11" s="111"/>
      <c r="EFO11" s="111"/>
      <c r="EFP11" s="111"/>
      <c r="EFQ11" s="111"/>
      <c r="EFR11" s="111"/>
      <c r="EFS11" s="111"/>
      <c r="EFT11" s="111"/>
      <c r="EFU11" s="111"/>
      <c r="EFV11" s="111"/>
      <c r="EFW11" s="111"/>
      <c r="EFX11" s="111"/>
      <c r="EFY11" s="111"/>
      <c r="EFZ11" s="111"/>
      <c r="EGA11" s="111"/>
      <c r="EGB11" s="111"/>
      <c r="EGC11" s="111"/>
      <c r="EGD11" s="111"/>
      <c r="EGE11" s="111"/>
      <c r="EGF11" s="111"/>
      <c r="EGG11" s="111"/>
      <c r="EGH11" s="111"/>
      <c r="EGI11" s="111"/>
      <c r="EGJ11" s="111"/>
      <c r="EGK11" s="111"/>
      <c r="EGL11" s="111"/>
      <c r="EGM11" s="111"/>
      <c r="EGN11" s="111"/>
      <c r="EGO11" s="111"/>
      <c r="EGP11" s="111"/>
      <c r="EGQ11" s="111"/>
      <c r="EGR11" s="111"/>
      <c r="EGS11" s="111"/>
      <c r="EGT11" s="111"/>
      <c r="EGU11" s="111"/>
      <c r="EGV11" s="111"/>
      <c r="EGW11" s="111"/>
      <c r="EGX11" s="111"/>
      <c r="EGY11" s="111"/>
      <c r="EGZ11" s="111"/>
      <c r="EHA11" s="111"/>
      <c r="EHB11" s="111"/>
      <c r="EHC11" s="111"/>
      <c r="EHD11" s="111"/>
      <c r="EHE11" s="111"/>
      <c r="EHF11" s="111"/>
      <c r="EHG11" s="111"/>
      <c r="EHH11" s="111"/>
      <c r="EHI11" s="111"/>
      <c r="EHJ11" s="111"/>
      <c r="EHK11" s="111"/>
      <c r="EHL11" s="111"/>
      <c r="EHM11" s="111"/>
      <c r="EHN11" s="111"/>
      <c r="EHO11" s="111"/>
      <c r="EHP11" s="111"/>
      <c r="EHQ11" s="111"/>
      <c r="EHR11" s="111"/>
      <c r="EHS11" s="111"/>
      <c r="EHT11" s="111"/>
      <c r="EHU11" s="111"/>
      <c r="EHV11" s="111"/>
      <c r="EHW11" s="111"/>
      <c r="EHX11" s="111"/>
      <c r="EHY11" s="111"/>
      <c r="EHZ11" s="111"/>
      <c r="EIA11" s="111"/>
      <c r="EIB11" s="111"/>
      <c r="EIC11" s="111"/>
      <c r="EID11" s="111"/>
      <c r="EIE11" s="111"/>
      <c r="EIF11" s="111"/>
      <c r="EIG11" s="111"/>
      <c r="EIH11" s="111"/>
      <c r="EII11" s="111"/>
      <c r="EIJ11" s="111"/>
      <c r="EIK11" s="111"/>
      <c r="EIL11" s="111"/>
      <c r="EIM11" s="111"/>
      <c r="EIN11" s="111"/>
      <c r="EIO11" s="111"/>
      <c r="EIP11" s="111"/>
      <c r="EIQ11" s="111"/>
      <c r="EIR11" s="111"/>
      <c r="EIS11" s="111"/>
      <c r="EIT11" s="111"/>
      <c r="EIU11" s="111"/>
      <c r="EIV11" s="111"/>
      <c r="EIW11" s="111"/>
      <c r="EIX11" s="111"/>
      <c r="EIY11" s="111"/>
      <c r="EIZ11" s="111"/>
      <c r="EJA11" s="111"/>
      <c r="EJB11" s="111"/>
      <c r="EJC11" s="111"/>
      <c r="EJD11" s="111"/>
      <c r="EJE11" s="111"/>
      <c r="EJF11" s="111"/>
      <c r="EJG11" s="111"/>
      <c r="EJH11" s="111"/>
      <c r="EJI11" s="111"/>
      <c r="EJJ11" s="111"/>
      <c r="EJK11" s="111"/>
      <c r="EJL11" s="111"/>
      <c r="EJM11" s="111"/>
      <c r="EJN11" s="111"/>
      <c r="EJO11" s="111"/>
      <c r="EJP11" s="111"/>
      <c r="EJQ11" s="111"/>
      <c r="EJR11" s="111"/>
      <c r="EJS11" s="111"/>
      <c r="EJT11" s="111"/>
      <c r="EJU11" s="111"/>
      <c r="EJV11" s="111"/>
      <c r="EJW11" s="111"/>
      <c r="EJX11" s="111"/>
      <c r="EJY11" s="111"/>
      <c r="EJZ11" s="111"/>
      <c r="EKA11" s="111"/>
      <c r="EKB11" s="111"/>
      <c r="EKC11" s="111"/>
      <c r="EKD11" s="111"/>
      <c r="EKE11" s="111"/>
      <c r="EKF11" s="111"/>
      <c r="EKG11" s="111"/>
      <c r="EKH11" s="111"/>
      <c r="EKI11" s="111"/>
      <c r="EKJ11" s="111"/>
      <c r="EKK11" s="111"/>
      <c r="EKL11" s="111"/>
      <c r="EKM11" s="111"/>
      <c r="EKN11" s="111"/>
      <c r="EKO11" s="111"/>
      <c r="EKP11" s="111"/>
      <c r="EKQ11" s="111"/>
      <c r="EKR11" s="111"/>
      <c r="EKS11" s="111"/>
      <c r="EKT11" s="111"/>
      <c r="EKU11" s="111"/>
      <c r="EKV11" s="111"/>
      <c r="EKW11" s="111"/>
      <c r="EKX11" s="111"/>
      <c r="EKY11" s="111"/>
      <c r="EKZ11" s="111"/>
      <c r="ELA11" s="111"/>
      <c r="ELB11" s="111"/>
      <c r="ELC11" s="111"/>
      <c r="ELD11" s="111"/>
      <c r="ELE11" s="111"/>
      <c r="ELF11" s="111"/>
      <c r="ELG11" s="111"/>
      <c r="ELH11" s="111"/>
      <c r="ELI11" s="111"/>
      <c r="ELJ11" s="111"/>
      <c r="ELK11" s="111"/>
      <c r="ELL11" s="111"/>
      <c r="ELM11" s="111"/>
      <c r="ELN11" s="111"/>
      <c r="ELO11" s="111"/>
      <c r="ELP11" s="111"/>
      <c r="ELQ11" s="111"/>
      <c r="ELR11" s="111"/>
      <c r="ELS11" s="111"/>
      <c r="ELT11" s="111"/>
      <c r="ELU11" s="111"/>
      <c r="ELV11" s="111"/>
      <c r="ELW11" s="111"/>
      <c r="ELX11" s="111"/>
      <c r="ELY11" s="111"/>
      <c r="ELZ11" s="111"/>
      <c r="EMA11" s="111"/>
      <c r="EMB11" s="111"/>
      <c r="EMC11" s="111"/>
      <c r="EMD11" s="111"/>
      <c r="EME11" s="111"/>
      <c r="EMF11" s="111"/>
      <c r="EMG11" s="111"/>
      <c r="EMH11" s="111"/>
      <c r="EMI11" s="111"/>
      <c r="EMJ11" s="111"/>
      <c r="EMK11" s="111"/>
      <c r="EML11" s="111"/>
      <c r="EMM11" s="111"/>
      <c r="EMN11" s="111"/>
      <c r="EMO11" s="111"/>
      <c r="EMP11" s="111"/>
      <c r="EMQ11" s="111"/>
      <c r="EMR11" s="111"/>
      <c r="EMS11" s="111"/>
      <c r="EMT11" s="111"/>
      <c r="EMU11" s="111"/>
      <c r="EMV11" s="111"/>
      <c r="EMW11" s="111"/>
      <c r="EMX11" s="111"/>
      <c r="EMY11" s="111"/>
      <c r="EMZ11" s="111"/>
      <c r="ENA11" s="111"/>
      <c r="ENB11" s="111"/>
      <c r="ENC11" s="111"/>
      <c r="END11" s="111"/>
      <c r="ENE11" s="111"/>
      <c r="ENF11" s="111"/>
      <c r="ENG11" s="111"/>
      <c r="ENH11" s="111"/>
      <c r="ENI11" s="111"/>
      <c r="ENJ11" s="111"/>
      <c r="ENK11" s="111"/>
      <c r="ENL11" s="111"/>
      <c r="ENM11" s="111"/>
      <c r="ENN11" s="111"/>
      <c r="ENO11" s="111"/>
      <c r="ENP11" s="111"/>
      <c r="ENQ11" s="111"/>
      <c r="ENR11" s="111"/>
      <c r="ENS11" s="111"/>
      <c r="ENT11" s="111"/>
      <c r="ENU11" s="111"/>
      <c r="ENV11" s="111"/>
      <c r="ENW11" s="111"/>
      <c r="ENX11" s="111"/>
      <c r="ENY11" s="111"/>
      <c r="ENZ11" s="111"/>
      <c r="EOA11" s="111"/>
      <c r="EOB11" s="111"/>
      <c r="EOC11" s="111"/>
      <c r="EOD11" s="111"/>
      <c r="EOE11" s="111"/>
      <c r="EOF11" s="111"/>
      <c r="EOG11" s="111"/>
      <c r="EOH11" s="111"/>
      <c r="EOI11" s="111"/>
      <c r="EOJ11" s="111"/>
      <c r="EOK11" s="111"/>
      <c r="EOL11" s="111"/>
      <c r="EOM11" s="111"/>
      <c r="EON11" s="111"/>
      <c r="EOO11" s="111"/>
      <c r="EOP11" s="111"/>
      <c r="EOQ11" s="111"/>
      <c r="EOR11" s="111"/>
      <c r="EOS11" s="111"/>
      <c r="EOT11" s="111"/>
      <c r="EOU11" s="111"/>
      <c r="EOV11" s="111"/>
      <c r="EOW11" s="111"/>
      <c r="EOX11" s="111"/>
      <c r="EOY11" s="111"/>
      <c r="EOZ11" s="111"/>
      <c r="EPA11" s="111"/>
      <c r="EPB11" s="111"/>
      <c r="EPC11" s="111"/>
      <c r="EPD11" s="111"/>
      <c r="EPE11" s="111"/>
      <c r="EPF11" s="111"/>
      <c r="EPG11" s="111"/>
      <c r="EPH11" s="111"/>
      <c r="EPI11" s="111"/>
      <c r="EPJ11" s="111"/>
      <c r="EPK11" s="111"/>
      <c r="EPL11" s="111"/>
      <c r="EPM11" s="111"/>
      <c r="EPN11" s="111"/>
      <c r="EPO11" s="111"/>
      <c r="EPP11" s="111"/>
      <c r="EPQ11" s="111"/>
      <c r="EPR11" s="111"/>
      <c r="EPS11" s="111"/>
      <c r="EPT11" s="111"/>
      <c r="EPU11" s="111"/>
      <c r="EPV11" s="111"/>
      <c r="EPW11" s="111"/>
      <c r="EPX11" s="111"/>
      <c r="EPY11" s="111"/>
      <c r="EPZ11" s="111"/>
      <c r="EQA11" s="111"/>
      <c r="EQB11" s="111"/>
      <c r="EQC11" s="111"/>
      <c r="EQD11" s="111"/>
      <c r="EQE11" s="111"/>
      <c r="EQF11" s="111"/>
      <c r="EQG11" s="111"/>
      <c r="EQH11" s="111"/>
      <c r="EQI11" s="111"/>
      <c r="EQJ11" s="111"/>
      <c r="EQK11" s="111"/>
      <c r="EQL11" s="111"/>
      <c r="EQM11" s="111"/>
      <c r="EQN11" s="111"/>
      <c r="EQO11" s="111"/>
      <c r="EQP11" s="111"/>
      <c r="EQQ11" s="111"/>
      <c r="EQR11" s="111"/>
      <c r="EQS11" s="111"/>
      <c r="EQT11" s="111"/>
      <c r="EQU11" s="111"/>
      <c r="EQV11" s="111"/>
      <c r="EQW11" s="111"/>
      <c r="EQX11" s="111"/>
      <c r="EQY11" s="111"/>
      <c r="EQZ11" s="111"/>
      <c r="ERA11" s="111"/>
      <c r="ERB11" s="111"/>
      <c r="ERC11" s="111"/>
      <c r="ERD11" s="111"/>
      <c r="ERE11" s="111"/>
      <c r="ERF11" s="111"/>
      <c r="ERG11" s="111"/>
      <c r="ERH11" s="111"/>
      <c r="ERI11" s="111"/>
      <c r="ERJ11" s="111"/>
      <c r="ERK11" s="111"/>
      <c r="ERL11" s="111"/>
      <c r="ERM11" s="111"/>
      <c r="ERN11" s="111"/>
      <c r="ERO11" s="111"/>
      <c r="ERP11" s="111"/>
      <c r="ERQ11" s="111"/>
      <c r="ERR11" s="111"/>
      <c r="ERS11" s="111"/>
      <c r="ERT11" s="111"/>
      <c r="ERU11" s="111"/>
      <c r="ERV11" s="111"/>
      <c r="ERW11" s="111"/>
      <c r="ERX11" s="111"/>
      <c r="ERY11" s="111"/>
      <c r="ERZ11" s="111"/>
      <c r="ESA11" s="111"/>
      <c r="ESB11" s="111"/>
      <c r="ESC11" s="111"/>
      <c r="ESD11" s="111"/>
      <c r="ESE11" s="111"/>
      <c r="ESF11" s="111"/>
      <c r="ESG11" s="111"/>
      <c r="ESH11" s="111"/>
      <c r="ESI11" s="111"/>
      <c r="ESJ11" s="111"/>
      <c r="ESK11" s="111"/>
      <c r="ESL11" s="111"/>
      <c r="ESM11" s="111"/>
      <c r="ESN11" s="111"/>
      <c r="ESO11" s="111"/>
      <c r="ESP11" s="111"/>
      <c r="ESQ11" s="111"/>
      <c r="ESR11" s="111"/>
      <c r="ESS11" s="111"/>
      <c r="EST11" s="111"/>
      <c r="ESU11" s="111"/>
      <c r="ESV11" s="111"/>
      <c r="ESW11" s="111"/>
      <c r="ESX11" s="111"/>
      <c r="ESY11" s="111"/>
      <c r="ESZ11" s="111"/>
      <c r="ETA11" s="111"/>
      <c r="ETB11" s="111"/>
      <c r="ETC11" s="111"/>
      <c r="ETD11" s="111"/>
      <c r="ETE11" s="111"/>
      <c r="ETF11" s="111"/>
      <c r="ETG11" s="111"/>
      <c r="ETH11" s="111"/>
      <c r="ETI11" s="111"/>
      <c r="ETJ11" s="111"/>
      <c r="ETK11" s="111"/>
      <c r="ETL11" s="111"/>
      <c r="ETM11" s="111"/>
      <c r="ETN11" s="111"/>
      <c r="ETO11" s="111"/>
      <c r="ETP11" s="111"/>
      <c r="ETQ11" s="111"/>
      <c r="ETR11" s="111"/>
      <c r="ETS11" s="111"/>
      <c r="ETT11" s="111"/>
      <c r="ETU11" s="111"/>
      <c r="ETV11" s="111"/>
      <c r="ETW11" s="111"/>
      <c r="ETX11" s="111"/>
      <c r="ETY11" s="111"/>
      <c r="ETZ11" s="111"/>
      <c r="EUA11" s="111"/>
      <c r="EUB11" s="111"/>
      <c r="EUC11" s="111"/>
      <c r="EUD11" s="111"/>
      <c r="EUE11" s="111"/>
      <c r="EUF11" s="111"/>
      <c r="EUG11" s="111"/>
      <c r="EUH11" s="111"/>
      <c r="EUI11" s="111"/>
      <c r="EUJ11" s="111"/>
      <c r="EUK11" s="111"/>
      <c r="EUL11" s="111"/>
      <c r="EUM11" s="111"/>
      <c r="EUN11" s="111"/>
      <c r="EUO11" s="111"/>
      <c r="EUP11" s="111"/>
      <c r="EUQ11" s="111"/>
      <c r="EUR11" s="111"/>
      <c r="EUS11" s="111"/>
      <c r="EUT11" s="111"/>
      <c r="EUU11" s="111"/>
      <c r="EUV11" s="111"/>
      <c r="EUW11" s="111"/>
      <c r="EUX11" s="111"/>
      <c r="EUY11" s="111"/>
      <c r="EUZ11" s="111"/>
      <c r="EVA11" s="111"/>
      <c r="EVB11" s="111"/>
      <c r="EVC11" s="111"/>
      <c r="EVD11" s="111"/>
      <c r="EVE11" s="111"/>
      <c r="EVF11" s="111"/>
      <c r="EVG11" s="111"/>
      <c r="EVH11" s="111"/>
      <c r="EVI11" s="111"/>
      <c r="EVJ11" s="111"/>
      <c r="EVK11" s="111"/>
      <c r="EVL11" s="111"/>
      <c r="EVM11" s="111"/>
      <c r="EVN11" s="111"/>
      <c r="EVO11" s="111"/>
      <c r="EVP11" s="111"/>
      <c r="EVQ11" s="111"/>
      <c r="EVR11" s="111"/>
      <c r="EVS11" s="111"/>
      <c r="EVT11" s="111"/>
      <c r="EVU11" s="111"/>
      <c r="EVV11" s="111"/>
      <c r="EVW11" s="111"/>
      <c r="EVX11" s="111"/>
      <c r="EVY11" s="111"/>
      <c r="EVZ11" s="111"/>
      <c r="EWA11" s="111"/>
      <c r="EWB11" s="111"/>
      <c r="EWC11" s="111"/>
      <c r="EWD11" s="111"/>
      <c r="EWE11" s="111"/>
      <c r="EWF11" s="111"/>
      <c r="EWG11" s="111"/>
      <c r="EWH11" s="111"/>
      <c r="EWI11" s="111"/>
      <c r="EWJ11" s="111"/>
      <c r="EWK11" s="111"/>
      <c r="EWL11" s="111"/>
      <c r="EWM11" s="111"/>
      <c r="EWN11" s="111"/>
      <c r="EWO11" s="111"/>
      <c r="EWP11" s="111"/>
      <c r="EWQ11" s="111"/>
      <c r="EWR11" s="111"/>
      <c r="EWS11" s="111"/>
      <c r="EWT11" s="111"/>
      <c r="EWU11" s="111"/>
      <c r="EWV11" s="111"/>
      <c r="EWW11" s="111"/>
      <c r="EWX11" s="111"/>
      <c r="EWY11" s="111"/>
      <c r="EWZ11" s="111"/>
      <c r="EXA11" s="111"/>
      <c r="EXB11" s="111"/>
      <c r="EXC11" s="111"/>
      <c r="EXD11" s="111"/>
      <c r="EXE11" s="111"/>
      <c r="EXF11" s="111"/>
      <c r="EXG11" s="111"/>
      <c r="EXH11" s="111"/>
      <c r="EXI11" s="111"/>
      <c r="EXJ11" s="111"/>
      <c r="EXK11" s="111"/>
      <c r="EXL11" s="111"/>
      <c r="EXM11" s="111"/>
      <c r="EXN11" s="111"/>
      <c r="EXO11" s="111"/>
      <c r="EXP11" s="111"/>
      <c r="EXQ11" s="111"/>
      <c r="EXR11" s="111"/>
      <c r="EXS11" s="111"/>
      <c r="EXT11" s="111"/>
      <c r="EXU11" s="111"/>
      <c r="EXV11" s="111"/>
      <c r="EXW11" s="111"/>
      <c r="EXX11" s="111"/>
      <c r="EXY11" s="111"/>
      <c r="EXZ11" s="111"/>
      <c r="EYA11" s="111"/>
      <c r="EYB11" s="111"/>
      <c r="EYC11" s="111"/>
      <c r="EYD11" s="111"/>
      <c r="EYE11" s="111"/>
      <c r="EYF11" s="111"/>
      <c r="EYG11" s="111"/>
      <c r="EYH11" s="111"/>
      <c r="EYI11" s="111"/>
      <c r="EYJ11" s="111"/>
      <c r="EYK11" s="111"/>
      <c r="EYL11" s="111"/>
      <c r="EYM11" s="111"/>
      <c r="EYN11" s="111"/>
      <c r="EYO11" s="111"/>
      <c r="EYP11" s="111"/>
      <c r="EYQ11" s="111"/>
      <c r="EYR11" s="111"/>
      <c r="EYS11" s="111"/>
      <c r="EYT11" s="111"/>
      <c r="EYU11" s="111"/>
      <c r="EYV11" s="111"/>
      <c r="EYW11" s="111"/>
      <c r="EYX11" s="111"/>
      <c r="EYY11" s="111"/>
      <c r="EYZ11" s="111"/>
      <c r="EZA11" s="111"/>
      <c r="EZB11" s="111"/>
      <c r="EZC11" s="111"/>
      <c r="EZD11" s="111"/>
      <c r="EZE11" s="111"/>
      <c r="EZF11" s="111"/>
      <c r="EZG11" s="111"/>
      <c r="EZH11" s="111"/>
      <c r="EZI11" s="111"/>
      <c r="EZJ11" s="111"/>
      <c r="EZK11" s="111"/>
      <c r="EZL11" s="111"/>
      <c r="EZM11" s="111"/>
      <c r="EZN11" s="111"/>
      <c r="EZO11" s="111"/>
      <c r="EZP11" s="111"/>
      <c r="EZQ11" s="111"/>
      <c r="EZR11" s="111"/>
      <c r="EZS11" s="111"/>
      <c r="EZT11" s="111"/>
      <c r="EZU11" s="111"/>
      <c r="EZV11" s="111"/>
      <c r="EZW11" s="111"/>
      <c r="EZX11" s="111"/>
      <c r="EZY11" s="111"/>
      <c r="EZZ11" s="111"/>
      <c r="FAA11" s="111"/>
      <c r="FAB11" s="111"/>
      <c r="FAC11" s="111"/>
      <c r="FAD11" s="111"/>
      <c r="FAE11" s="111"/>
      <c r="FAF11" s="111"/>
      <c r="FAG11" s="111"/>
      <c r="FAH11" s="111"/>
      <c r="FAI11" s="111"/>
      <c r="FAJ11" s="111"/>
      <c r="FAK11" s="111"/>
      <c r="FAL11" s="111"/>
      <c r="FAM11" s="111"/>
      <c r="FAN11" s="111"/>
      <c r="FAO11" s="111"/>
      <c r="FAP11" s="111"/>
      <c r="FAQ11" s="111"/>
      <c r="FAR11" s="111"/>
      <c r="FAS11" s="111"/>
      <c r="FAT11" s="111"/>
      <c r="FAU11" s="111"/>
      <c r="FAV11" s="111"/>
      <c r="FAW11" s="111"/>
      <c r="FAX11" s="111"/>
      <c r="FAY11" s="111"/>
      <c r="FAZ11" s="111"/>
      <c r="FBA11" s="111"/>
      <c r="FBB11" s="111"/>
      <c r="FBC11" s="111"/>
      <c r="FBD11" s="111"/>
      <c r="FBE11" s="111"/>
      <c r="FBF11" s="111"/>
      <c r="FBG11" s="111"/>
      <c r="FBH11" s="111"/>
      <c r="FBI11" s="111"/>
      <c r="FBJ11" s="111"/>
      <c r="FBK11" s="111"/>
      <c r="FBL11" s="111"/>
      <c r="FBM11" s="111"/>
      <c r="FBN11" s="111"/>
      <c r="FBO11" s="111"/>
      <c r="FBP11" s="111"/>
      <c r="FBQ11" s="111"/>
      <c r="FBR11" s="111"/>
      <c r="FBS11" s="111"/>
      <c r="FBT11" s="111"/>
      <c r="FBU11" s="111"/>
      <c r="FBV11" s="111"/>
      <c r="FBW11" s="111"/>
      <c r="FBX11" s="111"/>
      <c r="FBY11" s="111"/>
      <c r="FBZ11" s="111"/>
      <c r="FCA11" s="111"/>
      <c r="FCB11" s="111"/>
      <c r="FCC11" s="111"/>
      <c r="FCD11" s="111"/>
      <c r="FCE11" s="111"/>
      <c r="FCF11" s="111"/>
      <c r="FCG11" s="111"/>
      <c r="FCH11" s="111"/>
      <c r="FCI11" s="111"/>
      <c r="FCJ11" s="111"/>
      <c r="FCK11" s="111"/>
      <c r="FCL11" s="111"/>
      <c r="FCM11" s="111"/>
      <c r="FCN11" s="111"/>
      <c r="FCO11" s="111"/>
      <c r="FCP11" s="111"/>
      <c r="FCQ11" s="111"/>
      <c r="FCR11" s="111"/>
      <c r="FCS11" s="111"/>
      <c r="FCT11" s="111"/>
      <c r="FCU11" s="111"/>
      <c r="FCV11" s="111"/>
      <c r="FCW11" s="111"/>
      <c r="FCX11" s="111"/>
      <c r="FCY11" s="111"/>
      <c r="FCZ11" s="111"/>
      <c r="FDA11" s="111"/>
      <c r="FDB11" s="111"/>
      <c r="FDC11" s="111"/>
      <c r="FDD11" s="111"/>
      <c r="FDE11" s="111"/>
      <c r="FDF11" s="111"/>
      <c r="FDG11" s="111"/>
      <c r="FDH11" s="111"/>
      <c r="FDI11" s="111"/>
      <c r="FDJ11" s="111"/>
      <c r="FDK11" s="111"/>
      <c r="FDL11" s="111"/>
      <c r="FDM11" s="111"/>
      <c r="FDN11" s="111"/>
      <c r="FDO11" s="111"/>
      <c r="FDP11" s="111"/>
      <c r="FDQ11" s="111"/>
      <c r="FDR11" s="111"/>
      <c r="FDS11" s="111"/>
      <c r="FDT11" s="111"/>
      <c r="FDU11" s="111"/>
      <c r="FDV11" s="111"/>
      <c r="FDW11" s="111"/>
      <c r="FDX11" s="111"/>
      <c r="FDY11" s="111"/>
      <c r="FDZ11" s="111"/>
      <c r="FEA11" s="111"/>
      <c r="FEB11" s="111"/>
      <c r="FEC11" s="111"/>
      <c r="FED11" s="111"/>
      <c r="FEE11" s="111"/>
      <c r="FEF11" s="111"/>
      <c r="FEG11" s="111"/>
      <c r="FEH11" s="111"/>
      <c r="FEI11" s="111"/>
      <c r="FEJ11" s="111"/>
      <c r="FEK11" s="111"/>
      <c r="FEL11" s="111"/>
      <c r="FEM11" s="111"/>
      <c r="FEN11" s="111"/>
      <c r="FEO11" s="111"/>
      <c r="FEP11" s="111"/>
      <c r="FEQ11" s="111"/>
      <c r="FER11" s="111"/>
      <c r="FES11" s="111"/>
      <c r="FET11" s="111"/>
      <c r="FEU11" s="111"/>
      <c r="FEV11" s="111"/>
      <c r="FEW11" s="111"/>
      <c r="FEX11" s="111"/>
      <c r="FEY11" s="111"/>
      <c r="FEZ11" s="111"/>
      <c r="FFA11" s="111"/>
      <c r="FFB11" s="111"/>
      <c r="FFC11" s="111"/>
      <c r="FFD11" s="111"/>
      <c r="FFE11" s="111"/>
      <c r="FFF11" s="111"/>
      <c r="FFG11" s="111"/>
      <c r="FFH11" s="111"/>
      <c r="FFI11" s="111"/>
      <c r="FFJ11" s="111"/>
      <c r="FFK11" s="111"/>
      <c r="FFL11" s="111"/>
      <c r="FFM11" s="111"/>
      <c r="FFN11" s="111"/>
      <c r="FFO11" s="111"/>
      <c r="FFP11" s="111"/>
      <c r="FFQ11" s="111"/>
      <c r="FFR11" s="111"/>
      <c r="FFS11" s="111"/>
      <c r="FFT11" s="111"/>
      <c r="FFU11" s="111"/>
      <c r="FFV11" s="111"/>
      <c r="FFW11" s="111"/>
      <c r="FFX11" s="111"/>
      <c r="FFY11" s="111"/>
      <c r="FFZ11" s="111"/>
      <c r="FGA11" s="111"/>
      <c r="FGB11" s="111"/>
      <c r="FGC11" s="111"/>
      <c r="FGD11" s="111"/>
      <c r="FGE11" s="111"/>
      <c r="FGF11" s="111"/>
      <c r="FGG11" s="111"/>
      <c r="FGH11" s="111"/>
      <c r="FGI11" s="111"/>
      <c r="FGJ11" s="111"/>
      <c r="FGK11" s="111"/>
      <c r="FGL11" s="111"/>
      <c r="FGM11" s="111"/>
      <c r="FGN11" s="111"/>
      <c r="FGO11" s="111"/>
      <c r="FGP11" s="111"/>
      <c r="FGQ11" s="111"/>
      <c r="FGR11" s="111"/>
      <c r="FGS11" s="111"/>
      <c r="FGT11" s="111"/>
      <c r="FGU11" s="111"/>
      <c r="FGV11" s="111"/>
      <c r="FGW11" s="111"/>
      <c r="FGX11" s="111"/>
      <c r="FGY11" s="111"/>
      <c r="FGZ11" s="111"/>
      <c r="FHA11" s="111"/>
      <c r="FHB11" s="111"/>
      <c r="FHC11" s="111"/>
      <c r="FHD11" s="111"/>
      <c r="FHE11" s="111"/>
      <c r="FHF11" s="111"/>
      <c r="FHG11" s="111"/>
      <c r="FHH11" s="111"/>
      <c r="FHI11" s="111"/>
      <c r="FHJ11" s="111"/>
      <c r="FHK11" s="111"/>
      <c r="FHL11" s="111"/>
      <c r="FHM11" s="111"/>
      <c r="FHN11" s="111"/>
      <c r="FHO11" s="111"/>
      <c r="FHP11" s="111"/>
      <c r="FHQ11" s="111"/>
      <c r="FHR11" s="111"/>
      <c r="FHS11" s="111"/>
      <c r="FHT11" s="111"/>
      <c r="FHU11" s="111"/>
      <c r="FHV11" s="111"/>
      <c r="FHW11" s="111"/>
      <c r="FHX11" s="111"/>
      <c r="FHY11" s="111"/>
      <c r="FHZ11" s="111"/>
      <c r="FIA11" s="111"/>
      <c r="FIB11" s="111"/>
      <c r="FIC11" s="111"/>
      <c r="FID11" s="111"/>
      <c r="FIE11" s="111"/>
      <c r="FIF11" s="111"/>
      <c r="FIG11" s="111"/>
      <c r="FIH11" s="111"/>
      <c r="FII11" s="111"/>
      <c r="FIJ11" s="111"/>
      <c r="FIK11" s="111"/>
      <c r="FIL11" s="111"/>
      <c r="FIM11" s="111"/>
      <c r="FIN11" s="111"/>
      <c r="FIO11" s="111"/>
      <c r="FIP11" s="111"/>
      <c r="FIQ11" s="111"/>
      <c r="FIR11" s="111"/>
      <c r="FIS11" s="111"/>
      <c r="FIT11" s="111"/>
      <c r="FIU11" s="111"/>
      <c r="FIV11" s="111"/>
      <c r="FIW11" s="111"/>
      <c r="FIX11" s="111"/>
      <c r="FIY11" s="111"/>
      <c r="FIZ11" s="111"/>
      <c r="FJA11" s="111"/>
      <c r="FJB11" s="111"/>
      <c r="FJC11" s="111"/>
      <c r="FJD11" s="111"/>
      <c r="FJE11" s="111"/>
      <c r="FJF11" s="111"/>
      <c r="FJG11" s="111"/>
      <c r="FJH11" s="111"/>
      <c r="FJI11" s="111"/>
      <c r="FJJ11" s="111"/>
      <c r="FJK11" s="111"/>
      <c r="FJL11" s="111"/>
      <c r="FJM11" s="111"/>
      <c r="FJN11" s="111"/>
      <c r="FJO11" s="111"/>
      <c r="FJP11" s="111"/>
      <c r="FJQ11" s="111"/>
      <c r="FJR11" s="111"/>
      <c r="FJS11" s="111"/>
      <c r="FJT11" s="111"/>
      <c r="FJU11" s="111"/>
      <c r="FJV11" s="111"/>
      <c r="FJW11" s="111"/>
      <c r="FJX11" s="111"/>
      <c r="FJY11" s="111"/>
      <c r="FJZ11" s="111"/>
      <c r="FKA11" s="111"/>
      <c r="FKB11" s="111"/>
      <c r="FKC11" s="111"/>
      <c r="FKD11" s="111"/>
      <c r="FKE11" s="111"/>
      <c r="FKF11" s="111"/>
      <c r="FKG11" s="111"/>
      <c r="FKH11" s="111"/>
      <c r="FKI11" s="111"/>
      <c r="FKJ11" s="111"/>
      <c r="FKK11" s="111"/>
      <c r="FKL11" s="111"/>
      <c r="FKM11" s="111"/>
      <c r="FKN11" s="111"/>
      <c r="FKO11" s="111"/>
      <c r="FKP11" s="111"/>
      <c r="FKQ11" s="111"/>
      <c r="FKR11" s="111"/>
      <c r="FKS11" s="111"/>
      <c r="FKT11" s="111"/>
      <c r="FKU11" s="111"/>
      <c r="FKV11" s="111"/>
      <c r="FKW11" s="111"/>
      <c r="FKX11" s="111"/>
      <c r="FKY11" s="111"/>
      <c r="FKZ11" s="111"/>
      <c r="FLA11" s="111"/>
      <c r="FLB11" s="111"/>
      <c r="FLC11" s="111"/>
      <c r="FLD11" s="111"/>
      <c r="FLE11" s="111"/>
      <c r="FLF11" s="111"/>
      <c r="FLG11" s="111"/>
      <c r="FLH11" s="111"/>
      <c r="FLI11" s="111"/>
      <c r="FLJ11" s="111"/>
      <c r="FLK11" s="111"/>
      <c r="FLL11" s="111"/>
      <c r="FLM11" s="111"/>
      <c r="FLN11" s="111"/>
      <c r="FLO11" s="111"/>
      <c r="FLP11" s="111"/>
      <c r="FLQ11" s="111"/>
      <c r="FLR11" s="111"/>
      <c r="FLS11" s="111"/>
      <c r="FLT11" s="111"/>
      <c r="FLU11" s="111"/>
      <c r="FLV11" s="111"/>
      <c r="FLW11" s="111"/>
      <c r="FLX11" s="111"/>
      <c r="FLY11" s="111"/>
      <c r="FLZ11" s="111"/>
      <c r="FMA11" s="111"/>
      <c r="FMB11" s="111"/>
      <c r="FMC11" s="111"/>
      <c r="FMD11" s="111"/>
      <c r="FME11" s="111"/>
      <c r="FMF11" s="111"/>
      <c r="FMG11" s="111"/>
      <c r="FMH11" s="111"/>
      <c r="FMI11" s="111"/>
      <c r="FMJ11" s="111"/>
      <c r="FMK11" s="111"/>
      <c r="FML11" s="111"/>
      <c r="FMM11" s="111"/>
      <c r="FMN11" s="111"/>
      <c r="FMO11" s="111"/>
      <c r="FMP11" s="111"/>
      <c r="FMQ11" s="111"/>
      <c r="FMR11" s="111"/>
      <c r="FMS11" s="111"/>
      <c r="FMT11" s="111"/>
      <c r="FMU11" s="111"/>
      <c r="FMV11" s="111"/>
      <c r="FMW11" s="111"/>
      <c r="FMX11" s="111"/>
      <c r="FMY11" s="111"/>
      <c r="FMZ11" s="111"/>
      <c r="FNA11" s="111"/>
      <c r="FNB11" s="111"/>
      <c r="FNC11" s="111"/>
      <c r="FND11" s="111"/>
      <c r="FNE11" s="111"/>
      <c r="FNF11" s="111"/>
      <c r="FNG11" s="111"/>
      <c r="FNH11" s="111"/>
      <c r="FNI11" s="111"/>
      <c r="FNJ11" s="111"/>
      <c r="FNK11" s="111"/>
      <c r="FNL11" s="111"/>
      <c r="FNM11" s="111"/>
      <c r="FNN11" s="111"/>
      <c r="FNO11" s="111"/>
      <c r="FNP11" s="111"/>
      <c r="FNQ11" s="111"/>
      <c r="FNR11" s="111"/>
      <c r="FNS11" s="111"/>
      <c r="FNT11" s="111"/>
      <c r="FNU11" s="111"/>
      <c r="FNV11" s="111"/>
      <c r="FNW11" s="111"/>
      <c r="FNX11" s="111"/>
      <c r="FNY11" s="111"/>
      <c r="FNZ11" s="111"/>
      <c r="FOA11" s="111"/>
      <c r="FOB11" s="111"/>
      <c r="FOC11" s="111"/>
      <c r="FOD11" s="111"/>
      <c r="FOE11" s="111"/>
      <c r="FOF11" s="111"/>
      <c r="FOG11" s="111"/>
      <c r="FOH11" s="111"/>
      <c r="FOI11" s="111"/>
      <c r="FOJ11" s="111"/>
      <c r="FOK11" s="111"/>
      <c r="FOL11" s="111"/>
      <c r="FOM11" s="111"/>
      <c r="FON11" s="111"/>
      <c r="FOO11" s="111"/>
      <c r="FOP11" s="111"/>
      <c r="FOQ11" s="111"/>
      <c r="FOR11" s="111"/>
      <c r="FOS11" s="111"/>
      <c r="FOT11" s="111"/>
      <c r="FOU11" s="111"/>
      <c r="FOV11" s="111"/>
      <c r="FOW11" s="111"/>
      <c r="FOX11" s="111"/>
      <c r="FOY11" s="111"/>
      <c r="FOZ11" s="111"/>
      <c r="FPA11" s="111"/>
      <c r="FPB11" s="111"/>
      <c r="FPC11" s="111"/>
      <c r="FPD11" s="111"/>
      <c r="FPE11" s="111"/>
      <c r="FPF11" s="111"/>
      <c r="FPG11" s="111"/>
      <c r="FPH11" s="111"/>
      <c r="FPI11" s="111"/>
      <c r="FPJ11" s="111"/>
      <c r="FPK11" s="111"/>
      <c r="FPL11" s="111"/>
      <c r="FPM11" s="111"/>
      <c r="FPN11" s="111"/>
      <c r="FPO11" s="111"/>
      <c r="FPP11" s="111"/>
      <c r="FPQ11" s="111"/>
      <c r="FPR11" s="111"/>
      <c r="FPS11" s="111"/>
      <c r="FPT11" s="111"/>
      <c r="FPU11" s="111"/>
      <c r="FPV11" s="111"/>
      <c r="FPW11" s="111"/>
      <c r="FPX11" s="111"/>
      <c r="FPY11" s="111"/>
      <c r="FPZ11" s="111"/>
      <c r="FQA11" s="111"/>
      <c r="FQB11" s="111"/>
      <c r="FQC11" s="111"/>
      <c r="FQD11" s="111"/>
      <c r="FQE11" s="111"/>
      <c r="FQF11" s="111"/>
      <c r="FQG11" s="111"/>
      <c r="FQH11" s="111"/>
      <c r="FQI11" s="111"/>
      <c r="FQJ11" s="111"/>
      <c r="FQK11" s="111"/>
      <c r="FQL11" s="111"/>
      <c r="FQM11" s="111"/>
      <c r="FQN11" s="111"/>
      <c r="FQO11" s="111"/>
      <c r="FQP11" s="111"/>
      <c r="FQQ11" s="111"/>
      <c r="FQR11" s="111"/>
      <c r="FQS11" s="111"/>
      <c r="FQT11" s="111"/>
      <c r="FQU11" s="111"/>
      <c r="FQV11" s="111"/>
      <c r="FQW11" s="111"/>
      <c r="FQX11" s="111"/>
      <c r="FQY11" s="111"/>
      <c r="FQZ11" s="111"/>
      <c r="FRA11" s="111"/>
      <c r="FRB11" s="111"/>
      <c r="FRC11" s="111"/>
      <c r="FRD11" s="111"/>
      <c r="FRE11" s="111"/>
      <c r="FRF11" s="111"/>
      <c r="FRG11" s="111"/>
      <c r="FRH11" s="111"/>
      <c r="FRI11" s="111"/>
      <c r="FRJ11" s="111"/>
      <c r="FRK11" s="111"/>
      <c r="FRL11" s="111"/>
      <c r="FRM11" s="111"/>
      <c r="FRN11" s="111"/>
      <c r="FRO11" s="111"/>
      <c r="FRP11" s="111"/>
      <c r="FRQ11" s="111"/>
      <c r="FRR11" s="111"/>
      <c r="FRS11" s="111"/>
      <c r="FRT11" s="111"/>
      <c r="FRU11" s="111"/>
      <c r="FRV11" s="111"/>
      <c r="FRW11" s="111"/>
      <c r="FRX11" s="111"/>
      <c r="FRY11" s="111"/>
      <c r="FRZ11" s="111"/>
      <c r="FSA11" s="111"/>
      <c r="FSB11" s="111"/>
      <c r="FSC11" s="111"/>
      <c r="FSD11" s="111"/>
      <c r="FSE11" s="111"/>
      <c r="FSF11" s="111"/>
      <c r="FSG11" s="111"/>
      <c r="FSH11" s="111"/>
      <c r="FSI11" s="111"/>
      <c r="FSJ11" s="111"/>
      <c r="FSK11" s="111"/>
      <c r="FSL11" s="111"/>
      <c r="FSM11" s="111"/>
      <c r="FSN11" s="111"/>
      <c r="FSO11" s="111"/>
      <c r="FSP11" s="111"/>
      <c r="FSQ11" s="111"/>
      <c r="FSR11" s="111"/>
      <c r="FSS11" s="111"/>
      <c r="FST11" s="111"/>
      <c r="FSU11" s="111"/>
      <c r="FSV11" s="111"/>
      <c r="FSW11" s="111"/>
      <c r="FSX11" s="111"/>
      <c r="FSY11" s="111"/>
      <c r="FSZ11" s="111"/>
      <c r="FTA11" s="111"/>
      <c r="FTB11" s="111"/>
      <c r="FTC11" s="111"/>
      <c r="FTD11" s="111"/>
      <c r="FTE11" s="111"/>
      <c r="FTF11" s="111"/>
      <c r="FTG11" s="111"/>
      <c r="FTH11" s="111"/>
      <c r="FTI11" s="111"/>
      <c r="FTJ11" s="111"/>
      <c r="FTK11" s="111"/>
      <c r="FTL11" s="111"/>
      <c r="FTM11" s="111"/>
      <c r="FTN11" s="111"/>
      <c r="FTO11" s="111"/>
      <c r="FTP11" s="111"/>
      <c r="FTQ11" s="111"/>
      <c r="FTR11" s="111"/>
      <c r="FTS11" s="111"/>
      <c r="FTT11" s="111"/>
      <c r="FTU11" s="111"/>
      <c r="FTV11" s="111"/>
      <c r="FTW11" s="111"/>
      <c r="FTX11" s="111"/>
      <c r="FTY11" s="111"/>
      <c r="FTZ11" s="111"/>
      <c r="FUA11" s="111"/>
      <c r="FUB11" s="111"/>
      <c r="FUC11" s="111"/>
      <c r="FUD11" s="111"/>
      <c r="FUE11" s="111"/>
      <c r="FUF11" s="111"/>
      <c r="FUG11" s="111"/>
      <c r="FUH11" s="111"/>
      <c r="FUI11" s="111"/>
      <c r="FUJ11" s="111"/>
      <c r="FUK11" s="111"/>
      <c r="FUL11" s="111"/>
      <c r="FUM11" s="111"/>
      <c r="FUN11" s="111"/>
      <c r="FUO11" s="111"/>
      <c r="FUP11" s="111"/>
      <c r="FUQ11" s="111"/>
      <c r="FUR11" s="111"/>
      <c r="FUS11" s="111"/>
      <c r="FUT11" s="111"/>
      <c r="FUU11" s="111"/>
      <c r="FUV11" s="111"/>
      <c r="FUW11" s="111"/>
      <c r="FUX11" s="111"/>
      <c r="FUY11" s="111"/>
      <c r="FUZ11" s="111"/>
      <c r="FVA11" s="111"/>
      <c r="FVB11" s="111"/>
      <c r="FVC11" s="111"/>
      <c r="FVD11" s="111"/>
      <c r="FVE11" s="111"/>
      <c r="FVF11" s="111"/>
      <c r="FVG11" s="111"/>
      <c r="FVH11" s="111"/>
      <c r="FVI11" s="111"/>
      <c r="FVJ11" s="111"/>
      <c r="FVK11" s="111"/>
      <c r="FVL11" s="111"/>
      <c r="FVM11" s="111"/>
      <c r="FVN11" s="111"/>
      <c r="FVO11" s="111"/>
      <c r="FVP11" s="111"/>
      <c r="FVQ11" s="111"/>
      <c r="FVR11" s="111"/>
      <c r="FVS11" s="111"/>
      <c r="FVT11" s="111"/>
      <c r="FVU11" s="111"/>
      <c r="FVV11" s="111"/>
      <c r="FVW11" s="111"/>
      <c r="FVX11" s="111"/>
      <c r="FVY11" s="111"/>
      <c r="FVZ11" s="111"/>
      <c r="FWA11" s="111"/>
      <c r="FWB11" s="111"/>
      <c r="FWC11" s="111"/>
      <c r="FWD11" s="111"/>
      <c r="FWE11" s="111"/>
      <c r="FWF11" s="111"/>
      <c r="FWG11" s="111"/>
      <c r="FWH11" s="111"/>
      <c r="FWI11" s="111"/>
      <c r="FWJ11" s="111"/>
      <c r="FWK11" s="111"/>
      <c r="FWL11" s="111"/>
      <c r="FWM11" s="111"/>
      <c r="FWN11" s="111"/>
      <c r="FWO11" s="111"/>
      <c r="FWP11" s="111"/>
      <c r="FWQ11" s="111"/>
      <c r="FWR11" s="111"/>
      <c r="FWS11" s="111"/>
      <c r="FWT11" s="111"/>
      <c r="FWU11" s="111"/>
      <c r="FWV11" s="111"/>
      <c r="FWW11" s="111"/>
      <c r="FWX11" s="111"/>
      <c r="FWY11" s="111"/>
      <c r="FWZ11" s="111"/>
      <c r="FXA11" s="111"/>
      <c r="FXB11" s="111"/>
      <c r="FXC11" s="111"/>
      <c r="FXD11" s="111"/>
      <c r="FXE11" s="111"/>
      <c r="FXF11" s="111"/>
      <c r="FXG11" s="111"/>
      <c r="FXH11" s="111"/>
      <c r="FXI11" s="111"/>
      <c r="FXJ11" s="111"/>
      <c r="FXK11" s="111"/>
      <c r="FXL11" s="111"/>
      <c r="FXM11" s="111"/>
      <c r="FXN11" s="111"/>
      <c r="FXO11" s="111"/>
      <c r="FXP11" s="111"/>
      <c r="FXQ11" s="111"/>
      <c r="FXR11" s="111"/>
      <c r="FXS11" s="111"/>
      <c r="FXT11" s="111"/>
      <c r="FXU11" s="111"/>
      <c r="FXV11" s="111"/>
      <c r="FXW11" s="111"/>
      <c r="FXX11" s="111"/>
      <c r="FXY11" s="111"/>
      <c r="FXZ11" s="111"/>
      <c r="FYA11" s="111"/>
      <c r="FYB11" s="111"/>
      <c r="FYC11" s="111"/>
      <c r="FYD11" s="111"/>
      <c r="FYE11" s="111"/>
      <c r="FYF11" s="111"/>
      <c r="FYG11" s="111"/>
      <c r="FYH11" s="111"/>
      <c r="FYI11" s="111"/>
      <c r="FYJ11" s="111"/>
      <c r="FYK11" s="111"/>
      <c r="FYL11" s="111"/>
      <c r="FYM11" s="111"/>
      <c r="FYN11" s="111"/>
      <c r="FYO11" s="111"/>
      <c r="FYP11" s="111"/>
      <c r="FYQ11" s="111"/>
      <c r="FYR11" s="111"/>
      <c r="FYS11" s="111"/>
      <c r="FYT11" s="111"/>
      <c r="FYU11" s="111"/>
      <c r="FYV11" s="111"/>
      <c r="FYW11" s="111"/>
      <c r="FYX11" s="111"/>
      <c r="FYY11" s="111"/>
      <c r="FYZ11" s="111"/>
      <c r="FZA11" s="111"/>
      <c r="FZB11" s="111"/>
      <c r="FZC11" s="111"/>
      <c r="FZD11" s="111"/>
      <c r="FZE11" s="111"/>
      <c r="FZF11" s="111"/>
      <c r="FZG11" s="111"/>
      <c r="FZH11" s="111"/>
      <c r="FZI11" s="111"/>
      <c r="FZJ11" s="111"/>
      <c r="FZK11" s="111"/>
      <c r="FZL11" s="111"/>
      <c r="FZM11" s="111"/>
      <c r="FZN11" s="111"/>
      <c r="FZO11" s="111"/>
      <c r="FZP11" s="111"/>
      <c r="FZQ11" s="111"/>
      <c r="FZR11" s="111"/>
      <c r="FZS11" s="111"/>
      <c r="FZT11" s="111"/>
      <c r="FZU11" s="111"/>
      <c r="FZV11" s="111"/>
      <c r="FZW11" s="111"/>
      <c r="FZX11" s="111"/>
      <c r="FZY11" s="111"/>
      <c r="FZZ11" s="111"/>
      <c r="GAA11" s="111"/>
      <c r="GAB11" s="111"/>
      <c r="GAC11" s="111"/>
      <c r="GAD11" s="111"/>
      <c r="GAE11" s="111"/>
      <c r="GAF11" s="111"/>
      <c r="GAG11" s="111"/>
      <c r="GAH11" s="111"/>
      <c r="GAI11" s="111"/>
      <c r="GAJ11" s="111"/>
      <c r="GAK11" s="111"/>
      <c r="GAL11" s="111"/>
      <c r="GAM11" s="111"/>
      <c r="GAN11" s="111"/>
      <c r="GAO11" s="111"/>
      <c r="GAP11" s="111"/>
      <c r="GAQ11" s="111"/>
      <c r="GAR11" s="111"/>
      <c r="GAS11" s="111"/>
      <c r="GAT11" s="111"/>
      <c r="GAU11" s="111"/>
      <c r="GAV11" s="111"/>
      <c r="GAW11" s="111"/>
      <c r="GAX11" s="111"/>
      <c r="GAY11" s="111"/>
      <c r="GAZ11" s="111"/>
      <c r="GBA11" s="111"/>
      <c r="GBB11" s="111"/>
      <c r="GBC11" s="111"/>
      <c r="GBD11" s="111"/>
      <c r="GBE11" s="111"/>
      <c r="GBF11" s="111"/>
      <c r="GBG11" s="111"/>
      <c r="GBH11" s="111"/>
      <c r="GBI11" s="111"/>
      <c r="GBJ11" s="111"/>
      <c r="GBK11" s="111"/>
      <c r="GBL11" s="111"/>
      <c r="GBM11" s="111"/>
      <c r="GBN11" s="111"/>
      <c r="GBO11" s="111"/>
      <c r="GBP11" s="111"/>
      <c r="GBQ11" s="111"/>
      <c r="GBR11" s="111"/>
      <c r="GBS11" s="111"/>
      <c r="GBT11" s="111"/>
      <c r="GBU11" s="111"/>
      <c r="GBV11" s="111"/>
      <c r="GBW11" s="111"/>
      <c r="GBX11" s="111"/>
      <c r="GBY11" s="111"/>
      <c r="GBZ11" s="111"/>
      <c r="GCA11" s="111"/>
      <c r="GCB11" s="111"/>
      <c r="GCC11" s="111"/>
      <c r="GCD11" s="111"/>
      <c r="GCE11" s="111"/>
      <c r="GCF11" s="111"/>
      <c r="GCG11" s="111"/>
      <c r="GCH11" s="111"/>
      <c r="GCI11" s="111"/>
      <c r="GCJ11" s="111"/>
      <c r="GCK11" s="111"/>
      <c r="GCL11" s="111"/>
      <c r="GCM11" s="111"/>
      <c r="GCN11" s="111"/>
      <c r="GCO11" s="111"/>
      <c r="GCP11" s="111"/>
      <c r="GCQ11" s="111"/>
      <c r="GCR11" s="111"/>
      <c r="GCS11" s="111"/>
      <c r="GCT11" s="111"/>
      <c r="GCU11" s="111"/>
      <c r="GCV11" s="111"/>
      <c r="GCW11" s="111"/>
      <c r="GCX11" s="111"/>
      <c r="GCY11" s="111"/>
      <c r="GCZ11" s="111"/>
      <c r="GDA11" s="111"/>
      <c r="GDB11" s="111"/>
      <c r="GDC11" s="111"/>
      <c r="GDD11" s="111"/>
      <c r="GDE11" s="111"/>
      <c r="GDF11" s="111"/>
      <c r="GDG11" s="111"/>
      <c r="GDH11" s="111"/>
      <c r="GDI11" s="111"/>
      <c r="GDJ11" s="111"/>
      <c r="GDK11" s="111"/>
      <c r="GDL11" s="111"/>
      <c r="GDM11" s="111"/>
      <c r="GDN11" s="111"/>
      <c r="GDO11" s="111"/>
      <c r="GDP11" s="111"/>
      <c r="GDQ11" s="111"/>
      <c r="GDR11" s="111"/>
      <c r="GDS11" s="111"/>
      <c r="GDT11" s="111"/>
      <c r="GDU11" s="111"/>
      <c r="GDV11" s="111"/>
      <c r="GDW11" s="111"/>
      <c r="GDX11" s="111"/>
      <c r="GDY11" s="111"/>
      <c r="GDZ11" s="111"/>
      <c r="GEA11" s="111"/>
      <c r="GEB11" s="111"/>
      <c r="GEC11" s="111"/>
      <c r="GED11" s="111"/>
      <c r="GEE11" s="111"/>
      <c r="GEF11" s="111"/>
      <c r="GEG11" s="111"/>
      <c r="GEH11" s="111"/>
      <c r="GEI11" s="111"/>
      <c r="GEJ11" s="111"/>
      <c r="GEK11" s="111"/>
      <c r="GEL11" s="111"/>
      <c r="GEM11" s="111"/>
      <c r="GEN11" s="111"/>
      <c r="GEO11" s="111"/>
      <c r="GEP11" s="111"/>
      <c r="GEQ11" s="111"/>
      <c r="GER11" s="111"/>
      <c r="GES11" s="111"/>
      <c r="GET11" s="111"/>
      <c r="GEU11" s="111"/>
      <c r="GEV11" s="111"/>
      <c r="GEW11" s="111"/>
      <c r="GEX11" s="111"/>
      <c r="GEY11" s="111"/>
      <c r="GEZ11" s="111"/>
      <c r="GFA11" s="111"/>
      <c r="GFB11" s="111"/>
      <c r="GFC11" s="111"/>
      <c r="GFD11" s="111"/>
      <c r="GFE11" s="111"/>
      <c r="GFF11" s="111"/>
      <c r="GFG11" s="111"/>
      <c r="GFH11" s="111"/>
      <c r="GFI11" s="111"/>
      <c r="GFJ11" s="111"/>
      <c r="GFK11" s="111"/>
      <c r="GFL11" s="111"/>
      <c r="GFM11" s="111"/>
      <c r="GFN11" s="111"/>
      <c r="GFO11" s="111"/>
      <c r="GFP11" s="111"/>
      <c r="GFQ11" s="111"/>
      <c r="GFR11" s="111"/>
      <c r="GFS11" s="111"/>
      <c r="GFT11" s="111"/>
      <c r="GFU11" s="111"/>
      <c r="GFV11" s="111"/>
      <c r="GFW11" s="111"/>
      <c r="GFX11" s="111"/>
      <c r="GFY11" s="111"/>
      <c r="GFZ11" s="111"/>
      <c r="GGA11" s="111"/>
      <c r="GGB11" s="111"/>
      <c r="GGC11" s="111"/>
      <c r="GGD11" s="111"/>
      <c r="GGE11" s="111"/>
      <c r="GGF11" s="111"/>
      <c r="GGG11" s="111"/>
      <c r="GGH11" s="111"/>
      <c r="GGI11" s="111"/>
      <c r="GGJ11" s="111"/>
      <c r="GGK11" s="111"/>
      <c r="GGL11" s="111"/>
      <c r="GGM11" s="111"/>
      <c r="GGN11" s="111"/>
      <c r="GGO11" s="111"/>
      <c r="GGP11" s="111"/>
      <c r="GGQ11" s="111"/>
      <c r="GGR11" s="111"/>
      <c r="GGS11" s="111"/>
      <c r="GGT11" s="111"/>
      <c r="GGU11" s="111"/>
      <c r="GGV11" s="111"/>
      <c r="GGW11" s="111"/>
      <c r="GGX11" s="111"/>
      <c r="GGY11" s="111"/>
      <c r="GGZ11" s="111"/>
      <c r="GHA11" s="111"/>
      <c r="GHB11" s="111"/>
      <c r="GHC11" s="111"/>
      <c r="GHD11" s="111"/>
      <c r="GHE11" s="111"/>
      <c r="GHF11" s="111"/>
      <c r="GHG11" s="111"/>
      <c r="GHH11" s="111"/>
      <c r="GHI11" s="111"/>
      <c r="GHJ11" s="111"/>
      <c r="GHK11" s="111"/>
      <c r="GHL11" s="111"/>
      <c r="GHM11" s="111"/>
      <c r="GHN11" s="111"/>
      <c r="GHO11" s="111"/>
      <c r="GHP11" s="111"/>
      <c r="GHQ11" s="111"/>
      <c r="GHR11" s="111"/>
      <c r="GHS11" s="111"/>
      <c r="GHT11" s="111"/>
      <c r="GHU11" s="111"/>
      <c r="GHV11" s="111"/>
      <c r="GHW11" s="111"/>
      <c r="GHX11" s="111"/>
      <c r="GHY11" s="111"/>
      <c r="GHZ11" s="111"/>
      <c r="GIA11" s="111"/>
      <c r="GIB11" s="111"/>
      <c r="GIC11" s="111"/>
      <c r="GID11" s="111"/>
      <c r="GIE11" s="111"/>
      <c r="GIF11" s="111"/>
      <c r="GIG11" s="111"/>
      <c r="GIH11" s="111"/>
      <c r="GII11" s="111"/>
      <c r="GIJ11" s="111"/>
      <c r="GIK11" s="111"/>
      <c r="GIL11" s="111"/>
      <c r="GIM11" s="111"/>
      <c r="GIN11" s="111"/>
      <c r="GIO11" s="111"/>
      <c r="GIP11" s="111"/>
      <c r="GIQ11" s="111"/>
      <c r="GIR11" s="111"/>
      <c r="GIS11" s="111"/>
      <c r="GIT11" s="111"/>
      <c r="GIU11" s="111"/>
      <c r="GIV11" s="111"/>
      <c r="GIW11" s="111"/>
      <c r="GIX11" s="111"/>
      <c r="GIY11" s="111"/>
      <c r="GIZ11" s="111"/>
      <c r="GJA11" s="111"/>
      <c r="GJB11" s="111"/>
      <c r="GJC11" s="111"/>
      <c r="GJD11" s="111"/>
      <c r="GJE11" s="111"/>
      <c r="GJF11" s="111"/>
      <c r="GJG11" s="111"/>
      <c r="GJH11" s="111"/>
      <c r="GJI11" s="111"/>
      <c r="GJJ11" s="111"/>
      <c r="GJK11" s="111"/>
      <c r="GJL11" s="111"/>
      <c r="GJM11" s="111"/>
      <c r="GJN11" s="111"/>
      <c r="GJO11" s="111"/>
      <c r="GJP11" s="111"/>
      <c r="GJQ11" s="111"/>
      <c r="GJR11" s="111"/>
      <c r="GJS11" s="111"/>
      <c r="GJT11" s="111"/>
      <c r="GJU11" s="111"/>
      <c r="GJV11" s="111"/>
      <c r="GJW11" s="111"/>
      <c r="GJX11" s="111"/>
      <c r="GJY11" s="111"/>
      <c r="GJZ11" s="111"/>
      <c r="GKA11" s="111"/>
      <c r="GKB11" s="111"/>
      <c r="GKC11" s="111"/>
      <c r="GKD11" s="111"/>
      <c r="GKE11" s="111"/>
      <c r="GKF11" s="111"/>
      <c r="GKG11" s="111"/>
      <c r="GKH11" s="111"/>
      <c r="GKI11" s="111"/>
      <c r="GKJ11" s="111"/>
      <c r="GKK11" s="111"/>
      <c r="GKL11" s="111"/>
      <c r="GKM11" s="111"/>
      <c r="GKN11" s="111"/>
      <c r="GKO11" s="111"/>
      <c r="GKP11" s="111"/>
      <c r="GKQ11" s="111"/>
      <c r="GKR11" s="111"/>
      <c r="GKS11" s="111"/>
      <c r="GKT11" s="111"/>
      <c r="GKU11" s="111"/>
      <c r="GKV11" s="111"/>
      <c r="GKW11" s="111"/>
      <c r="GKX11" s="111"/>
      <c r="GKY11" s="111"/>
      <c r="GKZ11" s="111"/>
      <c r="GLA11" s="111"/>
      <c r="GLB11" s="111"/>
      <c r="GLC11" s="111"/>
      <c r="GLD11" s="111"/>
      <c r="GLE11" s="111"/>
      <c r="GLF11" s="111"/>
      <c r="GLG11" s="111"/>
      <c r="GLH11" s="111"/>
      <c r="GLI11" s="111"/>
      <c r="GLJ11" s="111"/>
      <c r="GLK11" s="111"/>
      <c r="GLL11" s="111"/>
      <c r="GLM11" s="111"/>
      <c r="GLN11" s="111"/>
      <c r="GLO11" s="111"/>
      <c r="GLP11" s="111"/>
      <c r="GLQ11" s="111"/>
      <c r="GLR11" s="111"/>
      <c r="GLS11" s="111"/>
      <c r="GLT11" s="111"/>
      <c r="GLU11" s="111"/>
      <c r="GLV11" s="111"/>
      <c r="GLW11" s="111"/>
      <c r="GLX11" s="111"/>
      <c r="GLY11" s="111"/>
      <c r="GLZ11" s="111"/>
      <c r="GMA11" s="111"/>
      <c r="GMB11" s="111"/>
      <c r="GMC11" s="111"/>
      <c r="GMD11" s="111"/>
      <c r="GME11" s="111"/>
      <c r="GMF11" s="111"/>
      <c r="GMG11" s="111"/>
      <c r="GMH11" s="111"/>
      <c r="GMI11" s="111"/>
      <c r="GMJ11" s="111"/>
      <c r="GMK11" s="111"/>
      <c r="GML11" s="111"/>
      <c r="GMM11" s="111"/>
      <c r="GMN11" s="111"/>
      <c r="GMO11" s="111"/>
      <c r="GMP11" s="111"/>
      <c r="GMQ11" s="111"/>
      <c r="GMR11" s="111"/>
      <c r="GMS11" s="111"/>
      <c r="GMT11" s="111"/>
      <c r="GMU11" s="111"/>
      <c r="GMV11" s="111"/>
      <c r="GMW11" s="111"/>
      <c r="GMX11" s="111"/>
      <c r="GMY11" s="111"/>
      <c r="GMZ11" s="111"/>
      <c r="GNA11" s="111"/>
      <c r="GNB11" s="111"/>
      <c r="GNC11" s="111"/>
      <c r="GND11" s="111"/>
      <c r="GNE11" s="111"/>
      <c r="GNF11" s="111"/>
      <c r="GNG11" s="111"/>
      <c r="GNH11" s="111"/>
      <c r="GNI11" s="111"/>
      <c r="GNJ11" s="111"/>
      <c r="GNK11" s="111"/>
      <c r="GNL11" s="111"/>
      <c r="GNM11" s="111"/>
      <c r="GNN11" s="111"/>
      <c r="GNO11" s="111"/>
      <c r="GNP11" s="111"/>
      <c r="GNQ11" s="111"/>
      <c r="GNR11" s="111"/>
      <c r="GNS11" s="111"/>
      <c r="GNT11" s="111"/>
      <c r="GNU11" s="111"/>
      <c r="GNV11" s="111"/>
      <c r="GNW11" s="111"/>
      <c r="GNX11" s="111"/>
      <c r="GNY11" s="111"/>
      <c r="GNZ11" s="111"/>
      <c r="GOA11" s="111"/>
      <c r="GOB11" s="111"/>
      <c r="GOC11" s="111"/>
      <c r="GOD11" s="111"/>
      <c r="GOE11" s="111"/>
      <c r="GOF11" s="111"/>
      <c r="GOG11" s="111"/>
      <c r="GOH11" s="111"/>
      <c r="GOI11" s="111"/>
      <c r="GOJ11" s="111"/>
      <c r="GOK11" s="111"/>
      <c r="GOL11" s="111"/>
      <c r="GOM11" s="111"/>
      <c r="GON11" s="111"/>
      <c r="GOO11" s="111"/>
      <c r="GOP11" s="111"/>
      <c r="GOQ11" s="111"/>
      <c r="GOR11" s="111"/>
      <c r="GOS11" s="111"/>
      <c r="GOT11" s="111"/>
      <c r="GOU11" s="111"/>
      <c r="GOV11" s="111"/>
      <c r="GOW11" s="111"/>
      <c r="GOX11" s="111"/>
      <c r="GOY11" s="111"/>
      <c r="GOZ11" s="111"/>
      <c r="GPA11" s="111"/>
      <c r="GPB11" s="111"/>
      <c r="GPC11" s="111"/>
      <c r="GPD11" s="111"/>
      <c r="GPE11" s="111"/>
      <c r="GPF11" s="111"/>
      <c r="GPG11" s="111"/>
      <c r="GPH11" s="111"/>
      <c r="GPI11" s="111"/>
      <c r="GPJ11" s="111"/>
      <c r="GPK11" s="111"/>
      <c r="GPL11" s="111"/>
      <c r="GPM11" s="111"/>
      <c r="GPN11" s="111"/>
      <c r="GPO11" s="111"/>
      <c r="GPP11" s="111"/>
      <c r="GPQ11" s="111"/>
      <c r="GPR11" s="111"/>
      <c r="GPS11" s="111"/>
      <c r="GPT11" s="111"/>
      <c r="GPU11" s="111"/>
      <c r="GPV11" s="111"/>
      <c r="GPW11" s="111"/>
      <c r="GPX11" s="111"/>
      <c r="GPY11" s="111"/>
      <c r="GPZ11" s="111"/>
      <c r="GQA11" s="111"/>
      <c r="GQB11" s="111"/>
      <c r="GQC11" s="111"/>
      <c r="GQD11" s="111"/>
      <c r="GQE11" s="111"/>
      <c r="GQF11" s="111"/>
      <c r="GQG11" s="111"/>
      <c r="GQH11" s="111"/>
      <c r="GQI11" s="111"/>
      <c r="GQJ11" s="111"/>
      <c r="GQK11" s="111"/>
      <c r="GQL11" s="111"/>
      <c r="GQM11" s="111"/>
      <c r="GQN11" s="111"/>
      <c r="GQO11" s="111"/>
      <c r="GQP11" s="111"/>
      <c r="GQQ11" s="111"/>
      <c r="GQR11" s="111"/>
      <c r="GQS11" s="111"/>
      <c r="GQT11" s="111"/>
      <c r="GQU11" s="111"/>
      <c r="GQV11" s="111"/>
      <c r="GQW11" s="111"/>
      <c r="GQX11" s="111"/>
      <c r="GQY11" s="111"/>
      <c r="GQZ11" s="111"/>
      <c r="GRA11" s="111"/>
      <c r="GRB11" s="111"/>
      <c r="GRC11" s="111"/>
      <c r="GRD11" s="111"/>
      <c r="GRE11" s="111"/>
      <c r="GRF11" s="111"/>
      <c r="GRG11" s="111"/>
      <c r="GRH11" s="111"/>
      <c r="GRI11" s="111"/>
      <c r="GRJ11" s="111"/>
      <c r="GRK11" s="111"/>
      <c r="GRL11" s="111"/>
      <c r="GRM11" s="111"/>
      <c r="GRN11" s="111"/>
      <c r="GRO11" s="111"/>
      <c r="GRP11" s="111"/>
      <c r="GRQ11" s="111"/>
      <c r="GRR11" s="111"/>
      <c r="GRS11" s="111"/>
      <c r="GRT11" s="111"/>
      <c r="GRU11" s="111"/>
      <c r="GRV11" s="111"/>
      <c r="GRW11" s="111"/>
      <c r="GRX11" s="111"/>
      <c r="GRY11" s="111"/>
      <c r="GRZ11" s="111"/>
      <c r="GSA11" s="111"/>
      <c r="GSB11" s="111"/>
      <c r="GSC11" s="111"/>
      <c r="GSD11" s="111"/>
      <c r="GSE11" s="111"/>
      <c r="GSF11" s="111"/>
      <c r="GSG11" s="111"/>
      <c r="GSH11" s="111"/>
      <c r="GSI11" s="111"/>
      <c r="GSJ11" s="111"/>
      <c r="GSK11" s="111"/>
      <c r="GSL11" s="111"/>
      <c r="GSM11" s="111"/>
      <c r="GSN11" s="111"/>
      <c r="GSO11" s="111"/>
      <c r="GSP11" s="111"/>
      <c r="GSQ11" s="111"/>
      <c r="GSR11" s="111"/>
      <c r="GSS11" s="111"/>
      <c r="GST11" s="111"/>
      <c r="GSU11" s="111"/>
      <c r="GSV11" s="111"/>
      <c r="GSW11" s="111"/>
      <c r="GSX11" s="111"/>
      <c r="GSY11" s="111"/>
      <c r="GSZ11" s="111"/>
      <c r="GTA11" s="111"/>
      <c r="GTB11" s="111"/>
      <c r="GTC11" s="111"/>
      <c r="GTD11" s="111"/>
      <c r="GTE11" s="111"/>
      <c r="GTF11" s="111"/>
      <c r="GTG11" s="111"/>
      <c r="GTH11" s="111"/>
      <c r="GTI11" s="111"/>
      <c r="GTJ11" s="111"/>
      <c r="GTK11" s="111"/>
      <c r="GTL11" s="111"/>
      <c r="GTM11" s="111"/>
      <c r="GTN11" s="111"/>
      <c r="GTO11" s="111"/>
      <c r="GTP11" s="111"/>
      <c r="GTQ11" s="111"/>
      <c r="GTR11" s="111"/>
      <c r="GTS11" s="111"/>
      <c r="GTT11" s="111"/>
      <c r="GTU11" s="111"/>
      <c r="GTV11" s="111"/>
      <c r="GTW11" s="111"/>
      <c r="GTX11" s="111"/>
      <c r="GTY11" s="111"/>
      <c r="GTZ11" s="111"/>
      <c r="GUA11" s="111"/>
      <c r="GUB11" s="111"/>
      <c r="GUC11" s="111"/>
      <c r="GUD11" s="111"/>
      <c r="GUE11" s="111"/>
      <c r="GUF11" s="111"/>
      <c r="GUG11" s="111"/>
      <c r="GUH11" s="111"/>
      <c r="GUI11" s="111"/>
      <c r="GUJ11" s="111"/>
      <c r="GUK11" s="111"/>
      <c r="GUL11" s="111"/>
      <c r="GUM11" s="111"/>
      <c r="GUN11" s="111"/>
      <c r="GUO11" s="111"/>
      <c r="GUP11" s="111"/>
      <c r="GUQ11" s="111"/>
      <c r="GUR11" s="111"/>
      <c r="GUS11" s="111"/>
      <c r="GUT11" s="111"/>
      <c r="GUU11" s="111"/>
      <c r="GUV11" s="111"/>
      <c r="GUW11" s="111"/>
      <c r="GUX11" s="111"/>
      <c r="GUY11" s="111"/>
      <c r="GUZ11" s="111"/>
      <c r="GVA11" s="111"/>
      <c r="GVB11" s="111"/>
      <c r="GVC11" s="111"/>
      <c r="GVD11" s="111"/>
      <c r="GVE11" s="111"/>
      <c r="GVF11" s="111"/>
      <c r="GVG11" s="111"/>
      <c r="GVH11" s="111"/>
      <c r="GVI11" s="111"/>
      <c r="GVJ11" s="111"/>
      <c r="GVK11" s="111"/>
      <c r="GVL11" s="111"/>
      <c r="GVM11" s="111"/>
      <c r="GVN11" s="111"/>
      <c r="GVO11" s="111"/>
      <c r="GVP11" s="111"/>
      <c r="GVQ11" s="111"/>
      <c r="GVR11" s="111"/>
      <c r="GVS11" s="111"/>
      <c r="GVT11" s="111"/>
      <c r="GVU11" s="111"/>
      <c r="GVV11" s="111"/>
      <c r="GVW11" s="111"/>
      <c r="GVX11" s="111"/>
      <c r="GVY11" s="111"/>
      <c r="GVZ11" s="111"/>
      <c r="GWA11" s="111"/>
      <c r="GWB11" s="111"/>
      <c r="GWC11" s="111"/>
      <c r="GWD11" s="111"/>
      <c r="GWE11" s="111"/>
      <c r="GWF11" s="111"/>
      <c r="GWG11" s="111"/>
      <c r="GWH11" s="111"/>
      <c r="GWI11" s="111"/>
      <c r="GWJ11" s="111"/>
      <c r="GWK11" s="111"/>
      <c r="GWL11" s="111"/>
      <c r="GWM11" s="111"/>
      <c r="GWN11" s="111"/>
      <c r="GWO11" s="111"/>
      <c r="GWP11" s="111"/>
      <c r="GWQ11" s="111"/>
      <c r="GWR11" s="111"/>
      <c r="GWS11" s="111"/>
      <c r="GWT11" s="111"/>
      <c r="GWU11" s="111"/>
      <c r="GWV11" s="111"/>
      <c r="GWW11" s="111"/>
      <c r="GWX11" s="111"/>
      <c r="GWY11" s="111"/>
      <c r="GWZ11" s="111"/>
      <c r="GXA11" s="111"/>
      <c r="GXB11" s="111"/>
      <c r="GXC11" s="111"/>
      <c r="GXD11" s="111"/>
      <c r="GXE11" s="111"/>
      <c r="GXF11" s="111"/>
      <c r="GXG11" s="111"/>
      <c r="GXH11" s="111"/>
      <c r="GXI11" s="111"/>
      <c r="GXJ11" s="111"/>
      <c r="GXK11" s="111"/>
      <c r="GXL11" s="111"/>
      <c r="GXM11" s="111"/>
      <c r="GXN11" s="111"/>
      <c r="GXO11" s="111"/>
      <c r="GXP11" s="111"/>
      <c r="GXQ11" s="111"/>
      <c r="GXR11" s="111"/>
      <c r="GXS11" s="111"/>
      <c r="GXT11" s="111"/>
      <c r="GXU11" s="111"/>
      <c r="GXV11" s="111"/>
      <c r="GXW11" s="111"/>
      <c r="GXX11" s="111"/>
      <c r="GXY11" s="111"/>
      <c r="GXZ11" s="111"/>
      <c r="GYA11" s="111"/>
      <c r="GYB11" s="111"/>
      <c r="GYC11" s="111"/>
      <c r="GYD11" s="111"/>
      <c r="GYE11" s="111"/>
      <c r="GYF11" s="111"/>
      <c r="GYG11" s="111"/>
      <c r="GYH11" s="111"/>
      <c r="GYI11" s="111"/>
      <c r="GYJ11" s="111"/>
      <c r="GYK11" s="111"/>
      <c r="GYL11" s="111"/>
      <c r="GYM11" s="111"/>
      <c r="GYN11" s="111"/>
      <c r="GYO11" s="111"/>
      <c r="GYP11" s="111"/>
      <c r="GYQ11" s="111"/>
      <c r="GYR11" s="111"/>
      <c r="GYS11" s="111"/>
      <c r="GYT11" s="111"/>
      <c r="GYU11" s="111"/>
      <c r="GYV11" s="111"/>
      <c r="GYW11" s="111"/>
      <c r="GYX11" s="111"/>
      <c r="GYY11" s="111"/>
      <c r="GYZ11" s="111"/>
      <c r="GZA11" s="111"/>
      <c r="GZB11" s="111"/>
      <c r="GZC11" s="111"/>
      <c r="GZD11" s="111"/>
      <c r="GZE11" s="111"/>
      <c r="GZF11" s="111"/>
      <c r="GZG11" s="111"/>
      <c r="GZH11" s="111"/>
      <c r="GZI11" s="111"/>
      <c r="GZJ11" s="111"/>
      <c r="GZK11" s="111"/>
      <c r="GZL11" s="111"/>
      <c r="GZM11" s="111"/>
      <c r="GZN11" s="111"/>
      <c r="GZO11" s="111"/>
      <c r="GZP11" s="111"/>
      <c r="GZQ11" s="111"/>
      <c r="GZR11" s="111"/>
      <c r="GZS11" s="111"/>
      <c r="GZT11" s="111"/>
      <c r="GZU11" s="111"/>
      <c r="GZV11" s="111"/>
      <c r="GZW11" s="111"/>
      <c r="GZX11" s="111"/>
      <c r="GZY11" s="111"/>
      <c r="GZZ11" s="111"/>
      <c r="HAA11" s="111"/>
      <c r="HAB11" s="111"/>
      <c r="HAC11" s="111"/>
      <c r="HAD11" s="111"/>
      <c r="HAE11" s="111"/>
      <c r="HAF11" s="111"/>
      <c r="HAG11" s="111"/>
      <c r="HAH11" s="111"/>
      <c r="HAI11" s="111"/>
      <c r="HAJ11" s="111"/>
      <c r="HAK11" s="111"/>
      <c r="HAL11" s="111"/>
      <c r="HAM11" s="111"/>
      <c r="HAN11" s="111"/>
      <c r="HAO11" s="111"/>
      <c r="HAP11" s="111"/>
      <c r="HAQ11" s="111"/>
      <c r="HAR11" s="111"/>
      <c r="HAS11" s="111"/>
      <c r="HAT11" s="111"/>
      <c r="HAU11" s="111"/>
      <c r="HAV11" s="111"/>
      <c r="HAW11" s="111"/>
      <c r="HAX11" s="111"/>
      <c r="HAY11" s="111"/>
      <c r="HAZ11" s="111"/>
      <c r="HBA11" s="111"/>
      <c r="HBB11" s="111"/>
      <c r="HBC11" s="111"/>
      <c r="HBD11" s="111"/>
      <c r="HBE11" s="111"/>
      <c r="HBF11" s="111"/>
      <c r="HBG11" s="111"/>
      <c r="HBH11" s="111"/>
      <c r="HBI11" s="111"/>
      <c r="HBJ11" s="111"/>
      <c r="HBK11" s="111"/>
      <c r="HBL11" s="111"/>
      <c r="HBM11" s="111"/>
      <c r="HBN11" s="111"/>
      <c r="HBO11" s="111"/>
      <c r="HBP11" s="111"/>
      <c r="HBQ11" s="111"/>
      <c r="HBR11" s="111"/>
      <c r="HBS11" s="111"/>
      <c r="HBT11" s="111"/>
      <c r="HBU11" s="111"/>
      <c r="HBV11" s="111"/>
      <c r="HBW11" s="111"/>
      <c r="HBX11" s="111"/>
      <c r="HBY11" s="111"/>
      <c r="HBZ11" s="111"/>
      <c r="HCA11" s="111"/>
      <c r="HCB11" s="111"/>
      <c r="HCC11" s="111"/>
      <c r="HCD11" s="111"/>
      <c r="HCE11" s="111"/>
      <c r="HCF11" s="111"/>
      <c r="HCG11" s="111"/>
      <c r="HCH11" s="111"/>
      <c r="HCI11" s="111"/>
      <c r="HCJ11" s="111"/>
      <c r="HCK11" s="111"/>
      <c r="HCL11" s="111"/>
      <c r="HCM11" s="111"/>
      <c r="HCN11" s="111"/>
      <c r="HCO11" s="111"/>
      <c r="HCP11" s="111"/>
      <c r="HCQ11" s="111"/>
      <c r="HCR11" s="111"/>
      <c r="HCS11" s="111"/>
      <c r="HCT11" s="111"/>
      <c r="HCU11" s="111"/>
      <c r="HCV11" s="111"/>
      <c r="HCW11" s="111"/>
      <c r="HCX11" s="111"/>
      <c r="HCY11" s="111"/>
      <c r="HCZ11" s="111"/>
      <c r="HDA11" s="111"/>
      <c r="HDB11" s="111"/>
      <c r="HDC11" s="111"/>
      <c r="HDD11" s="111"/>
      <c r="HDE11" s="111"/>
      <c r="HDF11" s="111"/>
      <c r="HDG11" s="111"/>
      <c r="HDH11" s="111"/>
      <c r="HDI11" s="111"/>
      <c r="HDJ11" s="111"/>
      <c r="HDK11" s="111"/>
      <c r="HDL11" s="111"/>
      <c r="HDM11" s="111"/>
      <c r="HDN11" s="111"/>
      <c r="HDO11" s="111"/>
      <c r="HDP11" s="111"/>
      <c r="HDQ11" s="111"/>
      <c r="HDR11" s="111"/>
      <c r="HDS11" s="111"/>
      <c r="HDT11" s="111"/>
      <c r="HDU11" s="111"/>
      <c r="HDV11" s="111"/>
      <c r="HDW11" s="111"/>
      <c r="HDX11" s="111"/>
      <c r="HDY11" s="111"/>
      <c r="HDZ11" s="111"/>
      <c r="HEA11" s="111"/>
      <c r="HEB11" s="111"/>
      <c r="HEC11" s="111"/>
      <c r="HED11" s="111"/>
      <c r="HEE11" s="111"/>
      <c r="HEF11" s="111"/>
      <c r="HEG11" s="111"/>
      <c r="HEH11" s="111"/>
      <c r="HEI11" s="111"/>
      <c r="HEJ11" s="111"/>
      <c r="HEK11" s="111"/>
      <c r="HEL11" s="111"/>
      <c r="HEM11" s="111"/>
      <c r="HEN11" s="111"/>
      <c r="HEO11" s="111"/>
      <c r="HEP11" s="111"/>
      <c r="HEQ11" s="111"/>
      <c r="HER11" s="111"/>
      <c r="HES11" s="111"/>
      <c r="HET11" s="111"/>
      <c r="HEU11" s="111"/>
      <c r="HEV11" s="111"/>
      <c r="HEW11" s="111"/>
      <c r="HEX11" s="111"/>
      <c r="HEY11" s="111"/>
      <c r="HEZ11" s="111"/>
      <c r="HFA11" s="111"/>
      <c r="HFB11" s="111"/>
      <c r="HFC11" s="111"/>
      <c r="HFD11" s="111"/>
      <c r="HFE11" s="111"/>
      <c r="HFF11" s="111"/>
      <c r="HFG11" s="111"/>
      <c r="HFH11" s="111"/>
      <c r="HFI11" s="111"/>
      <c r="HFJ11" s="111"/>
      <c r="HFK11" s="111"/>
      <c r="HFL11" s="111"/>
      <c r="HFM11" s="111"/>
      <c r="HFN11" s="111"/>
      <c r="HFO11" s="111"/>
      <c r="HFP11" s="111"/>
      <c r="HFQ11" s="111"/>
      <c r="HFR11" s="111"/>
      <c r="HFS11" s="111"/>
      <c r="HFT11" s="111"/>
      <c r="HFU11" s="111"/>
      <c r="HFV11" s="111"/>
      <c r="HFW11" s="111"/>
      <c r="HFX11" s="111"/>
      <c r="HFY11" s="111"/>
      <c r="HFZ11" s="111"/>
      <c r="HGA11" s="111"/>
      <c r="HGB11" s="111"/>
      <c r="HGC11" s="111"/>
      <c r="HGD11" s="111"/>
      <c r="HGE11" s="111"/>
      <c r="HGF11" s="111"/>
      <c r="HGG11" s="111"/>
      <c r="HGH11" s="111"/>
      <c r="HGI11" s="111"/>
      <c r="HGJ11" s="111"/>
      <c r="HGK11" s="111"/>
      <c r="HGL11" s="111"/>
      <c r="HGM11" s="111"/>
      <c r="HGN11" s="111"/>
      <c r="HGO11" s="111"/>
      <c r="HGP11" s="111"/>
      <c r="HGQ11" s="111"/>
      <c r="HGR11" s="111"/>
      <c r="HGS11" s="111"/>
      <c r="HGT11" s="111"/>
      <c r="HGU11" s="111"/>
      <c r="HGV11" s="111"/>
      <c r="HGW11" s="111"/>
      <c r="HGX11" s="111"/>
      <c r="HGY11" s="111"/>
      <c r="HGZ11" s="111"/>
      <c r="HHA11" s="111"/>
      <c r="HHB11" s="111"/>
      <c r="HHC11" s="111"/>
      <c r="HHD11" s="111"/>
      <c r="HHE11" s="111"/>
      <c r="HHF11" s="111"/>
      <c r="HHG11" s="111"/>
      <c r="HHH11" s="111"/>
      <c r="HHI11" s="111"/>
      <c r="HHJ11" s="111"/>
      <c r="HHK11" s="111"/>
      <c r="HHL11" s="111"/>
      <c r="HHM11" s="111"/>
      <c r="HHN11" s="111"/>
      <c r="HHO11" s="111"/>
      <c r="HHP11" s="111"/>
      <c r="HHQ11" s="111"/>
      <c r="HHR11" s="111"/>
      <c r="HHS11" s="111"/>
      <c r="HHT11" s="111"/>
      <c r="HHU11" s="111"/>
      <c r="HHV11" s="111"/>
      <c r="HHW11" s="111"/>
      <c r="HHX11" s="111"/>
      <c r="HHY11" s="111"/>
      <c r="HHZ11" s="111"/>
      <c r="HIA11" s="111"/>
      <c r="HIB11" s="111"/>
      <c r="HIC11" s="111"/>
      <c r="HID11" s="111"/>
      <c r="HIE11" s="111"/>
      <c r="HIF11" s="111"/>
      <c r="HIG11" s="111"/>
      <c r="HIH11" s="111"/>
      <c r="HII11" s="111"/>
      <c r="HIJ11" s="111"/>
      <c r="HIK11" s="111"/>
      <c r="HIL11" s="111"/>
      <c r="HIM11" s="111"/>
      <c r="HIN11" s="111"/>
      <c r="HIO11" s="111"/>
      <c r="HIP11" s="111"/>
      <c r="HIQ11" s="111"/>
      <c r="HIR11" s="111"/>
      <c r="HIS11" s="111"/>
      <c r="HIT11" s="111"/>
      <c r="HIU11" s="111"/>
      <c r="HIV11" s="111"/>
      <c r="HIW11" s="111"/>
      <c r="HIX11" s="111"/>
      <c r="HIY11" s="111"/>
      <c r="HIZ11" s="111"/>
      <c r="HJA11" s="111"/>
      <c r="HJB11" s="111"/>
      <c r="HJC11" s="111"/>
      <c r="HJD11" s="111"/>
      <c r="HJE11" s="111"/>
      <c r="HJF11" s="111"/>
      <c r="HJG11" s="111"/>
      <c r="HJH11" s="111"/>
      <c r="HJI11" s="111"/>
      <c r="HJJ11" s="111"/>
      <c r="HJK11" s="111"/>
      <c r="HJL11" s="111"/>
      <c r="HJM11" s="111"/>
      <c r="HJN11" s="111"/>
      <c r="HJO11" s="111"/>
      <c r="HJP11" s="111"/>
      <c r="HJQ11" s="111"/>
      <c r="HJR11" s="111"/>
      <c r="HJS11" s="111"/>
      <c r="HJT11" s="111"/>
      <c r="HJU11" s="111"/>
      <c r="HJV11" s="111"/>
      <c r="HJW11" s="111"/>
      <c r="HJX11" s="111"/>
      <c r="HJY11" s="111"/>
      <c r="HJZ11" s="111"/>
      <c r="HKA11" s="111"/>
      <c r="HKB11" s="111"/>
      <c r="HKC11" s="111"/>
      <c r="HKD11" s="111"/>
      <c r="HKE11" s="111"/>
      <c r="HKF11" s="111"/>
      <c r="HKG11" s="111"/>
      <c r="HKH11" s="111"/>
      <c r="HKI11" s="111"/>
      <c r="HKJ11" s="111"/>
      <c r="HKK11" s="111"/>
      <c r="HKL11" s="111"/>
      <c r="HKM11" s="111"/>
      <c r="HKN11" s="111"/>
      <c r="HKO11" s="111"/>
      <c r="HKP11" s="111"/>
      <c r="HKQ11" s="111"/>
      <c r="HKR11" s="111"/>
      <c r="HKS11" s="111"/>
      <c r="HKT11" s="111"/>
      <c r="HKU11" s="111"/>
      <c r="HKV11" s="111"/>
      <c r="HKW11" s="111"/>
      <c r="HKX11" s="111"/>
      <c r="HKY11" s="111"/>
      <c r="HKZ11" s="111"/>
      <c r="HLA11" s="111"/>
      <c r="HLB11" s="111"/>
      <c r="HLC11" s="111"/>
      <c r="HLD11" s="111"/>
      <c r="HLE11" s="111"/>
      <c r="HLF11" s="111"/>
      <c r="HLG11" s="111"/>
      <c r="HLH11" s="111"/>
      <c r="HLI11" s="111"/>
      <c r="HLJ11" s="111"/>
      <c r="HLK11" s="111"/>
      <c r="HLL11" s="111"/>
      <c r="HLM11" s="111"/>
      <c r="HLN11" s="111"/>
      <c r="HLO11" s="111"/>
      <c r="HLP11" s="111"/>
      <c r="HLQ11" s="111"/>
      <c r="HLR11" s="111"/>
      <c r="HLS11" s="111"/>
      <c r="HLT11" s="111"/>
      <c r="HLU11" s="111"/>
      <c r="HLV11" s="111"/>
      <c r="HLW11" s="111"/>
      <c r="HLX11" s="111"/>
      <c r="HLY11" s="111"/>
      <c r="HLZ11" s="111"/>
      <c r="HMA11" s="111"/>
      <c r="HMB11" s="111"/>
      <c r="HMC11" s="111"/>
      <c r="HMD11" s="111"/>
      <c r="HME11" s="111"/>
      <c r="HMF11" s="111"/>
      <c r="HMG11" s="111"/>
      <c r="HMH11" s="111"/>
      <c r="HMI11" s="111"/>
      <c r="HMJ11" s="111"/>
      <c r="HMK11" s="111"/>
      <c r="HML11" s="111"/>
      <c r="HMM11" s="111"/>
      <c r="HMN11" s="111"/>
      <c r="HMO11" s="111"/>
      <c r="HMP11" s="111"/>
      <c r="HMQ11" s="111"/>
      <c r="HMR11" s="111"/>
      <c r="HMS11" s="111"/>
      <c r="HMT11" s="111"/>
      <c r="HMU11" s="111"/>
      <c r="HMV11" s="111"/>
      <c r="HMW11" s="111"/>
      <c r="HMX11" s="111"/>
      <c r="HMY11" s="111"/>
      <c r="HMZ11" s="111"/>
      <c r="HNA11" s="111"/>
      <c r="HNB11" s="111"/>
      <c r="HNC11" s="111"/>
      <c r="HND11" s="111"/>
      <c r="HNE11" s="111"/>
      <c r="HNF11" s="111"/>
      <c r="HNG11" s="111"/>
      <c r="HNH11" s="111"/>
      <c r="HNI11" s="111"/>
      <c r="HNJ11" s="111"/>
      <c r="HNK11" s="111"/>
      <c r="HNL11" s="111"/>
      <c r="HNM11" s="111"/>
      <c r="HNN11" s="111"/>
      <c r="HNO11" s="111"/>
      <c r="HNP11" s="111"/>
      <c r="HNQ11" s="111"/>
      <c r="HNR11" s="111"/>
      <c r="HNS11" s="111"/>
      <c r="HNT11" s="111"/>
      <c r="HNU11" s="111"/>
      <c r="HNV11" s="111"/>
      <c r="HNW11" s="111"/>
      <c r="HNX11" s="111"/>
      <c r="HNY11" s="111"/>
      <c r="HNZ11" s="111"/>
      <c r="HOA11" s="111"/>
      <c r="HOB11" s="111"/>
      <c r="HOC11" s="111"/>
      <c r="HOD11" s="111"/>
      <c r="HOE11" s="111"/>
      <c r="HOF11" s="111"/>
      <c r="HOG11" s="111"/>
      <c r="HOH11" s="111"/>
      <c r="HOI11" s="111"/>
      <c r="HOJ11" s="111"/>
      <c r="HOK11" s="111"/>
      <c r="HOL11" s="111"/>
      <c r="HOM11" s="111"/>
      <c r="HON11" s="111"/>
      <c r="HOO11" s="111"/>
      <c r="HOP11" s="111"/>
      <c r="HOQ11" s="111"/>
      <c r="HOR11" s="111"/>
      <c r="HOS11" s="111"/>
      <c r="HOT11" s="111"/>
      <c r="HOU11" s="111"/>
      <c r="HOV11" s="111"/>
      <c r="HOW11" s="111"/>
      <c r="HOX11" s="111"/>
      <c r="HOY11" s="111"/>
      <c r="HOZ11" s="111"/>
      <c r="HPA11" s="111"/>
      <c r="HPB11" s="111"/>
      <c r="HPC11" s="111"/>
      <c r="HPD11" s="111"/>
      <c r="HPE11" s="111"/>
      <c r="HPF11" s="111"/>
      <c r="HPG11" s="111"/>
      <c r="HPH11" s="111"/>
      <c r="HPI11" s="111"/>
      <c r="HPJ11" s="111"/>
      <c r="HPK11" s="111"/>
      <c r="HPL11" s="111"/>
      <c r="HPM11" s="111"/>
      <c r="HPN11" s="111"/>
      <c r="HPO11" s="111"/>
      <c r="HPP11" s="111"/>
      <c r="HPQ11" s="111"/>
      <c r="HPR11" s="111"/>
      <c r="HPS11" s="111"/>
      <c r="HPT11" s="111"/>
      <c r="HPU11" s="111"/>
      <c r="HPV11" s="111"/>
      <c r="HPW11" s="111"/>
      <c r="HPX11" s="111"/>
      <c r="HPY11" s="111"/>
      <c r="HPZ11" s="111"/>
      <c r="HQA11" s="111"/>
      <c r="HQB11" s="111"/>
      <c r="HQC11" s="111"/>
      <c r="HQD11" s="111"/>
      <c r="HQE11" s="111"/>
      <c r="HQF11" s="111"/>
      <c r="HQG11" s="111"/>
      <c r="HQH11" s="111"/>
      <c r="HQI11" s="111"/>
      <c r="HQJ11" s="111"/>
      <c r="HQK11" s="111"/>
      <c r="HQL11" s="111"/>
      <c r="HQM11" s="111"/>
      <c r="HQN11" s="111"/>
      <c r="HQO11" s="111"/>
      <c r="HQP11" s="111"/>
      <c r="HQQ11" s="111"/>
      <c r="HQR11" s="111"/>
      <c r="HQS11" s="111"/>
      <c r="HQT11" s="111"/>
      <c r="HQU11" s="111"/>
      <c r="HQV11" s="111"/>
      <c r="HQW11" s="111"/>
      <c r="HQX11" s="111"/>
      <c r="HQY11" s="111"/>
      <c r="HQZ11" s="111"/>
      <c r="HRA11" s="111"/>
      <c r="HRB11" s="111"/>
      <c r="HRC11" s="111"/>
      <c r="HRD11" s="111"/>
      <c r="HRE11" s="111"/>
      <c r="HRF11" s="111"/>
      <c r="HRG11" s="111"/>
      <c r="HRH11" s="111"/>
      <c r="HRI11" s="111"/>
      <c r="HRJ11" s="111"/>
      <c r="HRK11" s="111"/>
      <c r="HRL11" s="111"/>
      <c r="HRM11" s="111"/>
      <c r="HRN11" s="111"/>
      <c r="HRO11" s="111"/>
      <c r="HRP11" s="111"/>
      <c r="HRQ11" s="111"/>
      <c r="HRR11" s="111"/>
      <c r="HRS11" s="111"/>
      <c r="HRT11" s="111"/>
      <c r="HRU11" s="111"/>
      <c r="HRV11" s="111"/>
      <c r="HRW11" s="111"/>
      <c r="HRX11" s="111"/>
      <c r="HRY11" s="111"/>
      <c r="HRZ11" s="111"/>
      <c r="HSA11" s="111"/>
      <c r="HSB11" s="111"/>
      <c r="HSC11" s="111"/>
      <c r="HSD11" s="111"/>
      <c r="HSE11" s="111"/>
      <c r="HSF11" s="111"/>
      <c r="HSG11" s="111"/>
      <c r="HSH11" s="111"/>
      <c r="HSI11" s="111"/>
      <c r="HSJ11" s="111"/>
      <c r="HSK11" s="111"/>
      <c r="HSL11" s="111"/>
      <c r="HSM11" s="111"/>
      <c r="HSN11" s="111"/>
      <c r="HSO11" s="111"/>
      <c r="HSP11" s="111"/>
      <c r="HSQ11" s="111"/>
      <c r="HSR11" s="111"/>
      <c r="HSS11" s="111"/>
      <c r="HST11" s="111"/>
      <c r="HSU11" s="111"/>
      <c r="HSV11" s="111"/>
      <c r="HSW11" s="111"/>
      <c r="HSX11" s="111"/>
      <c r="HSY11" s="111"/>
      <c r="HSZ11" s="111"/>
      <c r="HTA11" s="111"/>
      <c r="HTB11" s="111"/>
      <c r="HTC11" s="111"/>
      <c r="HTD11" s="111"/>
      <c r="HTE11" s="111"/>
      <c r="HTF11" s="111"/>
      <c r="HTG11" s="111"/>
      <c r="HTH11" s="111"/>
      <c r="HTI11" s="111"/>
      <c r="HTJ11" s="111"/>
      <c r="HTK11" s="111"/>
      <c r="HTL11" s="111"/>
      <c r="HTM11" s="111"/>
      <c r="HTN11" s="111"/>
      <c r="HTO11" s="111"/>
      <c r="HTP11" s="111"/>
      <c r="HTQ11" s="111"/>
      <c r="HTR11" s="111"/>
      <c r="HTS11" s="111"/>
      <c r="HTT11" s="111"/>
      <c r="HTU11" s="111"/>
      <c r="HTV11" s="111"/>
      <c r="HTW11" s="111"/>
      <c r="HTX11" s="111"/>
      <c r="HTY11" s="111"/>
      <c r="HTZ11" s="111"/>
      <c r="HUA11" s="111"/>
      <c r="HUB11" s="111"/>
      <c r="HUC11" s="111"/>
      <c r="HUD11" s="111"/>
      <c r="HUE11" s="111"/>
      <c r="HUF11" s="111"/>
      <c r="HUG11" s="111"/>
      <c r="HUH11" s="111"/>
      <c r="HUI11" s="111"/>
      <c r="HUJ11" s="111"/>
      <c r="HUK11" s="111"/>
      <c r="HUL11" s="111"/>
      <c r="HUM11" s="111"/>
      <c r="HUN11" s="111"/>
      <c r="HUO11" s="111"/>
      <c r="HUP11" s="111"/>
      <c r="HUQ11" s="111"/>
      <c r="HUR11" s="111"/>
      <c r="HUS11" s="111"/>
      <c r="HUT11" s="111"/>
      <c r="HUU11" s="111"/>
      <c r="HUV11" s="111"/>
      <c r="HUW11" s="111"/>
      <c r="HUX11" s="111"/>
      <c r="HUY11" s="111"/>
      <c r="HUZ11" s="111"/>
      <c r="HVA11" s="111"/>
      <c r="HVB11" s="111"/>
      <c r="HVC11" s="111"/>
      <c r="HVD11" s="111"/>
      <c r="HVE11" s="111"/>
      <c r="HVF11" s="111"/>
      <c r="HVG11" s="111"/>
      <c r="HVH11" s="111"/>
      <c r="HVI11" s="111"/>
      <c r="HVJ11" s="111"/>
      <c r="HVK11" s="111"/>
      <c r="HVL11" s="111"/>
      <c r="HVM11" s="111"/>
      <c r="HVN11" s="111"/>
      <c r="HVO11" s="111"/>
      <c r="HVP11" s="111"/>
      <c r="HVQ11" s="111"/>
      <c r="HVR11" s="111"/>
      <c r="HVS11" s="111"/>
      <c r="HVT11" s="111"/>
      <c r="HVU11" s="111"/>
      <c r="HVV11" s="111"/>
      <c r="HVW11" s="111"/>
      <c r="HVX11" s="111"/>
      <c r="HVY11" s="111"/>
      <c r="HVZ11" s="111"/>
      <c r="HWA11" s="111"/>
      <c r="HWB11" s="111"/>
      <c r="HWC11" s="111"/>
      <c r="HWD11" s="111"/>
      <c r="HWE11" s="111"/>
      <c r="HWF11" s="111"/>
      <c r="HWG11" s="111"/>
      <c r="HWH11" s="111"/>
      <c r="HWI11" s="111"/>
      <c r="HWJ11" s="111"/>
      <c r="HWK11" s="111"/>
      <c r="HWL11" s="111"/>
      <c r="HWM11" s="111"/>
      <c r="HWN11" s="111"/>
      <c r="HWO11" s="111"/>
      <c r="HWP11" s="111"/>
      <c r="HWQ11" s="111"/>
      <c r="HWR11" s="111"/>
      <c r="HWS11" s="111"/>
      <c r="HWT11" s="111"/>
      <c r="HWU11" s="111"/>
      <c r="HWV11" s="111"/>
      <c r="HWW11" s="111"/>
      <c r="HWX11" s="111"/>
      <c r="HWY11" s="111"/>
      <c r="HWZ11" s="111"/>
      <c r="HXA11" s="111"/>
      <c r="HXB11" s="111"/>
      <c r="HXC11" s="111"/>
      <c r="HXD11" s="111"/>
      <c r="HXE11" s="111"/>
      <c r="HXF11" s="111"/>
      <c r="HXG11" s="111"/>
      <c r="HXH11" s="111"/>
      <c r="HXI11" s="111"/>
      <c r="HXJ11" s="111"/>
      <c r="HXK11" s="111"/>
      <c r="HXL11" s="111"/>
      <c r="HXM11" s="111"/>
      <c r="HXN11" s="111"/>
      <c r="HXO11" s="111"/>
      <c r="HXP11" s="111"/>
      <c r="HXQ11" s="111"/>
      <c r="HXR11" s="111"/>
      <c r="HXS11" s="111"/>
      <c r="HXT11" s="111"/>
      <c r="HXU11" s="111"/>
      <c r="HXV11" s="111"/>
      <c r="HXW11" s="111"/>
      <c r="HXX11" s="111"/>
      <c r="HXY11" s="111"/>
      <c r="HXZ11" s="111"/>
      <c r="HYA11" s="111"/>
      <c r="HYB11" s="111"/>
      <c r="HYC11" s="111"/>
      <c r="HYD11" s="111"/>
      <c r="HYE11" s="111"/>
      <c r="HYF11" s="111"/>
      <c r="HYG11" s="111"/>
      <c r="HYH11" s="111"/>
      <c r="HYI11" s="111"/>
      <c r="HYJ11" s="111"/>
      <c r="HYK11" s="111"/>
      <c r="HYL11" s="111"/>
      <c r="HYM11" s="111"/>
      <c r="HYN11" s="111"/>
      <c r="HYO11" s="111"/>
      <c r="HYP11" s="111"/>
      <c r="HYQ11" s="111"/>
      <c r="HYR11" s="111"/>
      <c r="HYS11" s="111"/>
      <c r="HYT11" s="111"/>
      <c r="HYU11" s="111"/>
      <c r="HYV11" s="111"/>
      <c r="HYW11" s="111"/>
      <c r="HYX11" s="111"/>
      <c r="HYY11" s="111"/>
      <c r="HYZ11" s="111"/>
      <c r="HZA11" s="111"/>
      <c r="HZB11" s="111"/>
      <c r="HZC11" s="111"/>
      <c r="HZD11" s="111"/>
      <c r="HZE11" s="111"/>
      <c r="HZF11" s="111"/>
      <c r="HZG11" s="111"/>
      <c r="HZH11" s="111"/>
      <c r="HZI11" s="111"/>
      <c r="HZJ11" s="111"/>
      <c r="HZK11" s="111"/>
      <c r="HZL11" s="111"/>
      <c r="HZM11" s="111"/>
      <c r="HZN11" s="111"/>
      <c r="HZO11" s="111"/>
      <c r="HZP11" s="111"/>
      <c r="HZQ11" s="111"/>
      <c r="HZR11" s="111"/>
      <c r="HZS11" s="111"/>
      <c r="HZT11" s="111"/>
      <c r="HZU11" s="111"/>
      <c r="HZV11" s="111"/>
      <c r="HZW11" s="111"/>
      <c r="HZX11" s="111"/>
      <c r="HZY11" s="111"/>
      <c r="HZZ11" s="111"/>
      <c r="IAA11" s="111"/>
      <c r="IAB11" s="111"/>
      <c r="IAC11" s="111"/>
      <c r="IAD11" s="111"/>
      <c r="IAE11" s="111"/>
      <c r="IAF11" s="111"/>
      <c r="IAG11" s="111"/>
      <c r="IAH11" s="111"/>
      <c r="IAI11" s="111"/>
      <c r="IAJ11" s="111"/>
      <c r="IAK11" s="111"/>
      <c r="IAL11" s="111"/>
      <c r="IAM11" s="111"/>
      <c r="IAN11" s="111"/>
      <c r="IAO11" s="111"/>
      <c r="IAP11" s="111"/>
      <c r="IAQ11" s="111"/>
      <c r="IAR11" s="111"/>
      <c r="IAS11" s="111"/>
      <c r="IAT11" s="111"/>
      <c r="IAU11" s="111"/>
      <c r="IAV11" s="111"/>
      <c r="IAW11" s="111"/>
      <c r="IAX11" s="111"/>
      <c r="IAY11" s="111"/>
      <c r="IAZ11" s="111"/>
      <c r="IBA11" s="111"/>
      <c r="IBB11" s="111"/>
      <c r="IBC11" s="111"/>
      <c r="IBD11" s="111"/>
      <c r="IBE11" s="111"/>
      <c r="IBF11" s="111"/>
      <c r="IBG11" s="111"/>
      <c r="IBH11" s="111"/>
      <c r="IBI11" s="111"/>
      <c r="IBJ11" s="111"/>
      <c r="IBK11" s="111"/>
      <c r="IBL11" s="111"/>
      <c r="IBM11" s="111"/>
      <c r="IBN11" s="111"/>
      <c r="IBO11" s="111"/>
      <c r="IBP11" s="111"/>
      <c r="IBQ11" s="111"/>
      <c r="IBR11" s="111"/>
      <c r="IBS11" s="111"/>
      <c r="IBT11" s="111"/>
      <c r="IBU11" s="111"/>
      <c r="IBV11" s="111"/>
      <c r="IBW11" s="111"/>
      <c r="IBX11" s="111"/>
      <c r="IBY11" s="111"/>
      <c r="IBZ11" s="111"/>
      <c r="ICA11" s="111"/>
      <c r="ICB11" s="111"/>
      <c r="ICC11" s="111"/>
      <c r="ICD11" s="111"/>
      <c r="ICE11" s="111"/>
      <c r="ICF11" s="111"/>
      <c r="ICG11" s="111"/>
      <c r="ICH11" s="111"/>
      <c r="ICI11" s="111"/>
      <c r="ICJ11" s="111"/>
      <c r="ICK11" s="111"/>
      <c r="ICL11" s="111"/>
      <c r="ICM11" s="111"/>
      <c r="ICN11" s="111"/>
      <c r="ICO11" s="111"/>
      <c r="ICP11" s="111"/>
      <c r="ICQ11" s="111"/>
      <c r="ICR11" s="111"/>
      <c r="ICS11" s="111"/>
      <c r="ICT11" s="111"/>
      <c r="ICU11" s="111"/>
      <c r="ICV11" s="111"/>
      <c r="ICW11" s="111"/>
      <c r="ICX11" s="111"/>
      <c r="ICY11" s="111"/>
      <c r="ICZ11" s="111"/>
      <c r="IDA11" s="111"/>
      <c r="IDB11" s="111"/>
      <c r="IDC11" s="111"/>
      <c r="IDD11" s="111"/>
      <c r="IDE11" s="111"/>
      <c r="IDF11" s="111"/>
      <c r="IDG11" s="111"/>
      <c r="IDH11" s="111"/>
      <c r="IDI11" s="111"/>
      <c r="IDJ11" s="111"/>
      <c r="IDK11" s="111"/>
      <c r="IDL11" s="111"/>
      <c r="IDM11" s="111"/>
      <c r="IDN11" s="111"/>
      <c r="IDO11" s="111"/>
      <c r="IDP11" s="111"/>
      <c r="IDQ11" s="111"/>
      <c r="IDR11" s="111"/>
      <c r="IDS11" s="111"/>
      <c r="IDT11" s="111"/>
      <c r="IDU11" s="111"/>
      <c r="IDV11" s="111"/>
      <c r="IDW11" s="111"/>
      <c r="IDX11" s="111"/>
      <c r="IDY11" s="111"/>
      <c r="IDZ11" s="111"/>
      <c r="IEA11" s="111"/>
      <c r="IEB11" s="111"/>
      <c r="IEC11" s="111"/>
      <c r="IED11" s="111"/>
      <c r="IEE11" s="111"/>
      <c r="IEF11" s="111"/>
      <c r="IEG11" s="111"/>
      <c r="IEH11" s="111"/>
      <c r="IEI11" s="111"/>
      <c r="IEJ11" s="111"/>
      <c r="IEK11" s="111"/>
      <c r="IEL11" s="111"/>
      <c r="IEM11" s="111"/>
      <c r="IEN11" s="111"/>
      <c r="IEO11" s="111"/>
      <c r="IEP11" s="111"/>
      <c r="IEQ11" s="111"/>
      <c r="IER11" s="111"/>
      <c r="IES11" s="111"/>
      <c r="IET11" s="111"/>
      <c r="IEU11" s="111"/>
      <c r="IEV11" s="111"/>
      <c r="IEW11" s="111"/>
      <c r="IEX11" s="111"/>
      <c r="IEY11" s="111"/>
      <c r="IEZ11" s="111"/>
      <c r="IFA11" s="111"/>
      <c r="IFB11" s="111"/>
      <c r="IFC11" s="111"/>
      <c r="IFD11" s="111"/>
      <c r="IFE11" s="111"/>
      <c r="IFF11" s="111"/>
      <c r="IFG11" s="111"/>
      <c r="IFH11" s="111"/>
      <c r="IFI11" s="111"/>
      <c r="IFJ11" s="111"/>
      <c r="IFK11" s="111"/>
      <c r="IFL11" s="111"/>
      <c r="IFM11" s="111"/>
      <c r="IFN11" s="111"/>
      <c r="IFO11" s="111"/>
      <c r="IFP11" s="111"/>
      <c r="IFQ11" s="111"/>
      <c r="IFR11" s="111"/>
      <c r="IFS11" s="111"/>
      <c r="IFT11" s="111"/>
      <c r="IFU11" s="111"/>
      <c r="IFV11" s="111"/>
      <c r="IFW11" s="111"/>
      <c r="IFX11" s="111"/>
      <c r="IFY11" s="111"/>
      <c r="IFZ11" s="111"/>
      <c r="IGA11" s="111"/>
      <c r="IGB11" s="111"/>
      <c r="IGC11" s="111"/>
      <c r="IGD11" s="111"/>
      <c r="IGE11" s="111"/>
      <c r="IGF11" s="111"/>
      <c r="IGG11" s="111"/>
      <c r="IGH11" s="111"/>
      <c r="IGI11" s="111"/>
      <c r="IGJ11" s="111"/>
      <c r="IGK11" s="111"/>
      <c r="IGL11" s="111"/>
      <c r="IGM11" s="111"/>
      <c r="IGN11" s="111"/>
      <c r="IGO11" s="111"/>
      <c r="IGP11" s="111"/>
      <c r="IGQ11" s="111"/>
      <c r="IGR11" s="111"/>
      <c r="IGS11" s="111"/>
      <c r="IGT11" s="111"/>
      <c r="IGU11" s="111"/>
      <c r="IGV11" s="111"/>
      <c r="IGW11" s="111"/>
      <c r="IGX11" s="111"/>
      <c r="IGY11" s="111"/>
      <c r="IGZ11" s="111"/>
      <c r="IHA11" s="111"/>
      <c r="IHB11" s="111"/>
      <c r="IHC11" s="111"/>
      <c r="IHD11" s="111"/>
      <c r="IHE11" s="111"/>
      <c r="IHF11" s="111"/>
      <c r="IHG11" s="111"/>
      <c r="IHH11" s="111"/>
      <c r="IHI11" s="111"/>
      <c r="IHJ11" s="111"/>
      <c r="IHK11" s="111"/>
      <c r="IHL11" s="111"/>
      <c r="IHM11" s="111"/>
      <c r="IHN11" s="111"/>
      <c r="IHO11" s="111"/>
      <c r="IHP11" s="111"/>
      <c r="IHQ11" s="111"/>
      <c r="IHR11" s="111"/>
      <c r="IHS11" s="111"/>
      <c r="IHT11" s="111"/>
      <c r="IHU11" s="111"/>
      <c r="IHV11" s="111"/>
      <c r="IHW11" s="111"/>
      <c r="IHX11" s="111"/>
      <c r="IHY11" s="111"/>
      <c r="IHZ11" s="111"/>
      <c r="IIA11" s="111"/>
      <c r="IIB11" s="111"/>
      <c r="IIC11" s="111"/>
      <c r="IID11" s="111"/>
      <c r="IIE11" s="111"/>
      <c r="IIF11" s="111"/>
      <c r="IIG11" s="111"/>
      <c r="IIH11" s="111"/>
      <c r="III11" s="111"/>
      <c r="IIJ11" s="111"/>
      <c r="IIK11" s="111"/>
      <c r="IIL11" s="111"/>
      <c r="IIM11" s="111"/>
      <c r="IIN11" s="111"/>
      <c r="IIO11" s="111"/>
      <c r="IIP11" s="111"/>
      <c r="IIQ11" s="111"/>
      <c r="IIR11" s="111"/>
      <c r="IIS11" s="111"/>
      <c r="IIT11" s="111"/>
      <c r="IIU11" s="111"/>
      <c r="IIV11" s="111"/>
      <c r="IIW11" s="111"/>
      <c r="IIX11" s="111"/>
      <c r="IIY11" s="111"/>
      <c r="IIZ11" s="111"/>
      <c r="IJA11" s="111"/>
      <c r="IJB11" s="111"/>
      <c r="IJC11" s="111"/>
      <c r="IJD11" s="111"/>
      <c r="IJE11" s="111"/>
      <c r="IJF11" s="111"/>
      <c r="IJG11" s="111"/>
      <c r="IJH11" s="111"/>
      <c r="IJI11" s="111"/>
      <c r="IJJ11" s="111"/>
      <c r="IJK11" s="111"/>
      <c r="IJL11" s="111"/>
      <c r="IJM11" s="111"/>
      <c r="IJN11" s="111"/>
      <c r="IJO11" s="111"/>
      <c r="IJP11" s="111"/>
      <c r="IJQ11" s="111"/>
      <c r="IJR11" s="111"/>
      <c r="IJS11" s="111"/>
      <c r="IJT11" s="111"/>
      <c r="IJU11" s="111"/>
      <c r="IJV11" s="111"/>
      <c r="IJW11" s="111"/>
      <c r="IJX11" s="111"/>
      <c r="IJY11" s="111"/>
      <c r="IJZ11" s="111"/>
      <c r="IKA11" s="111"/>
      <c r="IKB11" s="111"/>
      <c r="IKC11" s="111"/>
      <c r="IKD11" s="111"/>
      <c r="IKE11" s="111"/>
      <c r="IKF11" s="111"/>
      <c r="IKG11" s="111"/>
      <c r="IKH11" s="111"/>
      <c r="IKI11" s="111"/>
      <c r="IKJ11" s="111"/>
      <c r="IKK11" s="111"/>
      <c r="IKL11" s="111"/>
      <c r="IKM11" s="111"/>
      <c r="IKN11" s="111"/>
      <c r="IKO11" s="111"/>
      <c r="IKP11" s="111"/>
      <c r="IKQ11" s="111"/>
      <c r="IKR11" s="111"/>
      <c r="IKS11" s="111"/>
      <c r="IKT11" s="111"/>
      <c r="IKU11" s="111"/>
      <c r="IKV11" s="111"/>
      <c r="IKW11" s="111"/>
      <c r="IKX11" s="111"/>
      <c r="IKY11" s="111"/>
      <c r="IKZ11" s="111"/>
      <c r="ILA11" s="111"/>
      <c r="ILB11" s="111"/>
      <c r="ILC11" s="111"/>
      <c r="ILD11" s="111"/>
      <c r="ILE11" s="111"/>
      <c r="ILF11" s="111"/>
      <c r="ILG11" s="111"/>
      <c r="ILH11" s="111"/>
      <c r="ILI11" s="111"/>
      <c r="ILJ11" s="111"/>
      <c r="ILK11" s="111"/>
      <c r="ILL11" s="111"/>
      <c r="ILM11" s="111"/>
      <c r="ILN11" s="111"/>
      <c r="ILO11" s="111"/>
      <c r="ILP11" s="111"/>
      <c r="ILQ11" s="111"/>
      <c r="ILR11" s="111"/>
      <c r="ILS11" s="111"/>
      <c r="ILT11" s="111"/>
      <c r="ILU11" s="111"/>
      <c r="ILV11" s="111"/>
      <c r="ILW11" s="111"/>
      <c r="ILX11" s="111"/>
      <c r="ILY11" s="111"/>
      <c r="ILZ11" s="111"/>
      <c r="IMA11" s="111"/>
      <c r="IMB11" s="111"/>
      <c r="IMC11" s="111"/>
      <c r="IMD11" s="111"/>
      <c r="IME11" s="111"/>
      <c r="IMF11" s="111"/>
      <c r="IMG11" s="111"/>
      <c r="IMH11" s="111"/>
      <c r="IMI11" s="111"/>
      <c r="IMJ11" s="111"/>
      <c r="IMK11" s="111"/>
      <c r="IML11" s="111"/>
      <c r="IMM11" s="111"/>
      <c r="IMN11" s="111"/>
      <c r="IMO11" s="111"/>
      <c r="IMP11" s="111"/>
      <c r="IMQ11" s="111"/>
      <c r="IMR11" s="111"/>
      <c r="IMS11" s="111"/>
      <c r="IMT11" s="111"/>
      <c r="IMU11" s="111"/>
      <c r="IMV11" s="111"/>
      <c r="IMW11" s="111"/>
      <c r="IMX11" s="111"/>
      <c r="IMY11" s="111"/>
      <c r="IMZ11" s="111"/>
      <c r="INA11" s="111"/>
      <c r="INB11" s="111"/>
      <c r="INC11" s="111"/>
      <c r="IND11" s="111"/>
      <c r="INE11" s="111"/>
      <c r="INF11" s="111"/>
      <c r="ING11" s="111"/>
      <c r="INH11" s="111"/>
      <c r="INI11" s="111"/>
      <c r="INJ11" s="111"/>
      <c r="INK11" s="111"/>
      <c r="INL11" s="111"/>
      <c r="INM11" s="111"/>
      <c r="INN11" s="111"/>
      <c r="INO11" s="111"/>
      <c r="INP11" s="111"/>
      <c r="INQ11" s="111"/>
      <c r="INR11" s="111"/>
      <c r="INS11" s="111"/>
      <c r="INT11" s="111"/>
      <c r="INU11" s="111"/>
      <c r="INV11" s="111"/>
      <c r="INW11" s="111"/>
      <c r="INX11" s="111"/>
      <c r="INY11" s="111"/>
      <c r="INZ11" s="111"/>
      <c r="IOA11" s="111"/>
      <c r="IOB11" s="111"/>
      <c r="IOC11" s="111"/>
      <c r="IOD11" s="111"/>
      <c r="IOE11" s="111"/>
      <c r="IOF11" s="111"/>
      <c r="IOG11" s="111"/>
      <c r="IOH11" s="111"/>
      <c r="IOI11" s="111"/>
      <c r="IOJ11" s="111"/>
      <c r="IOK11" s="111"/>
      <c r="IOL11" s="111"/>
      <c r="IOM11" s="111"/>
      <c r="ION11" s="111"/>
      <c r="IOO11" s="111"/>
      <c r="IOP11" s="111"/>
      <c r="IOQ11" s="111"/>
      <c r="IOR11" s="111"/>
      <c r="IOS11" s="111"/>
      <c r="IOT11" s="111"/>
      <c r="IOU11" s="111"/>
      <c r="IOV11" s="111"/>
      <c r="IOW11" s="111"/>
      <c r="IOX11" s="111"/>
      <c r="IOY11" s="111"/>
      <c r="IOZ11" s="111"/>
      <c r="IPA11" s="111"/>
      <c r="IPB11" s="111"/>
      <c r="IPC11" s="111"/>
      <c r="IPD11" s="111"/>
      <c r="IPE11" s="111"/>
      <c r="IPF11" s="111"/>
      <c r="IPG11" s="111"/>
      <c r="IPH11" s="111"/>
      <c r="IPI11" s="111"/>
      <c r="IPJ11" s="111"/>
      <c r="IPK11" s="111"/>
      <c r="IPL11" s="111"/>
      <c r="IPM11" s="111"/>
      <c r="IPN11" s="111"/>
      <c r="IPO11" s="111"/>
      <c r="IPP11" s="111"/>
      <c r="IPQ11" s="111"/>
      <c r="IPR11" s="111"/>
      <c r="IPS11" s="111"/>
      <c r="IPT11" s="111"/>
      <c r="IPU11" s="111"/>
      <c r="IPV11" s="111"/>
      <c r="IPW11" s="111"/>
      <c r="IPX11" s="111"/>
      <c r="IPY11" s="111"/>
      <c r="IPZ11" s="111"/>
      <c r="IQA11" s="111"/>
      <c r="IQB11" s="111"/>
      <c r="IQC11" s="111"/>
      <c r="IQD11" s="111"/>
      <c r="IQE11" s="111"/>
      <c r="IQF11" s="111"/>
      <c r="IQG11" s="111"/>
      <c r="IQH11" s="111"/>
      <c r="IQI11" s="111"/>
      <c r="IQJ11" s="111"/>
      <c r="IQK11" s="111"/>
      <c r="IQL11" s="111"/>
      <c r="IQM11" s="111"/>
      <c r="IQN11" s="111"/>
      <c r="IQO11" s="111"/>
      <c r="IQP11" s="111"/>
      <c r="IQQ11" s="111"/>
      <c r="IQR11" s="111"/>
      <c r="IQS11" s="111"/>
      <c r="IQT11" s="111"/>
      <c r="IQU11" s="111"/>
      <c r="IQV11" s="111"/>
      <c r="IQW11" s="111"/>
      <c r="IQX11" s="111"/>
      <c r="IQY11" s="111"/>
      <c r="IQZ11" s="111"/>
      <c r="IRA11" s="111"/>
      <c r="IRB11" s="111"/>
      <c r="IRC11" s="111"/>
      <c r="IRD11" s="111"/>
      <c r="IRE11" s="111"/>
      <c r="IRF11" s="111"/>
      <c r="IRG11" s="111"/>
      <c r="IRH11" s="111"/>
      <c r="IRI11" s="111"/>
      <c r="IRJ11" s="111"/>
      <c r="IRK11" s="111"/>
      <c r="IRL11" s="111"/>
      <c r="IRM11" s="111"/>
      <c r="IRN11" s="111"/>
      <c r="IRO11" s="111"/>
      <c r="IRP11" s="111"/>
      <c r="IRQ11" s="111"/>
      <c r="IRR11" s="111"/>
      <c r="IRS11" s="111"/>
      <c r="IRT11" s="111"/>
      <c r="IRU11" s="111"/>
      <c r="IRV11" s="111"/>
      <c r="IRW11" s="111"/>
      <c r="IRX11" s="111"/>
      <c r="IRY11" s="111"/>
      <c r="IRZ11" s="111"/>
      <c r="ISA11" s="111"/>
      <c r="ISB11" s="111"/>
      <c r="ISC11" s="111"/>
      <c r="ISD11" s="111"/>
      <c r="ISE11" s="111"/>
      <c r="ISF11" s="111"/>
      <c r="ISG11" s="111"/>
      <c r="ISH11" s="111"/>
      <c r="ISI11" s="111"/>
      <c r="ISJ11" s="111"/>
      <c r="ISK11" s="111"/>
      <c r="ISL11" s="111"/>
      <c r="ISM11" s="111"/>
      <c r="ISN11" s="111"/>
      <c r="ISO11" s="111"/>
      <c r="ISP11" s="111"/>
      <c r="ISQ11" s="111"/>
      <c r="ISR11" s="111"/>
      <c r="ISS11" s="111"/>
      <c r="IST11" s="111"/>
      <c r="ISU11" s="111"/>
      <c r="ISV11" s="111"/>
      <c r="ISW11" s="111"/>
      <c r="ISX11" s="111"/>
      <c r="ISY11" s="111"/>
      <c r="ISZ11" s="111"/>
      <c r="ITA11" s="111"/>
      <c r="ITB11" s="111"/>
      <c r="ITC11" s="111"/>
      <c r="ITD11" s="111"/>
      <c r="ITE11" s="111"/>
      <c r="ITF11" s="111"/>
      <c r="ITG11" s="111"/>
      <c r="ITH11" s="111"/>
      <c r="ITI11" s="111"/>
      <c r="ITJ11" s="111"/>
      <c r="ITK11" s="111"/>
      <c r="ITL11" s="111"/>
      <c r="ITM11" s="111"/>
      <c r="ITN11" s="111"/>
      <c r="ITO11" s="111"/>
      <c r="ITP11" s="111"/>
      <c r="ITQ11" s="111"/>
      <c r="ITR11" s="111"/>
      <c r="ITS11" s="111"/>
      <c r="ITT11" s="111"/>
      <c r="ITU11" s="111"/>
      <c r="ITV11" s="111"/>
      <c r="ITW11" s="111"/>
      <c r="ITX11" s="111"/>
      <c r="ITY11" s="111"/>
      <c r="ITZ11" s="111"/>
      <c r="IUA11" s="111"/>
      <c r="IUB11" s="111"/>
      <c r="IUC11" s="111"/>
      <c r="IUD11" s="111"/>
      <c r="IUE11" s="111"/>
      <c r="IUF11" s="111"/>
      <c r="IUG11" s="111"/>
      <c r="IUH11" s="111"/>
      <c r="IUI11" s="111"/>
      <c r="IUJ11" s="111"/>
      <c r="IUK11" s="111"/>
      <c r="IUL11" s="111"/>
      <c r="IUM11" s="111"/>
      <c r="IUN11" s="111"/>
      <c r="IUO11" s="111"/>
      <c r="IUP11" s="111"/>
      <c r="IUQ11" s="111"/>
      <c r="IUR11" s="111"/>
      <c r="IUS11" s="111"/>
      <c r="IUT11" s="111"/>
      <c r="IUU11" s="111"/>
      <c r="IUV11" s="111"/>
      <c r="IUW11" s="111"/>
      <c r="IUX11" s="111"/>
      <c r="IUY11" s="111"/>
      <c r="IUZ11" s="111"/>
      <c r="IVA11" s="111"/>
      <c r="IVB11" s="111"/>
      <c r="IVC11" s="111"/>
      <c r="IVD11" s="111"/>
      <c r="IVE11" s="111"/>
      <c r="IVF11" s="111"/>
      <c r="IVG11" s="111"/>
      <c r="IVH11" s="111"/>
      <c r="IVI11" s="111"/>
      <c r="IVJ11" s="111"/>
      <c r="IVK11" s="111"/>
      <c r="IVL11" s="111"/>
      <c r="IVM11" s="111"/>
      <c r="IVN11" s="111"/>
      <c r="IVO11" s="111"/>
      <c r="IVP11" s="111"/>
      <c r="IVQ11" s="111"/>
      <c r="IVR11" s="111"/>
      <c r="IVS11" s="111"/>
      <c r="IVT11" s="111"/>
      <c r="IVU11" s="111"/>
      <c r="IVV11" s="111"/>
      <c r="IVW11" s="111"/>
      <c r="IVX11" s="111"/>
      <c r="IVY11" s="111"/>
      <c r="IVZ11" s="111"/>
      <c r="IWA11" s="111"/>
      <c r="IWB11" s="111"/>
      <c r="IWC11" s="111"/>
      <c r="IWD11" s="111"/>
      <c r="IWE11" s="111"/>
      <c r="IWF11" s="111"/>
      <c r="IWG11" s="111"/>
      <c r="IWH11" s="111"/>
      <c r="IWI11" s="111"/>
      <c r="IWJ11" s="111"/>
      <c r="IWK11" s="111"/>
      <c r="IWL11" s="111"/>
      <c r="IWM11" s="111"/>
      <c r="IWN11" s="111"/>
      <c r="IWO11" s="111"/>
      <c r="IWP11" s="111"/>
      <c r="IWQ11" s="111"/>
      <c r="IWR11" s="111"/>
      <c r="IWS11" s="111"/>
      <c r="IWT11" s="111"/>
      <c r="IWU11" s="111"/>
      <c r="IWV11" s="111"/>
      <c r="IWW11" s="111"/>
      <c r="IWX11" s="111"/>
      <c r="IWY11" s="111"/>
      <c r="IWZ11" s="111"/>
      <c r="IXA11" s="111"/>
      <c r="IXB11" s="111"/>
      <c r="IXC11" s="111"/>
      <c r="IXD11" s="111"/>
      <c r="IXE11" s="111"/>
      <c r="IXF11" s="111"/>
      <c r="IXG11" s="111"/>
      <c r="IXH11" s="111"/>
      <c r="IXI11" s="111"/>
      <c r="IXJ11" s="111"/>
      <c r="IXK11" s="111"/>
      <c r="IXL11" s="111"/>
      <c r="IXM11" s="111"/>
      <c r="IXN11" s="111"/>
      <c r="IXO11" s="111"/>
      <c r="IXP11" s="111"/>
      <c r="IXQ11" s="111"/>
      <c r="IXR11" s="111"/>
      <c r="IXS11" s="111"/>
      <c r="IXT11" s="111"/>
      <c r="IXU11" s="111"/>
      <c r="IXV11" s="111"/>
      <c r="IXW11" s="111"/>
      <c r="IXX11" s="111"/>
      <c r="IXY11" s="111"/>
      <c r="IXZ11" s="111"/>
      <c r="IYA11" s="111"/>
      <c r="IYB11" s="111"/>
      <c r="IYC11" s="111"/>
      <c r="IYD11" s="111"/>
      <c r="IYE11" s="111"/>
      <c r="IYF11" s="111"/>
      <c r="IYG11" s="111"/>
      <c r="IYH11" s="111"/>
      <c r="IYI11" s="111"/>
      <c r="IYJ11" s="111"/>
      <c r="IYK11" s="111"/>
      <c r="IYL11" s="111"/>
      <c r="IYM11" s="111"/>
      <c r="IYN11" s="111"/>
      <c r="IYO11" s="111"/>
      <c r="IYP11" s="111"/>
      <c r="IYQ11" s="111"/>
      <c r="IYR11" s="111"/>
      <c r="IYS11" s="111"/>
      <c r="IYT11" s="111"/>
      <c r="IYU11" s="111"/>
      <c r="IYV11" s="111"/>
      <c r="IYW11" s="111"/>
      <c r="IYX11" s="111"/>
      <c r="IYY11" s="111"/>
      <c r="IYZ11" s="111"/>
      <c r="IZA11" s="111"/>
      <c r="IZB11" s="111"/>
      <c r="IZC11" s="111"/>
      <c r="IZD11" s="111"/>
      <c r="IZE11" s="111"/>
      <c r="IZF11" s="111"/>
      <c r="IZG11" s="111"/>
      <c r="IZH11" s="111"/>
      <c r="IZI11" s="111"/>
      <c r="IZJ11" s="111"/>
      <c r="IZK11" s="111"/>
      <c r="IZL11" s="111"/>
      <c r="IZM11" s="111"/>
      <c r="IZN11" s="111"/>
      <c r="IZO11" s="111"/>
      <c r="IZP11" s="111"/>
      <c r="IZQ11" s="111"/>
      <c r="IZR11" s="111"/>
      <c r="IZS11" s="111"/>
      <c r="IZT11" s="111"/>
      <c r="IZU11" s="111"/>
      <c r="IZV11" s="111"/>
      <c r="IZW11" s="111"/>
      <c r="IZX11" s="111"/>
      <c r="IZY11" s="111"/>
      <c r="IZZ11" s="111"/>
      <c r="JAA11" s="111"/>
      <c r="JAB11" s="111"/>
      <c r="JAC11" s="111"/>
      <c r="JAD11" s="111"/>
      <c r="JAE11" s="111"/>
      <c r="JAF11" s="111"/>
      <c r="JAG11" s="111"/>
      <c r="JAH11" s="111"/>
      <c r="JAI11" s="111"/>
      <c r="JAJ11" s="111"/>
      <c r="JAK11" s="111"/>
      <c r="JAL11" s="111"/>
      <c r="JAM11" s="111"/>
      <c r="JAN11" s="111"/>
      <c r="JAO11" s="111"/>
      <c r="JAP11" s="111"/>
      <c r="JAQ11" s="111"/>
      <c r="JAR11" s="111"/>
      <c r="JAS11" s="111"/>
      <c r="JAT11" s="111"/>
      <c r="JAU11" s="111"/>
      <c r="JAV11" s="111"/>
      <c r="JAW11" s="111"/>
      <c r="JAX11" s="111"/>
      <c r="JAY11" s="111"/>
      <c r="JAZ11" s="111"/>
      <c r="JBA11" s="111"/>
      <c r="JBB11" s="111"/>
      <c r="JBC11" s="111"/>
      <c r="JBD11" s="111"/>
      <c r="JBE11" s="111"/>
      <c r="JBF11" s="111"/>
      <c r="JBG11" s="111"/>
      <c r="JBH11" s="111"/>
      <c r="JBI11" s="111"/>
      <c r="JBJ11" s="111"/>
      <c r="JBK11" s="111"/>
      <c r="JBL11" s="111"/>
      <c r="JBM11" s="111"/>
      <c r="JBN11" s="111"/>
      <c r="JBO11" s="111"/>
      <c r="JBP11" s="111"/>
      <c r="JBQ11" s="111"/>
      <c r="JBR11" s="111"/>
      <c r="JBS11" s="111"/>
      <c r="JBT11" s="111"/>
      <c r="JBU11" s="111"/>
      <c r="JBV11" s="111"/>
      <c r="JBW11" s="111"/>
      <c r="JBX11" s="111"/>
      <c r="JBY11" s="111"/>
      <c r="JBZ11" s="111"/>
      <c r="JCA11" s="111"/>
      <c r="JCB11" s="111"/>
      <c r="JCC11" s="111"/>
      <c r="JCD11" s="111"/>
      <c r="JCE11" s="111"/>
      <c r="JCF11" s="111"/>
      <c r="JCG11" s="111"/>
      <c r="JCH11" s="111"/>
      <c r="JCI11" s="111"/>
      <c r="JCJ11" s="111"/>
      <c r="JCK11" s="111"/>
      <c r="JCL11" s="111"/>
      <c r="JCM11" s="111"/>
      <c r="JCN11" s="111"/>
      <c r="JCO11" s="111"/>
      <c r="JCP11" s="111"/>
      <c r="JCQ11" s="111"/>
      <c r="JCR11" s="111"/>
      <c r="JCS11" s="111"/>
      <c r="JCT11" s="111"/>
      <c r="JCU11" s="111"/>
      <c r="JCV11" s="111"/>
      <c r="JCW11" s="111"/>
      <c r="JCX11" s="111"/>
      <c r="JCY11" s="111"/>
      <c r="JCZ11" s="111"/>
      <c r="JDA11" s="111"/>
      <c r="JDB11" s="111"/>
      <c r="JDC11" s="111"/>
      <c r="JDD11" s="111"/>
      <c r="JDE11" s="111"/>
      <c r="JDF11" s="111"/>
      <c r="JDG11" s="111"/>
      <c r="JDH11" s="111"/>
      <c r="JDI11" s="111"/>
      <c r="JDJ11" s="111"/>
      <c r="JDK11" s="111"/>
      <c r="JDL11" s="111"/>
      <c r="JDM11" s="111"/>
      <c r="JDN11" s="111"/>
      <c r="JDO11" s="111"/>
      <c r="JDP11" s="111"/>
      <c r="JDQ11" s="111"/>
      <c r="JDR11" s="111"/>
      <c r="JDS11" s="111"/>
      <c r="JDT11" s="111"/>
      <c r="JDU11" s="111"/>
      <c r="JDV11" s="111"/>
      <c r="JDW11" s="111"/>
      <c r="JDX11" s="111"/>
      <c r="JDY11" s="111"/>
      <c r="JDZ11" s="111"/>
      <c r="JEA11" s="111"/>
      <c r="JEB11" s="111"/>
      <c r="JEC11" s="111"/>
      <c r="JED11" s="111"/>
      <c r="JEE11" s="111"/>
      <c r="JEF11" s="111"/>
      <c r="JEG11" s="111"/>
      <c r="JEH11" s="111"/>
      <c r="JEI11" s="111"/>
      <c r="JEJ11" s="111"/>
      <c r="JEK11" s="111"/>
      <c r="JEL11" s="111"/>
      <c r="JEM11" s="111"/>
      <c r="JEN11" s="111"/>
      <c r="JEO11" s="111"/>
      <c r="JEP11" s="111"/>
      <c r="JEQ11" s="111"/>
      <c r="JER11" s="111"/>
      <c r="JES11" s="111"/>
      <c r="JET11" s="111"/>
      <c r="JEU11" s="111"/>
      <c r="JEV11" s="111"/>
      <c r="JEW11" s="111"/>
      <c r="JEX11" s="111"/>
      <c r="JEY11" s="111"/>
      <c r="JEZ11" s="111"/>
      <c r="JFA11" s="111"/>
      <c r="JFB11" s="111"/>
      <c r="JFC11" s="111"/>
      <c r="JFD11" s="111"/>
      <c r="JFE11" s="111"/>
      <c r="JFF11" s="111"/>
      <c r="JFG11" s="111"/>
      <c r="JFH11" s="111"/>
      <c r="JFI11" s="111"/>
      <c r="JFJ11" s="111"/>
      <c r="JFK11" s="111"/>
      <c r="JFL11" s="111"/>
      <c r="JFM11" s="111"/>
      <c r="JFN11" s="111"/>
      <c r="JFO11" s="111"/>
      <c r="JFP11" s="111"/>
      <c r="JFQ11" s="111"/>
      <c r="JFR11" s="111"/>
      <c r="JFS11" s="111"/>
      <c r="JFT11" s="111"/>
      <c r="JFU11" s="111"/>
      <c r="JFV11" s="111"/>
      <c r="JFW11" s="111"/>
      <c r="JFX11" s="111"/>
      <c r="JFY11" s="111"/>
      <c r="JFZ11" s="111"/>
      <c r="JGA11" s="111"/>
      <c r="JGB11" s="111"/>
      <c r="JGC11" s="111"/>
      <c r="JGD11" s="111"/>
      <c r="JGE11" s="111"/>
      <c r="JGF11" s="111"/>
      <c r="JGG11" s="111"/>
      <c r="JGH11" s="111"/>
      <c r="JGI11" s="111"/>
      <c r="JGJ11" s="111"/>
      <c r="JGK11" s="111"/>
      <c r="JGL11" s="111"/>
      <c r="JGM11" s="111"/>
      <c r="JGN11" s="111"/>
      <c r="JGO11" s="111"/>
      <c r="JGP11" s="111"/>
      <c r="JGQ11" s="111"/>
      <c r="JGR11" s="111"/>
      <c r="JGS11" s="111"/>
      <c r="JGT11" s="111"/>
      <c r="JGU11" s="111"/>
      <c r="JGV11" s="111"/>
      <c r="JGW11" s="111"/>
      <c r="JGX11" s="111"/>
      <c r="JGY11" s="111"/>
      <c r="JGZ11" s="111"/>
      <c r="JHA11" s="111"/>
      <c r="JHB11" s="111"/>
      <c r="JHC11" s="111"/>
      <c r="JHD11" s="111"/>
      <c r="JHE11" s="111"/>
      <c r="JHF11" s="111"/>
      <c r="JHG11" s="111"/>
      <c r="JHH11" s="111"/>
      <c r="JHI11" s="111"/>
      <c r="JHJ11" s="111"/>
      <c r="JHK11" s="111"/>
      <c r="JHL11" s="111"/>
      <c r="JHM11" s="111"/>
      <c r="JHN11" s="111"/>
      <c r="JHO11" s="111"/>
      <c r="JHP11" s="111"/>
      <c r="JHQ11" s="111"/>
      <c r="JHR11" s="111"/>
      <c r="JHS11" s="111"/>
      <c r="JHT11" s="111"/>
      <c r="JHU11" s="111"/>
      <c r="JHV11" s="111"/>
      <c r="JHW11" s="111"/>
      <c r="JHX11" s="111"/>
      <c r="JHY11" s="111"/>
      <c r="JHZ11" s="111"/>
      <c r="JIA11" s="111"/>
      <c r="JIB11" s="111"/>
      <c r="JIC11" s="111"/>
      <c r="JID11" s="111"/>
      <c r="JIE11" s="111"/>
      <c r="JIF11" s="111"/>
      <c r="JIG11" s="111"/>
      <c r="JIH11" s="111"/>
      <c r="JII11" s="111"/>
      <c r="JIJ11" s="111"/>
      <c r="JIK11" s="111"/>
      <c r="JIL11" s="111"/>
      <c r="JIM11" s="111"/>
      <c r="JIN11" s="111"/>
      <c r="JIO11" s="111"/>
      <c r="JIP11" s="111"/>
      <c r="JIQ11" s="111"/>
      <c r="JIR11" s="111"/>
      <c r="JIS11" s="111"/>
      <c r="JIT11" s="111"/>
      <c r="JIU11" s="111"/>
      <c r="JIV11" s="111"/>
      <c r="JIW11" s="111"/>
      <c r="JIX11" s="111"/>
      <c r="JIY11" s="111"/>
      <c r="JIZ11" s="111"/>
      <c r="JJA11" s="111"/>
      <c r="JJB11" s="111"/>
      <c r="JJC11" s="111"/>
      <c r="JJD11" s="111"/>
      <c r="JJE11" s="111"/>
      <c r="JJF11" s="111"/>
      <c r="JJG11" s="111"/>
      <c r="JJH11" s="111"/>
      <c r="JJI11" s="111"/>
      <c r="JJJ11" s="111"/>
      <c r="JJK11" s="111"/>
      <c r="JJL11" s="111"/>
      <c r="JJM11" s="111"/>
      <c r="JJN11" s="111"/>
      <c r="JJO11" s="111"/>
      <c r="JJP11" s="111"/>
      <c r="JJQ11" s="111"/>
      <c r="JJR11" s="111"/>
      <c r="JJS11" s="111"/>
      <c r="JJT11" s="111"/>
      <c r="JJU11" s="111"/>
      <c r="JJV11" s="111"/>
      <c r="JJW11" s="111"/>
      <c r="JJX11" s="111"/>
      <c r="JJY11" s="111"/>
      <c r="JJZ11" s="111"/>
      <c r="JKA11" s="111"/>
      <c r="JKB11" s="111"/>
      <c r="JKC11" s="111"/>
      <c r="JKD11" s="111"/>
      <c r="JKE11" s="111"/>
      <c r="JKF11" s="111"/>
      <c r="JKG11" s="111"/>
      <c r="JKH11" s="111"/>
      <c r="JKI11" s="111"/>
      <c r="JKJ11" s="111"/>
      <c r="JKK11" s="111"/>
      <c r="JKL11" s="111"/>
      <c r="JKM11" s="111"/>
      <c r="JKN11" s="111"/>
      <c r="JKO11" s="111"/>
      <c r="JKP11" s="111"/>
      <c r="JKQ11" s="111"/>
      <c r="JKR11" s="111"/>
      <c r="JKS11" s="111"/>
      <c r="JKT11" s="111"/>
      <c r="JKU11" s="111"/>
      <c r="JKV11" s="111"/>
      <c r="JKW11" s="111"/>
      <c r="JKX11" s="111"/>
      <c r="JKY11" s="111"/>
      <c r="JKZ11" s="111"/>
      <c r="JLA11" s="111"/>
      <c r="JLB11" s="111"/>
      <c r="JLC11" s="111"/>
      <c r="JLD11" s="111"/>
      <c r="JLE11" s="111"/>
      <c r="JLF11" s="111"/>
      <c r="JLG11" s="111"/>
      <c r="JLH11" s="111"/>
      <c r="JLI11" s="111"/>
      <c r="JLJ11" s="111"/>
      <c r="JLK11" s="111"/>
      <c r="JLL11" s="111"/>
      <c r="JLM11" s="111"/>
      <c r="JLN11" s="111"/>
      <c r="JLO11" s="111"/>
      <c r="JLP11" s="111"/>
      <c r="JLQ11" s="111"/>
      <c r="JLR11" s="111"/>
      <c r="JLS11" s="111"/>
      <c r="JLT11" s="111"/>
      <c r="JLU11" s="111"/>
      <c r="JLV11" s="111"/>
      <c r="JLW11" s="111"/>
      <c r="JLX11" s="111"/>
      <c r="JLY11" s="111"/>
      <c r="JLZ11" s="111"/>
      <c r="JMA11" s="111"/>
      <c r="JMB11" s="111"/>
      <c r="JMC11" s="111"/>
      <c r="JMD11" s="111"/>
      <c r="JME11" s="111"/>
      <c r="JMF11" s="111"/>
      <c r="JMG11" s="111"/>
      <c r="JMH11" s="111"/>
      <c r="JMI11" s="111"/>
      <c r="JMJ11" s="111"/>
      <c r="JMK11" s="111"/>
      <c r="JML11" s="111"/>
      <c r="JMM11" s="111"/>
      <c r="JMN11" s="111"/>
      <c r="JMO11" s="111"/>
      <c r="JMP11" s="111"/>
      <c r="JMQ11" s="111"/>
      <c r="JMR11" s="111"/>
      <c r="JMS11" s="111"/>
      <c r="JMT11" s="111"/>
      <c r="JMU11" s="111"/>
      <c r="JMV11" s="111"/>
      <c r="JMW11" s="111"/>
      <c r="JMX11" s="111"/>
      <c r="JMY11" s="111"/>
      <c r="JMZ11" s="111"/>
      <c r="JNA11" s="111"/>
      <c r="JNB11" s="111"/>
      <c r="JNC11" s="111"/>
      <c r="JND11" s="111"/>
      <c r="JNE11" s="111"/>
      <c r="JNF11" s="111"/>
      <c r="JNG11" s="111"/>
      <c r="JNH11" s="111"/>
      <c r="JNI11" s="111"/>
      <c r="JNJ11" s="111"/>
      <c r="JNK11" s="111"/>
      <c r="JNL11" s="111"/>
      <c r="JNM11" s="111"/>
      <c r="JNN11" s="111"/>
      <c r="JNO11" s="111"/>
      <c r="JNP11" s="111"/>
      <c r="JNQ11" s="111"/>
      <c r="JNR11" s="111"/>
      <c r="JNS11" s="111"/>
      <c r="JNT11" s="111"/>
      <c r="JNU11" s="111"/>
      <c r="JNV11" s="111"/>
      <c r="JNW11" s="111"/>
      <c r="JNX11" s="111"/>
      <c r="JNY11" s="111"/>
      <c r="JNZ11" s="111"/>
      <c r="JOA11" s="111"/>
      <c r="JOB11" s="111"/>
      <c r="JOC11" s="111"/>
      <c r="JOD11" s="111"/>
      <c r="JOE11" s="111"/>
      <c r="JOF11" s="111"/>
      <c r="JOG11" s="111"/>
      <c r="JOH11" s="111"/>
      <c r="JOI11" s="111"/>
      <c r="JOJ11" s="111"/>
      <c r="JOK11" s="111"/>
      <c r="JOL11" s="111"/>
      <c r="JOM11" s="111"/>
      <c r="JON11" s="111"/>
      <c r="JOO11" s="111"/>
      <c r="JOP11" s="111"/>
      <c r="JOQ11" s="111"/>
      <c r="JOR11" s="111"/>
      <c r="JOS11" s="111"/>
      <c r="JOT11" s="111"/>
      <c r="JOU11" s="111"/>
      <c r="JOV11" s="111"/>
      <c r="JOW11" s="111"/>
      <c r="JOX11" s="111"/>
      <c r="JOY11" s="111"/>
      <c r="JOZ11" s="111"/>
      <c r="JPA11" s="111"/>
      <c r="JPB11" s="111"/>
      <c r="JPC11" s="111"/>
      <c r="JPD11" s="111"/>
      <c r="JPE11" s="111"/>
      <c r="JPF11" s="111"/>
      <c r="JPG11" s="111"/>
      <c r="JPH11" s="111"/>
      <c r="JPI11" s="111"/>
      <c r="JPJ11" s="111"/>
      <c r="JPK11" s="111"/>
      <c r="JPL11" s="111"/>
      <c r="JPM11" s="111"/>
      <c r="JPN11" s="111"/>
      <c r="JPO11" s="111"/>
      <c r="JPP11" s="111"/>
      <c r="JPQ11" s="111"/>
      <c r="JPR11" s="111"/>
      <c r="JPS11" s="111"/>
      <c r="JPT11" s="111"/>
      <c r="JPU11" s="111"/>
      <c r="JPV11" s="111"/>
      <c r="JPW11" s="111"/>
      <c r="JPX11" s="111"/>
      <c r="JPY11" s="111"/>
      <c r="JPZ11" s="111"/>
      <c r="JQA11" s="111"/>
      <c r="JQB11" s="111"/>
      <c r="JQC11" s="111"/>
      <c r="JQD11" s="111"/>
      <c r="JQE11" s="111"/>
      <c r="JQF11" s="111"/>
      <c r="JQG11" s="111"/>
      <c r="JQH11" s="111"/>
      <c r="JQI11" s="111"/>
      <c r="JQJ11" s="111"/>
      <c r="JQK11" s="111"/>
      <c r="JQL11" s="111"/>
      <c r="JQM11" s="111"/>
      <c r="JQN11" s="111"/>
      <c r="JQO11" s="111"/>
      <c r="JQP11" s="111"/>
      <c r="JQQ11" s="111"/>
      <c r="JQR11" s="111"/>
      <c r="JQS11" s="111"/>
      <c r="JQT11" s="111"/>
      <c r="JQU11" s="111"/>
      <c r="JQV11" s="111"/>
      <c r="JQW11" s="111"/>
      <c r="JQX11" s="111"/>
      <c r="JQY11" s="111"/>
      <c r="JQZ11" s="111"/>
      <c r="JRA11" s="111"/>
      <c r="JRB11" s="111"/>
      <c r="JRC11" s="111"/>
      <c r="JRD11" s="111"/>
      <c r="JRE11" s="111"/>
      <c r="JRF11" s="111"/>
      <c r="JRG11" s="111"/>
      <c r="JRH11" s="111"/>
      <c r="JRI11" s="111"/>
      <c r="JRJ11" s="111"/>
      <c r="JRK11" s="111"/>
      <c r="JRL11" s="111"/>
      <c r="JRM11" s="111"/>
      <c r="JRN11" s="111"/>
      <c r="JRO11" s="111"/>
      <c r="JRP11" s="111"/>
      <c r="JRQ11" s="111"/>
      <c r="JRR11" s="111"/>
      <c r="JRS11" s="111"/>
      <c r="JRT11" s="111"/>
      <c r="JRU11" s="111"/>
      <c r="JRV11" s="111"/>
      <c r="JRW11" s="111"/>
      <c r="JRX11" s="111"/>
      <c r="JRY11" s="111"/>
      <c r="JRZ11" s="111"/>
      <c r="JSA11" s="111"/>
      <c r="JSB11" s="111"/>
      <c r="JSC11" s="111"/>
      <c r="JSD11" s="111"/>
      <c r="JSE11" s="111"/>
      <c r="JSF11" s="111"/>
      <c r="JSG11" s="111"/>
      <c r="JSH11" s="111"/>
      <c r="JSI11" s="111"/>
      <c r="JSJ11" s="111"/>
      <c r="JSK11" s="111"/>
      <c r="JSL11" s="111"/>
      <c r="JSM11" s="111"/>
      <c r="JSN11" s="111"/>
      <c r="JSO11" s="111"/>
      <c r="JSP11" s="111"/>
      <c r="JSQ11" s="111"/>
      <c r="JSR11" s="111"/>
      <c r="JSS11" s="111"/>
      <c r="JST11" s="111"/>
      <c r="JSU11" s="111"/>
      <c r="JSV11" s="111"/>
      <c r="JSW11" s="111"/>
      <c r="JSX11" s="111"/>
      <c r="JSY11" s="111"/>
      <c r="JSZ11" s="111"/>
      <c r="JTA11" s="111"/>
      <c r="JTB11" s="111"/>
      <c r="JTC11" s="111"/>
      <c r="JTD11" s="111"/>
      <c r="JTE11" s="111"/>
      <c r="JTF11" s="111"/>
      <c r="JTG11" s="111"/>
      <c r="JTH11" s="111"/>
      <c r="JTI11" s="111"/>
      <c r="JTJ11" s="111"/>
      <c r="JTK11" s="111"/>
      <c r="JTL11" s="111"/>
      <c r="JTM11" s="111"/>
      <c r="JTN11" s="111"/>
      <c r="JTO11" s="111"/>
      <c r="JTP11" s="111"/>
      <c r="JTQ11" s="111"/>
      <c r="JTR11" s="111"/>
      <c r="JTS11" s="111"/>
      <c r="JTT11" s="111"/>
      <c r="JTU11" s="111"/>
      <c r="JTV11" s="111"/>
      <c r="JTW11" s="111"/>
      <c r="JTX11" s="111"/>
      <c r="JTY11" s="111"/>
      <c r="JTZ11" s="111"/>
      <c r="JUA11" s="111"/>
      <c r="JUB11" s="111"/>
      <c r="JUC11" s="111"/>
      <c r="JUD11" s="111"/>
      <c r="JUE11" s="111"/>
      <c r="JUF11" s="111"/>
      <c r="JUG11" s="111"/>
      <c r="JUH11" s="111"/>
      <c r="JUI11" s="111"/>
      <c r="JUJ11" s="111"/>
      <c r="JUK11" s="111"/>
      <c r="JUL11" s="111"/>
      <c r="JUM11" s="111"/>
      <c r="JUN11" s="111"/>
      <c r="JUO11" s="111"/>
      <c r="JUP11" s="111"/>
      <c r="JUQ11" s="111"/>
      <c r="JUR11" s="111"/>
      <c r="JUS11" s="111"/>
      <c r="JUT11" s="111"/>
      <c r="JUU11" s="111"/>
      <c r="JUV11" s="111"/>
      <c r="JUW11" s="111"/>
      <c r="JUX11" s="111"/>
      <c r="JUY11" s="111"/>
      <c r="JUZ11" s="111"/>
      <c r="JVA11" s="111"/>
      <c r="JVB11" s="111"/>
      <c r="JVC11" s="111"/>
      <c r="JVD11" s="111"/>
      <c r="JVE11" s="111"/>
      <c r="JVF11" s="111"/>
      <c r="JVG11" s="111"/>
      <c r="JVH11" s="111"/>
      <c r="JVI11" s="111"/>
      <c r="JVJ11" s="111"/>
      <c r="JVK11" s="111"/>
      <c r="JVL11" s="111"/>
      <c r="JVM11" s="111"/>
      <c r="JVN11" s="111"/>
      <c r="JVO11" s="111"/>
      <c r="JVP11" s="111"/>
      <c r="JVQ11" s="111"/>
      <c r="JVR11" s="111"/>
      <c r="JVS11" s="111"/>
      <c r="JVT11" s="111"/>
      <c r="JVU11" s="111"/>
      <c r="JVV11" s="111"/>
      <c r="JVW11" s="111"/>
      <c r="JVX11" s="111"/>
      <c r="JVY11" s="111"/>
      <c r="JVZ11" s="111"/>
      <c r="JWA11" s="111"/>
      <c r="JWB11" s="111"/>
      <c r="JWC11" s="111"/>
      <c r="JWD11" s="111"/>
      <c r="JWE11" s="111"/>
      <c r="JWF11" s="111"/>
      <c r="JWG11" s="111"/>
      <c r="JWH11" s="111"/>
      <c r="JWI11" s="111"/>
      <c r="JWJ11" s="111"/>
      <c r="JWK11" s="111"/>
      <c r="JWL11" s="111"/>
      <c r="JWM11" s="111"/>
      <c r="JWN11" s="111"/>
      <c r="JWO11" s="111"/>
      <c r="JWP11" s="111"/>
      <c r="JWQ11" s="111"/>
      <c r="JWR11" s="111"/>
      <c r="JWS11" s="111"/>
      <c r="JWT11" s="111"/>
      <c r="JWU11" s="111"/>
      <c r="JWV11" s="111"/>
      <c r="JWW11" s="111"/>
      <c r="JWX11" s="111"/>
      <c r="JWY11" s="111"/>
      <c r="JWZ11" s="111"/>
      <c r="JXA11" s="111"/>
      <c r="JXB11" s="111"/>
      <c r="JXC11" s="111"/>
      <c r="JXD11" s="111"/>
      <c r="JXE11" s="111"/>
      <c r="JXF11" s="111"/>
      <c r="JXG11" s="111"/>
      <c r="JXH11" s="111"/>
      <c r="JXI11" s="111"/>
      <c r="JXJ11" s="111"/>
      <c r="JXK11" s="111"/>
      <c r="JXL11" s="111"/>
      <c r="JXM11" s="111"/>
      <c r="JXN11" s="111"/>
      <c r="JXO11" s="111"/>
      <c r="JXP11" s="111"/>
      <c r="JXQ11" s="111"/>
      <c r="JXR11" s="111"/>
      <c r="JXS11" s="111"/>
      <c r="JXT11" s="111"/>
      <c r="JXU11" s="111"/>
      <c r="JXV11" s="111"/>
      <c r="JXW11" s="111"/>
      <c r="JXX11" s="111"/>
      <c r="JXY11" s="111"/>
      <c r="JXZ11" s="111"/>
      <c r="JYA11" s="111"/>
      <c r="JYB11" s="111"/>
      <c r="JYC11" s="111"/>
      <c r="JYD11" s="111"/>
      <c r="JYE11" s="111"/>
      <c r="JYF11" s="111"/>
      <c r="JYG11" s="111"/>
      <c r="JYH11" s="111"/>
      <c r="JYI11" s="111"/>
      <c r="JYJ11" s="111"/>
      <c r="JYK11" s="111"/>
      <c r="JYL11" s="111"/>
      <c r="JYM11" s="111"/>
      <c r="JYN11" s="111"/>
      <c r="JYO11" s="111"/>
      <c r="JYP11" s="111"/>
      <c r="JYQ11" s="111"/>
      <c r="JYR11" s="111"/>
      <c r="JYS11" s="111"/>
      <c r="JYT11" s="111"/>
      <c r="JYU11" s="111"/>
      <c r="JYV11" s="111"/>
      <c r="JYW11" s="111"/>
      <c r="JYX11" s="111"/>
      <c r="JYY11" s="111"/>
      <c r="JYZ11" s="111"/>
      <c r="JZA11" s="111"/>
      <c r="JZB11" s="111"/>
      <c r="JZC11" s="111"/>
      <c r="JZD11" s="111"/>
      <c r="JZE11" s="111"/>
      <c r="JZF11" s="111"/>
      <c r="JZG11" s="111"/>
      <c r="JZH11" s="111"/>
      <c r="JZI11" s="111"/>
      <c r="JZJ11" s="111"/>
      <c r="JZK11" s="111"/>
      <c r="JZL11" s="111"/>
      <c r="JZM11" s="111"/>
      <c r="JZN11" s="111"/>
      <c r="JZO11" s="111"/>
      <c r="JZP11" s="111"/>
      <c r="JZQ11" s="111"/>
      <c r="JZR11" s="111"/>
      <c r="JZS11" s="111"/>
      <c r="JZT11" s="111"/>
      <c r="JZU11" s="111"/>
      <c r="JZV11" s="111"/>
      <c r="JZW11" s="111"/>
      <c r="JZX11" s="111"/>
      <c r="JZY11" s="111"/>
      <c r="JZZ11" s="111"/>
      <c r="KAA11" s="111"/>
      <c r="KAB11" s="111"/>
      <c r="KAC11" s="111"/>
      <c r="KAD11" s="111"/>
      <c r="KAE11" s="111"/>
      <c r="KAF11" s="111"/>
      <c r="KAG11" s="111"/>
      <c r="KAH11" s="111"/>
      <c r="KAI11" s="111"/>
      <c r="KAJ11" s="111"/>
      <c r="KAK11" s="111"/>
      <c r="KAL11" s="111"/>
      <c r="KAM11" s="111"/>
      <c r="KAN11" s="111"/>
      <c r="KAO11" s="111"/>
      <c r="KAP11" s="111"/>
      <c r="KAQ11" s="111"/>
      <c r="KAR11" s="111"/>
      <c r="KAS11" s="111"/>
      <c r="KAT11" s="111"/>
      <c r="KAU11" s="111"/>
      <c r="KAV11" s="111"/>
      <c r="KAW11" s="111"/>
      <c r="KAX11" s="111"/>
      <c r="KAY11" s="111"/>
      <c r="KAZ11" s="111"/>
      <c r="KBA11" s="111"/>
      <c r="KBB11" s="111"/>
      <c r="KBC11" s="111"/>
      <c r="KBD11" s="111"/>
      <c r="KBE11" s="111"/>
      <c r="KBF11" s="111"/>
      <c r="KBG11" s="111"/>
      <c r="KBH11" s="111"/>
      <c r="KBI11" s="111"/>
      <c r="KBJ11" s="111"/>
      <c r="KBK11" s="111"/>
      <c r="KBL11" s="111"/>
      <c r="KBM11" s="111"/>
      <c r="KBN11" s="111"/>
      <c r="KBO11" s="111"/>
      <c r="KBP11" s="111"/>
      <c r="KBQ11" s="111"/>
      <c r="KBR11" s="111"/>
      <c r="KBS11" s="111"/>
      <c r="KBT11" s="111"/>
      <c r="KBU11" s="111"/>
      <c r="KBV11" s="111"/>
      <c r="KBW11" s="111"/>
      <c r="KBX11" s="111"/>
      <c r="KBY11" s="111"/>
      <c r="KBZ11" s="111"/>
      <c r="KCA11" s="111"/>
      <c r="KCB11" s="111"/>
      <c r="KCC11" s="111"/>
      <c r="KCD11" s="111"/>
      <c r="KCE11" s="111"/>
      <c r="KCF11" s="111"/>
      <c r="KCG11" s="111"/>
      <c r="KCH11" s="111"/>
      <c r="KCI11" s="111"/>
      <c r="KCJ11" s="111"/>
      <c r="KCK11" s="111"/>
      <c r="KCL11" s="111"/>
      <c r="KCM11" s="111"/>
      <c r="KCN11" s="111"/>
      <c r="KCO11" s="111"/>
      <c r="KCP11" s="111"/>
      <c r="KCQ11" s="111"/>
      <c r="KCR11" s="111"/>
      <c r="KCS11" s="111"/>
      <c r="KCT11" s="111"/>
      <c r="KCU11" s="111"/>
      <c r="KCV11" s="111"/>
      <c r="KCW11" s="111"/>
      <c r="KCX11" s="111"/>
      <c r="KCY11" s="111"/>
      <c r="KCZ11" s="111"/>
      <c r="KDA11" s="111"/>
      <c r="KDB11" s="111"/>
      <c r="KDC11" s="111"/>
      <c r="KDD11" s="111"/>
      <c r="KDE11" s="111"/>
      <c r="KDF11" s="111"/>
      <c r="KDG11" s="111"/>
      <c r="KDH11" s="111"/>
      <c r="KDI11" s="111"/>
      <c r="KDJ11" s="111"/>
      <c r="KDK11" s="111"/>
      <c r="KDL11" s="111"/>
      <c r="KDM11" s="111"/>
      <c r="KDN11" s="111"/>
      <c r="KDO11" s="111"/>
      <c r="KDP11" s="111"/>
      <c r="KDQ11" s="111"/>
      <c r="KDR11" s="111"/>
      <c r="KDS11" s="111"/>
      <c r="KDT11" s="111"/>
      <c r="KDU11" s="111"/>
      <c r="KDV11" s="111"/>
      <c r="KDW11" s="111"/>
      <c r="KDX11" s="111"/>
      <c r="KDY11" s="111"/>
      <c r="KDZ11" s="111"/>
      <c r="KEA11" s="111"/>
      <c r="KEB11" s="111"/>
      <c r="KEC11" s="111"/>
      <c r="KED11" s="111"/>
      <c r="KEE11" s="111"/>
      <c r="KEF11" s="111"/>
      <c r="KEG11" s="111"/>
      <c r="KEH11" s="111"/>
      <c r="KEI11" s="111"/>
      <c r="KEJ11" s="111"/>
      <c r="KEK11" s="111"/>
      <c r="KEL11" s="111"/>
      <c r="KEM11" s="111"/>
      <c r="KEN11" s="111"/>
      <c r="KEO11" s="111"/>
      <c r="KEP11" s="111"/>
      <c r="KEQ11" s="111"/>
      <c r="KER11" s="111"/>
      <c r="KES11" s="111"/>
      <c r="KET11" s="111"/>
      <c r="KEU11" s="111"/>
      <c r="KEV11" s="111"/>
      <c r="KEW11" s="111"/>
      <c r="KEX11" s="111"/>
      <c r="KEY11" s="111"/>
      <c r="KEZ11" s="111"/>
      <c r="KFA11" s="111"/>
      <c r="KFB11" s="111"/>
      <c r="KFC11" s="111"/>
      <c r="KFD11" s="111"/>
      <c r="KFE11" s="111"/>
      <c r="KFF11" s="111"/>
      <c r="KFG11" s="111"/>
      <c r="KFH11" s="111"/>
      <c r="KFI11" s="111"/>
      <c r="KFJ11" s="111"/>
      <c r="KFK11" s="111"/>
      <c r="KFL11" s="111"/>
      <c r="KFM11" s="111"/>
      <c r="KFN11" s="111"/>
      <c r="KFO11" s="111"/>
      <c r="KFP11" s="111"/>
      <c r="KFQ11" s="111"/>
      <c r="KFR11" s="111"/>
      <c r="KFS11" s="111"/>
      <c r="KFT11" s="111"/>
      <c r="KFU11" s="111"/>
      <c r="KFV11" s="111"/>
      <c r="KFW11" s="111"/>
      <c r="KFX11" s="111"/>
      <c r="KFY11" s="111"/>
      <c r="KFZ11" s="111"/>
      <c r="KGA11" s="111"/>
      <c r="KGB11" s="111"/>
      <c r="KGC11" s="111"/>
      <c r="KGD11" s="111"/>
      <c r="KGE11" s="111"/>
      <c r="KGF11" s="111"/>
      <c r="KGG11" s="111"/>
      <c r="KGH11" s="111"/>
      <c r="KGI11" s="111"/>
      <c r="KGJ11" s="111"/>
      <c r="KGK11" s="111"/>
      <c r="KGL11" s="111"/>
      <c r="KGM11" s="111"/>
      <c r="KGN11" s="111"/>
      <c r="KGO11" s="111"/>
      <c r="KGP11" s="111"/>
      <c r="KGQ11" s="111"/>
      <c r="KGR11" s="111"/>
      <c r="KGS11" s="111"/>
      <c r="KGT11" s="111"/>
      <c r="KGU11" s="111"/>
      <c r="KGV11" s="111"/>
      <c r="KGW11" s="111"/>
      <c r="KGX11" s="111"/>
      <c r="KGY11" s="111"/>
      <c r="KGZ11" s="111"/>
      <c r="KHA11" s="111"/>
      <c r="KHB11" s="111"/>
      <c r="KHC11" s="111"/>
      <c r="KHD11" s="111"/>
      <c r="KHE11" s="111"/>
      <c r="KHF11" s="111"/>
      <c r="KHG11" s="111"/>
      <c r="KHH11" s="111"/>
      <c r="KHI11" s="111"/>
      <c r="KHJ11" s="111"/>
      <c r="KHK11" s="111"/>
      <c r="KHL11" s="111"/>
      <c r="KHM11" s="111"/>
      <c r="KHN11" s="111"/>
      <c r="KHO11" s="111"/>
      <c r="KHP11" s="111"/>
      <c r="KHQ11" s="111"/>
      <c r="KHR11" s="111"/>
      <c r="KHS11" s="111"/>
      <c r="KHT11" s="111"/>
      <c r="KHU11" s="111"/>
      <c r="KHV11" s="111"/>
      <c r="KHW11" s="111"/>
      <c r="KHX11" s="111"/>
      <c r="KHY11" s="111"/>
      <c r="KHZ11" s="111"/>
      <c r="KIA11" s="111"/>
      <c r="KIB11" s="111"/>
      <c r="KIC11" s="111"/>
      <c r="KID11" s="111"/>
      <c r="KIE11" s="111"/>
      <c r="KIF11" s="111"/>
      <c r="KIG11" s="111"/>
      <c r="KIH11" s="111"/>
      <c r="KII11" s="111"/>
      <c r="KIJ11" s="111"/>
      <c r="KIK11" s="111"/>
      <c r="KIL11" s="111"/>
      <c r="KIM11" s="111"/>
      <c r="KIN11" s="111"/>
      <c r="KIO11" s="111"/>
      <c r="KIP11" s="111"/>
      <c r="KIQ11" s="111"/>
      <c r="KIR11" s="111"/>
      <c r="KIS11" s="111"/>
      <c r="KIT11" s="111"/>
      <c r="KIU11" s="111"/>
      <c r="KIV11" s="111"/>
      <c r="KIW11" s="111"/>
      <c r="KIX11" s="111"/>
      <c r="KIY11" s="111"/>
      <c r="KIZ11" s="111"/>
      <c r="KJA11" s="111"/>
      <c r="KJB11" s="111"/>
      <c r="KJC11" s="111"/>
      <c r="KJD11" s="111"/>
      <c r="KJE11" s="111"/>
      <c r="KJF11" s="111"/>
      <c r="KJG11" s="111"/>
      <c r="KJH11" s="111"/>
      <c r="KJI11" s="111"/>
      <c r="KJJ11" s="111"/>
      <c r="KJK11" s="111"/>
      <c r="KJL11" s="111"/>
      <c r="KJM11" s="111"/>
      <c r="KJN11" s="111"/>
      <c r="KJO11" s="111"/>
      <c r="KJP11" s="111"/>
      <c r="KJQ11" s="111"/>
      <c r="KJR11" s="111"/>
      <c r="KJS11" s="111"/>
      <c r="KJT11" s="111"/>
      <c r="KJU11" s="111"/>
      <c r="KJV11" s="111"/>
      <c r="KJW11" s="111"/>
      <c r="KJX11" s="111"/>
      <c r="KJY11" s="111"/>
      <c r="KJZ11" s="111"/>
      <c r="KKA11" s="111"/>
      <c r="KKB11" s="111"/>
      <c r="KKC11" s="111"/>
      <c r="KKD11" s="111"/>
      <c r="KKE11" s="111"/>
      <c r="KKF11" s="111"/>
      <c r="KKG11" s="111"/>
      <c r="KKH11" s="111"/>
      <c r="KKI11" s="111"/>
      <c r="KKJ11" s="111"/>
      <c r="KKK11" s="111"/>
      <c r="KKL11" s="111"/>
      <c r="KKM11" s="111"/>
      <c r="KKN11" s="111"/>
      <c r="KKO11" s="111"/>
      <c r="KKP11" s="111"/>
      <c r="KKQ11" s="111"/>
      <c r="KKR11" s="111"/>
      <c r="KKS11" s="111"/>
      <c r="KKT11" s="111"/>
      <c r="KKU11" s="111"/>
      <c r="KKV11" s="111"/>
      <c r="KKW11" s="111"/>
      <c r="KKX11" s="111"/>
      <c r="KKY11" s="111"/>
      <c r="KKZ11" s="111"/>
      <c r="KLA11" s="111"/>
      <c r="KLB11" s="111"/>
      <c r="KLC11" s="111"/>
      <c r="KLD11" s="111"/>
      <c r="KLE11" s="111"/>
      <c r="KLF11" s="111"/>
      <c r="KLG11" s="111"/>
      <c r="KLH11" s="111"/>
      <c r="KLI11" s="111"/>
      <c r="KLJ11" s="111"/>
      <c r="KLK11" s="111"/>
      <c r="KLL11" s="111"/>
      <c r="KLM11" s="111"/>
      <c r="KLN11" s="111"/>
      <c r="KLO11" s="111"/>
      <c r="KLP11" s="111"/>
      <c r="KLQ11" s="111"/>
      <c r="KLR11" s="111"/>
      <c r="KLS11" s="111"/>
      <c r="KLT11" s="111"/>
      <c r="KLU11" s="111"/>
      <c r="KLV11" s="111"/>
      <c r="KLW11" s="111"/>
      <c r="KLX11" s="111"/>
      <c r="KLY11" s="111"/>
      <c r="KLZ11" s="111"/>
      <c r="KMA11" s="111"/>
      <c r="KMB11" s="111"/>
      <c r="KMC11" s="111"/>
      <c r="KMD11" s="111"/>
      <c r="KME11" s="111"/>
      <c r="KMF11" s="111"/>
      <c r="KMG11" s="111"/>
      <c r="KMH11" s="111"/>
      <c r="KMI11" s="111"/>
      <c r="KMJ11" s="111"/>
      <c r="KMK11" s="111"/>
      <c r="KML11" s="111"/>
      <c r="KMM11" s="111"/>
      <c r="KMN11" s="111"/>
      <c r="KMO11" s="111"/>
      <c r="KMP11" s="111"/>
      <c r="KMQ11" s="111"/>
      <c r="KMR11" s="111"/>
      <c r="KMS11" s="111"/>
      <c r="KMT11" s="111"/>
      <c r="KMU11" s="111"/>
      <c r="KMV11" s="111"/>
      <c r="KMW11" s="111"/>
      <c r="KMX11" s="111"/>
      <c r="KMY11" s="111"/>
      <c r="KMZ11" s="111"/>
      <c r="KNA11" s="111"/>
      <c r="KNB11" s="111"/>
      <c r="KNC11" s="111"/>
      <c r="KND11" s="111"/>
      <c r="KNE11" s="111"/>
      <c r="KNF11" s="111"/>
      <c r="KNG11" s="111"/>
      <c r="KNH11" s="111"/>
      <c r="KNI11" s="111"/>
      <c r="KNJ11" s="111"/>
      <c r="KNK11" s="111"/>
      <c r="KNL11" s="111"/>
      <c r="KNM11" s="111"/>
      <c r="KNN11" s="111"/>
      <c r="KNO11" s="111"/>
      <c r="KNP11" s="111"/>
      <c r="KNQ11" s="111"/>
      <c r="KNR11" s="111"/>
      <c r="KNS11" s="111"/>
      <c r="KNT11" s="111"/>
      <c r="KNU11" s="111"/>
      <c r="KNV11" s="111"/>
      <c r="KNW11" s="111"/>
      <c r="KNX11" s="111"/>
      <c r="KNY11" s="111"/>
      <c r="KNZ11" s="111"/>
      <c r="KOA11" s="111"/>
      <c r="KOB11" s="111"/>
      <c r="KOC11" s="111"/>
      <c r="KOD11" s="111"/>
      <c r="KOE11" s="111"/>
      <c r="KOF11" s="111"/>
      <c r="KOG11" s="111"/>
      <c r="KOH11" s="111"/>
      <c r="KOI11" s="111"/>
      <c r="KOJ11" s="111"/>
      <c r="KOK11" s="111"/>
      <c r="KOL11" s="111"/>
      <c r="KOM11" s="111"/>
      <c r="KON11" s="111"/>
      <c r="KOO11" s="111"/>
      <c r="KOP11" s="111"/>
      <c r="KOQ11" s="111"/>
      <c r="KOR11" s="111"/>
      <c r="KOS11" s="111"/>
      <c r="KOT11" s="111"/>
      <c r="KOU11" s="111"/>
      <c r="KOV11" s="111"/>
      <c r="KOW11" s="111"/>
      <c r="KOX11" s="111"/>
      <c r="KOY11" s="111"/>
      <c r="KOZ11" s="111"/>
      <c r="KPA11" s="111"/>
      <c r="KPB11" s="111"/>
      <c r="KPC11" s="111"/>
      <c r="KPD11" s="111"/>
      <c r="KPE11" s="111"/>
      <c r="KPF11" s="111"/>
      <c r="KPG11" s="111"/>
      <c r="KPH11" s="111"/>
      <c r="KPI11" s="111"/>
      <c r="KPJ11" s="111"/>
      <c r="KPK11" s="111"/>
      <c r="KPL11" s="111"/>
      <c r="KPM11" s="111"/>
      <c r="KPN11" s="111"/>
      <c r="KPO11" s="111"/>
      <c r="KPP11" s="111"/>
      <c r="KPQ11" s="111"/>
      <c r="KPR11" s="111"/>
      <c r="KPS11" s="111"/>
      <c r="KPT11" s="111"/>
      <c r="KPU11" s="111"/>
      <c r="KPV11" s="111"/>
      <c r="KPW11" s="111"/>
      <c r="KPX11" s="111"/>
      <c r="KPY11" s="111"/>
      <c r="KPZ11" s="111"/>
      <c r="KQA11" s="111"/>
      <c r="KQB11" s="111"/>
      <c r="KQC11" s="111"/>
      <c r="KQD11" s="111"/>
      <c r="KQE11" s="111"/>
      <c r="KQF11" s="111"/>
      <c r="KQG11" s="111"/>
      <c r="KQH11" s="111"/>
      <c r="KQI11" s="111"/>
      <c r="KQJ11" s="111"/>
      <c r="KQK11" s="111"/>
      <c r="KQL11" s="111"/>
      <c r="KQM11" s="111"/>
      <c r="KQN11" s="111"/>
      <c r="KQO11" s="111"/>
      <c r="KQP11" s="111"/>
      <c r="KQQ11" s="111"/>
      <c r="KQR11" s="111"/>
      <c r="KQS11" s="111"/>
      <c r="KQT11" s="111"/>
      <c r="KQU11" s="111"/>
      <c r="KQV11" s="111"/>
      <c r="KQW11" s="111"/>
      <c r="KQX11" s="111"/>
      <c r="KQY11" s="111"/>
      <c r="KQZ11" s="111"/>
      <c r="KRA11" s="111"/>
      <c r="KRB11" s="111"/>
      <c r="KRC11" s="111"/>
      <c r="KRD11" s="111"/>
      <c r="KRE11" s="111"/>
      <c r="KRF11" s="111"/>
      <c r="KRG11" s="111"/>
      <c r="KRH11" s="111"/>
      <c r="KRI11" s="111"/>
      <c r="KRJ11" s="111"/>
      <c r="KRK11" s="111"/>
      <c r="KRL11" s="111"/>
      <c r="KRM11" s="111"/>
      <c r="KRN11" s="111"/>
      <c r="KRO11" s="111"/>
      <c r="KRP11" s="111"/>
      <c r="KRQ11" s="111"/>
      <c r="KRR11" s="111"/>
      <c r="KRS11" s="111"/>
      <c r="KRT11" s="111"/>
      <c r="KRU11" s="111"/>
      <c r="KRV11" s="111"/>
      <c r="KRW11" s="111"/>
      <c r="KRX11" s="111"/>
      <c r="KRY11" s="111"/>
      <c r="KRZ11" s="111"/>
      <c r="KSA11" s="111"/>
      <c r="KSB11" s="111"/>
      <c r="KSC11" s="111"/>
      <c r="KSD11" s="111"/>
      <c r="KSE11" s="111"/>
      <c r="KSF11" s="111"/>
      <c r="KSG11" s="111"/>
      <c r="KSH11" s="111"/>
      <c r="KSI11" s="111"/>
      <c r="KSJ11" s="111"/>
      <c r="KSK11" s="111"/>
      <c r="KSL11" s="111"/>
      <c r="KSM11" s="111"/>
      <c r="KSN11" s="111"/>
      <c r="KSO11" s="111"/>
      <c r="KSP11" s="111"/>
      <c r="KSQ11" s="111"/>
      <c r="KSR11" s="111"/>
      <c r="KSS11" s="111"/>
      <c r="KST11" s="111"/>
      <c r="KSU11" s="111"/>
      <c r="KSV11" s="111"/>
      <c r="KSW11" s="111"/>
      <c r="KSX11" s="111"/>
      <c r="KSY11" s="111"/>
      <c r="KSZ11" s="111"/>
      <c r="KTA11" s="111"/>
      <c r="KTB11" s="111"/>
      <c r="KTC11" s="111"/>
      <c r="KTD11" s="111"/>
      <c r="KTE11" s="111"/>
      <c r="KTF11" s="111"/>
      <c r="KTG11" s="111"/>
      <c r="KTH11" s="111"/>
      <c r="KTI11" s="111"/>
      <c r="KTJ11" s="111"/>
      <c r="KTK11" s="111"/>
      <c r="KTL11" s="111"/>
      <c r="KTM11" s="111"/>
      <c r="KTN11" s="111"/>
      <c r="KTO11" s="111"/>
      <c r="KTP11" s="111"/>
      <c r="KTQ11" s="111"/>
      <c r="KTR11" s="111"/>
      <c r="KTS11" s="111"/>
      <c r="KTT11" s="111"/>
      <c r="KTU11" s="111"/>
      <c r="KTV11" s="111"/>
      <c r="KTW11" s="111"/>
      <c r="KTX11" s="111"/>
      <c r="KTY11" s="111"/>
      <c r="KTZ11" s="111"/>
      <c r="KUA11" s="111"/>
      <c r="KUB11" s="111"/>
      <c r="KUC11" s="111"/>
      <c r="KUD11" s="111"/>
      <c r="KUE11" s="111"/>
      <c r="KUF11" s="111"/>
      <c r="KUG11" s="111"/>
      <c r="KUH11" s="111"/>
      <c r="KUI11" s="111"/>
      <c r="KUJ11" s="111"/>
      <c r="KUK11" s="111"/>
      <c r="KUL11" s="111"/>
      <c r="KUM11" s="111"/>
      <c r="KUN11" s="111"/>
      <c r="KUO11" s="111"/>
      <c r="KUP11" s="111"/>
      <c r="KUQ11" s="111"/>
      <c r="KUR11" s="111"/>
      <c r="KUS11" s="111"/>
      <c r="KUT11" s="111"/>
      <c r="KUU11" s="111"/>
      <c r="KUV11" s="111"/>
      <c r="KUW11" s="111"/>
      <c r="KUX11" s="111"/>
      <c r="KUY11" s="111"/>
      <c r="KUZ11" s="111"/>
      <c r="KVA11" s="111"/>
      <c r="KVB11" s="111"/>
      <c r="KVC11" s="111"/>
      <c r="KVD11" s="111"/>
      <c r="KVE11" s="111"/>
      <c r="KVF11" s="111"/>
      <c r="KVG11" s="111"/>
      <c r="KVH11" s="111"/>
      <c r="KVI11" s="111"/>
      <c r="KVJ11" s="111"/>
      <c r="KVK11" s="111"/>
      <c r="KVL11" s="111"/>
      <c r="KVM11" s="111"/>
      <c r="KVN11" s="111"/>
      <c r="KVO11" s="111"/>
      <c r="KVP11" s="111"/>
      <c r="KVQ11" s="111"/>
      <c r="KVR11" s="111"/>
      <c r="KVS11" s="111"/>
      <c r="KVT11" s="111"/>
      <c r="KVU11" s="111"/>
      <c r="KVV11" s="111"/>
      <c r="KVW11" s="111"/>
      <c r="KVX11" s="111"/>
      <c r="KVY11" s="111"/>
      <c r="KVZ11" s="111"/>
      <c r="KWA11" s="111"/>
      <c r="KWB11" s="111"/>
      <c r="KWC11" s="111"/>
      <c r="KWD11" s="111"/>
      <c r="KWE11" s="111"/>
      <c r="KWF11" s="111"/>
      <c r="KWG11" s="111"/>
      <c r="KWH11" s="111"/>
      <c r="KWI11" s="111"/>
      <c r="KWJ11" s="111"/>
      <c r="KWK11" s="111"/>
      <c r="KWL11" s="111"/>
      <c r="KWM11" s="111"/>
      <c r="KWN11" s="111"/>
      <c r="KWO11" s="111"/>
      <c r="KWP11" s="111"/>
      <c r="KWQ11" s="111"/>
      <c r="KWR11" s="111"/>
      <c r="KWS11" s="111"/>
      <c r="KWT11" s="111"/>
      <c r="KWU11" s="111"/>
      <c r="KWV11" s="111"/>
      <c r="KWW11" s="111"/>
      <c r="KWX11" s="111"/>
      <c r="KWY11" s="111"/>
      <c r="KWZ11" s="111"/>
      <c r="KXA11" s="111"/>
      <c r="KXB11" s="111"/>
      <c r="KXC11" s="111"/>
      <c r="KXD11" s="111"/>
      <c r="KXE11" s="111"/>
      <c r="KXF11" s="111"/>
      <c r="KXG11" s="111"/>
      <c r="KXH11" s="111"/>
      <c r="KXI11" s="111"/>
      <c r="KXJ11" s="111"/>
      <c r="KXK11" s="111"/>
      <c r="KXL11" s="111"/>
      <c r="KXM11" s="111"/>
      <c r="KXN11" s="111"/>
      <c r="KXO11" s="111"/>
      <c r="KXP11" s="111"/>
      <c r="KXQ11" s="111"/>
      <c r="KXR11" s="111"/>
      <c r="KXS11" s="111"/>
      <c r="KXT11" s="111"/>
      <c r="KXU11" s="111"/>
      <c r="KXV11" s="111"/>
      <c r="KXW11" s="111"/>
      <c r="KXX11" s="111"/>
      <c r="KXY11" s="111"/>
      <c r="KXZ11" s="111"/>
      <c r="KYA11" s="111"/>
      <c r="KYB11" s="111"/>
      <c r="KYC11" s="111"/>
      <c r="KYD11" s="111"/>
      <c r="KYE11" s="111"/>
      <c r="KYF11" s="111"/>
      <c r="KYG11" s="111"/>
      <c r="KYH11" s="111"/>
      <c r="KYI11" s="111"/>
      <c r="KYJ11" s="111"/>
      <c r="KYK11" s="111"/>
      <c r="KYL11" s="111"/>
      <c r="KYM11" s="111"/>
      <c r="KYN11" s="111"/>
      <c r="KYO11" s="111"/>
      <c r="KYP11" s="111"/>
      <c r="KYQ11" s="111"/>
      <c r="KYR11" s="111"/>
      <c r="KYS11" s="111"/>
      <c r="KYT11" s="111"/>
      <c r="KYU11" s="111"/>
      <c r="KYV11" s="111"/>
      <c r="KYW11" s="111"/>
      <c r="KYX11" s="111"/>
      <c r="KYY11" s="111"/>
      <c r="KYZ11" s="111"/>
      <c r="KZA11" s="111"/>
      <c r="KZB11" s="111"/>
      <c r="KZC11" s="111"/>
      <c r="KZD11" s="111"/>
      <c r="KZE11" s="111"/>
      <c r="KZF11" s="111"/>
      <c r="KZG11" s="111"/>
      <c r="KZH11" s="111"/>
      <c r="KZI11" s="111"/>
      <c r="KZJ11" s="111"/>
      <c r="KZK11" s="111"/>
      <c r="KZL11" s="111"/>
      <c r="KZM11" s="111"/>
      <c r="KZN11" s="111"/>
      <c r="KZO11" s="111"/>
      <c r="KZP11" s="111"/>
      <c r="KZQ11" s="111"/>
      <c r="KZR11" s="111"/>
      <c r="KZS11" s="111"/>
      <c r="KZT11" s="111"/>
      <c r="KZU11" s="111"/>
      <c r="KZV11" s="111"/>
      <c r="KZW11" s="111"/>
      <c r="KZX11" s="111"/>
      <c r="KZY11" s="111"/>
      <c r="KZZ11" s="111"/>
      <c r="LAA11" s="111"/>
      <c r="LAB11" s="111"/>
      <c r="LAC11" s="111"/>
      <c r="LAD11" s="111"/>
      <c r="LAE11" s="111"/>
      <c r="LAF11" s="111"/>
      <c r="LAG11" s="111"/>
      <c r="LAH11" s="111"/>
      <c r="LAI11" s="111"/>
      <c r="LAJ11" s="111"/>
      <c r="LAK11" s="111"/>
      <c r="LAL11" s="111"/>
      <c r="LAM11" s="111"/>
      <c r="LAN11" s="111"/>
      <c r="LAO11" s="111"/>
      <c r="LAP11" s="111"/>
      <c r="LAQ11" s="111"/>
      <c r="LAR11" s="111"/>
      <c r="LAS11" s="111"/>
      <c r="LAT11" s="111"/>
      <c r="LAU11" s="111"/>
      <c r="LAV11" s="111"/>
      <c r="LAW11" s="111"/>
      <c r="LAX11" s="111"/>
      <c r="LAY11" s="111"/>
      <c r="LAZ11" s="111"/>
      <c r="LBA11" s="111"/>
      <c r="LBB11" s="111"/>
      <c r="LBC11" s="111"/>
      <c r="LBD11" s="111"/>
      <c r="LBE11" s="111"/>
      <c r="LBF11" s="111"/>
      <c r="LBG11" s="111"/>
      <c r="LBH11" s="111"/>
      <c r="LBI11" s="111"/>
      <c r="LBJ11" s="111"/>
      <c r="LBK11" s="111"/>
      <c r="LBL11" s="111"/>
      <c r="LBM11" s="111"/>
      <c r="LBN11" s="111"/>
      <c r="LBO11" s="111"/>
      <c r="LBP11" s="111"/>
      <c r="LBQ11" s="111"/>
      <c r="LBR11" s="111"/>
      <c r="LBS11" s="111"/>
      <c r="LBT11" s="111"/>
      <c r="LBU11" s="111"/>
      <c r="LBV11" s="111"/>
      <c r="LBW11" s="111"/>
      <c r="LBX11" s="111"/>
      <c r="LBY11" s="111"/>
      <c r="LBZ11" s="111"/>
      <c r="LCA11" s="111"/>
      <c r="LCB11" s="111"/>
      <c r="LCC11" s="111"/>
      <c r="LCD11" s="111"/>
      <c r="LCE11" s="111"/>
      <c r="LCF11" s="111"/>
      <c r="LCG11" s="111"/>
      <c r="LCH11" s="111"/>
      <c r="LCI11" s="111"/>
      <c r="LCJ11" s="111"/>
      <c r="LCK11" s="111"/>
      <c r="LCL11" s="111"/>
      <c r="LCM11" s="111"/>
      <c r="LCN11" s="111"/>
      <c r="LCO11" s="111"/>
      <c r="LCP11" s="111"/>
      <c r="LCQ11" s="111"/>
      <c r="LCR11" s="111"/>
      <c r="LCS11" s="111"/>
      <c r="LCT11" s="111"/>
      <c r="LCU11" s="111"/>
      <c r="LCV11" s="111"/>
      <c r="LCW11" s="111"/>
      <c r="LCX11" s="111"/>
      <c r="LCY11" s="111"/>
      <c r="LCZ11" s="111"/>
      <c r="LDA11" s="111"/>
      <c r="LDB11" s="111"/>
      <c r="LDC11" s="111"/>
      <c r="LDD11" s="111"/>
      <c r="LDE11" s="111"/>
      <c r="LDF11" s="111"/>
      <c r="LDG11" s="111"/>
      <c r="LDH11" s="111"/>
      <c r="LDI11" s="111"/>
      <c r="LDJ11" s="111"/>
      <c r="LDK11" s="111"/>
      <c r="LDL11" s="111"/>
      <c r="LDM11" s="111"/>
      <c r="LDN11" s="111"/>
      <c r="LDO11" s="111"/>
      <c r="LDP11" s="111"/>
      <c r="LDQ11" s="111"/>
      <c r="LDR11" s="111"/>
      <c r="LDS11" s="111"/>
      <c r="LDT11" s="111"/>
      <c r="LDU11" s="111"/>
      <c r="LDV11" s="111"/>
      <c r="LDW11" s="111"/>
      <c r="LDX11" s="111"/>
      <c r="LDY11" s="111"/>
      <c r="LDZ11" s="111"/>
      <c r="LEA11" s="111"/>
      <c r="LEB11" s="111"/>
      <c r="LEC11" s="111"/>
      <c r="LED11" s="111"/>
      <c r="LEE11" s="111"/>
      <c r="LEF11" s="111"/>
      <c r="LEG11" s="111"/>
      <c r="LEH11" s="111"/>
      <c r="LEI11" s="111"/>
      <c r="LEJ11" s="111"/>
      <c r="LEK11" s="111"/>
      <c r="LEL11" s="111"/>
      <c r="LEM11" s="111"/>
      <c r="LEN11" s="111"/>
      <c r="LEO11" s="111"/>
      <c r="LEP11" s="111"/>
      <c r="LEQ11" s="111"/>
      <c r="LER11" s="111"/>
      <c r="LES11" s="111"/>
      <c r="LET11" s="111"/>
      <c r="LEU11" s="111"/>
      <c r="LEV11" s="111"/>
      <c r="LEW11" s="111"/>
      <c r="LEX11" s="111"/>
      <c r="LEY11" s="111"/>
      <c r="LEZ11" s="111"/>
      <c r="LFA11" s="111"/>
      <c r="LFB11" s="111"/>
      <c r="LFC11" s="111"/>
      <c r="LFD11" s="111"/>
      <c r="LFE11" s="111"/>
      <c r="LFF11" s="111"/>
      <c r="LFG11" s="111"/>
      <c r="LFH11" s="111"/>
      <c r="LFI11" s="111"/>
      <c r="LFJ11" s="111"/>
      <c r="LFK11" s="111"/>
      <c r="LFL11" s="111"/>
      <c r="LFM11" s="111"/>
      <c r="LFN11" s="111"/>
      <c r="LFO11" s="111"/>
      <c r="LFP11" s="111"/>
      <c r="LFQ11" s="111"/>
      <c r="LFR11" s="111"/>
      <c r="LFS11" s="111"/>
      <c r="LFT11" s="111"/>
      <c r="LFU11" s="111"/>
      <c r="LFV11" s="111"/>
      <c r="LFW11" s="111"/>
      <c r="LFX11" s="111"/>
      <c r="LFY11" s="111"/>
      <c r="LFZ11" s="111"/>
      <c r="LGA11" s="111"/>
      <c r="LGB11" s="111"/>
      <c r="LGC11" s="111"/>
      <c r="LGD11" s="111"/>
      <c r="LGE11" s="111"/>
      <c r="LGF11" s="111"/>
      <c r="LGG11" s="111"/>
      <c r="LGH11" s="111"/>
      <c r="LGI11" s="111"/>
      <c r="LGJ11" s="111"/>
      <c r="LGK11" s="111"/>
      <c r="LGL11" s="111"/>
      <c r="LGM11" s="111"/>
      <c r="LGN11" s="111"/>
      <c r="LGO11" s="111"/>
      <c r="LGP11" s="111"/>
      <c r="LGQ11" s="111"/>
      <c r="LGR11" s="111"/>
      <c r="LGS11" s="111"/>
      <c r="LGT11" s="111"/>
      <c r="LGU11" s="111"/>
      <c r="LGV11" s="111"/>
      <c r="LGW11" s="111"/>
      <c r="LGX11" s="111"/>
      <c r="LGY11" s="111"/>
      <c r="LGZ11" s="111"/>
      <c r="LHA11" s="111"/>
      <c r="LHB11" s="111"/>
      <c r="LHC11" s="111"/>
      <c r="LHD11" s="111"/>
      <c r="LHE11" s="111"/>
      <c r="LHF11" s="111"/>
      <c r="LHG11" s="111"/>
      <c r="LHH11" s="111"/>
      <c r="LHI11" s="111"/>
      <c r="LHJ11" s="111"/>
      <c r="LHK11" s="111"/>
      <c r="LHL11" s="111"/>
      <c r="LHM11" s="111"/>
      <c r="LHN11" s="111"/>
      <c r="LHO11" s="111"/>
      <c r="LHP11" s="111"/>
      <c r="LHQ11" s="111"/>
      <c r="LHR11" s="111"/>
      <c r="LHS11" s="111"/>
      <c r="LHT11" s="111"/>
      <c r="LHU11" s="111"/>
      <c r="LHV11" s="111"/>
      <c r="LHW11" s="111"/>
      <c r="LHX11" s="111"/>
      <c r="LHY11" s="111"/>
      <c r="LHZ11" s="111"/>
      <c r="LIA11" s="111"/>
      <c r="LIB11" s="111"/>
      <c r="LIC11" s="111"/>
      <c r="LID11" s="111"/>
      <c r="LIE11" s="111"/>
      <c r="LIF11" s="111"/>
      <c r="LIG11" s="111"/>
      <c r="LIH11" s="111"/>
      <c r="LII11" s="111"/>
      <c r="LIJ11" s="111"/>
      <c r="LIK11" s="111"/>
      <c r="LIL11" s="111"/>
      <c r="LIM11" s="111"/>
      <c r="LIN11" s="111"/>
      <c r="LIO11" s="111"/>
      <c r="LIP11" s="111"/>
      <c r="LIQ11" s="111"/>
      <c r="LIR11" s="111"/>
      <c r="LIS11" s="111"/>
      <c r="LIT11" s="111"/>
      <c r="LIU11" s="111"/>
      <c r="LIV11" s="111"/>
      <c r="LIW11" s="111"/>
      <c r="LIX11" s="111"/>
      <c r="LIY11" s="111"/>
      <c r="LIZ11" s="111"/>
      <c r="LJA11" s="111"/>
      <c r="LJB11" s="111"/>
      <c r="LJC11" s="111"/>
      <c r="LJD11" s="111"/>
      <c r="LJE11" s="111"/>
      <c r="LJF11" s="111"/>
      <c r="LJG11" s="111"/>
      <c r="LJH11" s="111"/>
      <c r="LJI11" s="111"/>
      <c r="LJJ11" s="111"/>
      <c r="LJK11" s="111"/>
      <c r="LJL11" s="111"/>
      <c r="LJM11" s="111"/>
      <c r="LJN11" s="111"/>
      <c r="LJO11" s="111"/>
      <c r="LJP11" s="111"/>
      <c r="LJQ11" s="111"/>
      <c r="LJR11" s="111"/>
      <c r="LJS11" s="111"/>
      <c r="LJT11" s="111"/>
      <c r="LJU11" s="111"/>
      <c r="LJV11" s="111"/>
      <c r="LJW11" s="111"/>
      <c r="LJX11" s="111"/>
      <c r="LJY11" s="111"/>
      <c r="LJZ11" s="111"/>
      <c r="LKA11" s="111"/>
      <c r="LKB11" s="111"/>
      <c r="LKC11" s="111"/>
      <c r="LKD11" s="111"/>
      <c r="LKE11" s="111"/>
      <c r="LKF11" s="111"/>
      <c r="LKG11" s="111"/>
      <c r="LKH11" s="111"/>
      <c r="LKI11" s="111"/>
      <c r="LKJ11" s="111"/>
      <c r="LKK11" s="111"/>
      <c r="LKL11" s="111"/>
      <c r="LKM11" s="111"/>
      <c r="LKN11" s="111"/>
      <c r="LKO11" s="111"/>
      <c r="LKP11" s="111"/>
      <c r="LKQ11" s="111"/>
      <c r="LKR11" s="111"/>
      <c r="LKS11" s="111"/>
      <c r="LKT11" s="111"/>
      <c r="LKU11" s="111"/>
      <c r="LKV11" s="111"/>
      <c r="LKW11" s="111"/>
      <c r="LKX11" s="111"/>
      <c r="LKY11" s="111"/>
      <c r="LKZ11" s="111"/>
      <c r="LLA11" s="111"/>
      <c r="LLB11" s="111"/>
      <c r="LLC11" s="111"/>
      <c r="LLD11" s="111"/>
      <c r="LLE11" s="111"/>
      <c r="LLF11" s="111"/>
      <c r="LLG11" s="111"/>
      <c r="LLH11" s="111"/>
      <c r="LLI11" s="111"/>
      <c r="LLJ11" s="111"/>
      <c r="LLK11" s="111"/>
      <c r="LLL11" s="111"/>
      <c r="LLM11" s="111"/>
      <c r="LLN11" s="111"/>
      <c r="LLO11" s="111"/>
      <c r="LLP11" s="111"/>
      <c r="LLQ11" s="111"/>
      <c r="LLR11" s="111"/>
      <c r="LLS11" s="111"/>
      <c r="LLT11" s="111"/>
      <c r="LLU11" s="111"/>
      <c r="LLV11" s="111"/>
      <c r="LLW11" s="111"/>
      <c r="LLX11" s="111"/>
      <c r="LLY11" s="111"/>
      <c r="LLZ11" s="111"/>
      <c r="LMA11" s="111"/>
      <c r="LMB11" s="111"/>
      <c r="LMC11" s="111"/>
      <c r="LMD11" s="111"/>
      <c r="LME11" s="111"/>
      <c r="LMF11" s="111"/>
      <c r="LMG11" s="111"/>
      <c r="LMH11" s="111"/>
      <c r="LMI11" s="111"/>
      <c r="LMJ11" s="111"/>
      <c r="LMK11" s="111"/>
      <c r="LML11" s="111"/>
      <c r="LMM11" s="111"/>
      <c r="LMN11" s="111"/>
      <c r="LMO11" s="111"/>
      <c r="LMP11" s="111"/>
      <c r="LMQ11" s="111"/>
      <c r="LMR11" s="111"/>
      <c r="LMS11" s="111"/>
      <c r="LMT11" s="111"/>
      <c r="LMU11" s="111"/>
      <c r="LMV11" s="111"/>
      <c r="LMW11" s="111"/>
      <c r="LMX11" s="111"/>
      <c r="LMY11" s="111"/>
      <c r="LMZ11" s="111"/>
      <c r="LNA11" s="111"/>
      <c r="LNB11" s="111"/>
      <c r="LNC11" s="111"/>
      <c r="LND11" s="111"/>
      <c r="LNE11" s="111"/>
      <c r="LNF11" s="111"/>
      <c r="LNG11" s="111"/>
      <c r="LNH11" s="111"/>
      <c r="LNI11" s="111"/>
      <c r="LNJ11" s="111"/>
      <c r="LNK11" s="111"/>
      <c r="LNL11" s="111"/>
      <c r="LNM11" s="111"/>
      <c r="LNN11" s="111"/>
      <c r="LNO11" s="111"/>
      <c r="LNP11" s="111"/>
      <c r="LNQ11" s="111"/>
      <c r="LNR11" s="111"/>
      <c r="LNS11" s="111"/>
      <c r="LNT11" s="111"/>
      <c r="LNU11" s="111"/>
      <c r="LNV11" s="111"/>
      <c r="LNW11" s="111"/>
      <c r="LNX11" s="111"/>
      <c r="LNY11" s="111"/>
      <c r="LNZ11" s="111"/>
      <c r="LOA11" s="111"/>
      <c r="LOB11" s="111"/>
      <c r="LOC11" s="111"/>
      <c r="LOD11" s="111"/>
      <c r="LOE11" s="111"/>
      <c r="LOF11" s="111"/>
      <c r="LOG11" s="111"/>
      <c r="LOH11" s="111"/>
      <c r="LOI11" s="111"/>
      <c r="LOJ11" s="111"/>
      <c r="LOK11" s="111"/>
      <c r="LOL11" s="111"/>
      <c r="LOM11" s="111"/>
      <c r="LON11" s="111"/>
      <c r="LOO11" s="111"/>
      <c r="LOP11" s="111"/>
      <c r="LOQ11" s="111"/>
      <c r="LOR11" s="111"/>
      <c r="LOS11" s="111"/>
      <c r="LOT11" s="111"/>
      <c r="LOU11" s="111"/>
      <c r="LOV11" s="111"/>
      <c r="LOW11" s="111"/>
      <c r="LOX11" s="111"/>
      <c r="LOY11" s="111"/>
      <c r="LOZ11" s="111"/>
      <c r="LPA11" s="111"/>
      <c r="LPB11" s="111"/>
      <c r="LPC11" s="111"/>
      <c r="LPD11" s="111"/>
      <c r="LPE11" s="111"/>
      <c r="LPF11" s="111"/>
      <c r="LPG11" s="111"/>
      <c r="LPH11" s="111"/>
      <c r="LPI11" s="111"/>
      <c r="LPJ11" s="111"/>
      <c r="LPK11" s="111"/>
      <c r="LPL11" s="111"/>
      <c r="LPM11" s="111"/>
      <c r="LPN11" s="111"/>
      <c r="LPO11" s="111"/>
      <c r="LPP11" s="111"/>
      <c r="LPQ11" s="111"/>
      <c r="LPR11" s="111"/>
      <c r="LPS11" s="111"/>
      <c r="LPT11" s="111"/>
      <c r="LPU11" s="111"/>
      <c r="LPV11" s="111"/>
      <c r="LPW11" s="111"/>
      <c r="LPX11" s="111"/>
      <c r="LPY11" s="111"/>
      <c r="LPZ11" s="111"/>
      <c r="LQA11" s="111"/>
      <c r="LQB11" s="111"/>
      <c r="LQC11" s="111"/>
      <c r="LQD11" s="111"/>
      <c r="LQE11" s="111"/>
      <c r="LQF11" s="111"/>
      <c r="LQG11" s="111"/>
      <c r="LQH11" s="111"/>
      <c r="LQI11" s="111"/>
      <c r="LQJ11" s="111"/>
      <c r="LQK11" s="111"/>
      <c r="LQL11" s="111"/>
      <c r="LQM11" s="111"/>
      <c r="LQN11" s="111"/>
      <c r="LQO11" s="111"/>
      <c r="LQP11" s="111"/>
      <c r="LQQ11" s="111"/>
      <c r="LQR11" s="111"/>
      <c r="LQS11" s="111"/>
      <c r="LQT11" s="111"/>
      <c r="LQU11" s="111"/>
      <c r="LQV11" s="111"/>
      <c r="LQW11" s="111"/>
      <c r="LQX11" s="111"/>
      <c r="LQY11" s="111"/>
      <c r="LQZ11" s="111"/>
      <c r="LRA11" s="111"/>
      <c r="LRB11" s="111"/>
      <c r="LRC11" s="111"/>
      <c r="LRD11" s="111"/>
      <c r="LRE11" s="111"/>
      <c r="LRF11" s="111"/>
      <c r="LRG11" s="111"/>
      <c r="LRH11" s="111"/>
      <c r="LRI11" s="111"/>
      <c r="LRJ11" s="111"/>
      <c r="LRK11" s="111"/>
      <c r="LRL11" s="111"/>
      <c r="LRM11" s="111"/>
      <c r="LRN11" s="111"/>
      <c r="LRO11" s="111"/>
      <c r="LRP11" s="111"/>
      <c r="LRQ11" s="111"/>
      <c r="LRR11" s="111"/>
      <c r="LRS11" s="111"/>
      <c r="LRT11" s="111"/>
      <c r="LRU11" s="111"/>
      <c r="LRV11" s="111"/>
      <c r="LRW11" s="111"/>
      <c r="LRX11" s="111"/>
      <c r="LRY11" s="111"/>
      <c r="LRZ11" s="111"/>
      <c r="LSA11" s="111"/>
      <c r="LSB11" s="111"/>
      <c r="LSC11" s="111"/>
      <c r="LSD11" s="111"/>
      <c r="LSE11" s="111"/>
      <c r="LSF11" s="111"/>
      <c r="LSG11" s="111"/>
      <c r="LSH11" s="111"/>
      <c r="LSI11" s="111"/>
      <c r="LSJ11" s="111"/>
      <c r="LSK11" s="111"/>
      <c r="LSL11" s="111"/>
      <c r="LSM11" s="111"/>
      <c r="LSN11" s="111"/>
      <c r="LSO11" s="111"/>
      <c r="LSP11" s="111"/>
      <c r="LSQ11" s="111"/>
      <c r="LSR11" s="111"/>
      <c r="LSS11" s="111"/>
      <c r="LST11" s="111"/>
      <c r="LSU11" s="111"/>
      <c r="LSV11" s="111"/>
      <c r="LSW11" s="111"/>
      <c r="LSX11" s="111"/>
      <c r="LSY11" s="111"/>
      <c r="LSZ11" s="111"/>
      <c r="LTA11" s="111"/>
      <c r="LTB11" s="111"/>
      <c r="LTC11" s="111"/>
      <c r="LTD11" s="111"/>
      <c r="LTE11" s="111"/>
      <c r="LTF11" s="111"/>
      <c r="LTG11" s="111"/>
      <c r="LTH11" s="111"/>
      <c r="LTI11" s="111"/>
      <c r="LTJ11" s="111"/>
      <c r="LTK11" s="111"/>
      <c r="LTL11" s="111"/>
      <c r="LTM11" s="111"/>
      <c r="LTN11" s="111"/>
      <c r="LTO11" s="111"/>
      <c r="LTP11" s="111"/>
      <c r="LTQ11" s="111"/>
      <c r="LTR11" s="111"/>
      <c r="LTS11" s="111"/>
      <c r="LTT11" s="111"/>
      <c r="LTU11" s="111"/>
      <c r="LTV11" s="111"/>
      <c r="LTW11" s="111"/>
      <c r="LTX11" s="111"/>
      <c r="LTY11" s="111"/>
      <c r="LTZ11" s="111"/>
      <c r="LUA11" s="111"/>
      <c r="LUB11" s="111"/>
      <c r="LUC11" s="111"/>
      <c r="LUD11" s="111"/>
      <c r="LUE11" s="111"/>
      <c r="LUF11" s="111"/>
      <c r="LUG11" s="111"/>
      <c r="LUH11" s="111"/>
      <c r="LUI11" s="111"/>
      <c r="LUJ11" s="111"/>
      <c r="LUK11" s="111"/>
      <c r="LUL11" s="111"/>
      <c r="LUM11" s="111"/>
      <c r="LUN11" s="111"/>
      <c r="LUO11" s="111"/>
      <c r="LUP11" s="111"/>
      <c r="LUQ11" s="111"/>
      <c r="LUR11" s="111"/>
      <c r="LUS11" s="111"/>
      <c r="LUT11" s="111"/>
      <c r="LUU11" s="111"/>
      <c r="LUV11" s="111"/>
      <c r="LUW11" s="111"/>
      <c r="LUX11" s="111"/>
      <c r="LUY11" s="111"/>
      <c r="LUZ11" s="111"/>
      <c r="LVA11" s="111"/>
      <c r="LVB11" s="111"/>
      <c r="LVC11" s="111"/>
      <c r="LVD11" s="111"/>
      <c r="LVE11" s="111"/>
      <c r="LVF11" s="111"/>
      <c r="LVG11" s="111"/>
      <c r="LVH11" s="111"/>
      <c r="LVI11" s="111"/>
      <c r="LVJ11" s="111"/>
      <c r="LVK11" s="111"/>
      <c r="LVL11" s="111"/>
      <c r="LVM11" s="111"/>
      <c r="LVN11" s="111"/>
      <c r="LVO11" s="111"/>
      <c r="LVP11" s="111"/>
      <c r="LVQ11" s="111"/>
      <c r="LVR11" s="111"/>
      <c r="LVS11" s="111"/>
      <c r="LVT11" s="111"/>
      <c r="LVU11" s="111"/>
      <c r="LVV11" s="111"/>
      <c r="LVW11" s="111"/>
      <c r="LVX11" s="111"/>
      <c r="LVY11" s="111"/>
      <c r="LVZ11" s="111"/>
      <c r="LWA11" s="111"/>
      <c r="LWB11" s="111"/>
      <c r="LWC11" s="111"/>
      <c r="LWD11" s="111"/>
      <c r="LWE11" s="111"/>
      <c r="LWF11" s="111"/>
      <c r="LWG11" s="111"/>
      <c r="LWH11" s="111"/>
      <c r="LWI11" s="111"/>
      <c r="LWJ11" s="111"/>
      <c r="LWK11" s="111"/>
      <c r="LWL11" s="111"/>
      <c r="LWM11" s="111"/>
      <c r="LWN11" s="111"/>
      <c r="LWO11" s="111"/>
      <c r="LWP11" s="111"/>
      <c r="LWQ11" s="111"/>
      <c r="LWR11" s="111"/>
      <c r="LWS11" s="111"/>
      <c r="LWT11" s="111"/>
      <c r="LWU11" s="111"/>
      <c r="LWV11" s="111"/>
      <c r="LWW11" s="111"/>
      <c r="LWX11" s="111"/>
      <c r="LWY11" s="111"/>
      <c r="LWZ11" s="111"/>
      <c r="LXA11" s="111"/>
      <c r="LXB11" s="111"/>
      <c r="LXC11" s="111"/>
      <c r="LXD11" s="111"/>
      <c r="LXE11" s="111"/>
      <c r="LXF11" s="111"/>
      <c r="LXG11" s="111"/>
      <c r="LXH11" s="111"/>
      <c r="LXI11" s="111"/>
      <c r="LXJ11" s="111"/>
      <c r="LXK11" s="111"/>
      <c r="LXL11" s="111"/>
      <c r="LXM11" s="111"/>
      <c r="LXN11" s="111"/>
      <c r="LXO11" s="111"/>
      <c r="LXP11" s="111"/>
      <c r="LXQ11" s="111"/>
      <c r="LXR11" s="111"/>
      <c r="LXS11" s="111"/>
      <c r="LXT11" s="111"/>
      <c r="LXU11" s="111"/>
      <c r="LXV11" s="111"/>
      <c r="LXW11" s="111"/>
      <c r="LXX11" s="111"/>
      <c r="LXY11" s="111"/>
      <c r="LXZ11" s="111"/>
      <c r="LYA11" s="111"/>
      <c r="LYB11" s="111"/>
      <c r="LYC11" s="111"/>
      <c r="LYD11" s="111"/>
      <c r="LYE11" s="111"/>
      <c r="LYF11" s="111"/>
      <c r="LYG11" s="111"/>
      <c r="LYH11" s="111"/>
      <c r="LYI11" s="111"/>
      <c r="LYJ11" s="111"/>
      <c r="LYK11" s="111"/>
      <c r="LYL11" s="111"/>
      <c r="LYM11" s="111"/>
      <c r="LYN11" s="111"/>
      <c r="LYO11" s="111"/>
      <c r="LYP11" s="111"/>
      <c r="LYQ11" s="111"/>
      <c r="LYR11" s="111"/>
      <c r="LYS11" s="111"/>
      <c r="LYT11" s="111"/>
      <c r="LYU11" s="111"/>
      <c r="LYV11" s="111"/>
      <c r="LYW11" s="111"/>
      <c r="LYX11" s="111"/>
      <c r="LYY11" s="111"/>
      <c r="LYZ11" s="111"/>
      <c r="LZA11" s="111"/>
      <c r="LZB11" s="111"/>
      <c r="LZC11" s="111"/>
      <c r="LZD11" s="111"/>
      <c r="LZE11" s="111"/>
      <c r="LZF11" s="111"/>
      <c r="LZG11" s="111"/>
      <c r="LZH11" s="111"/>
      <c r="LZI11" s="111"/>
      <c r="LZJ11" s="111"/>
      <c r="LZK11" s="111"/>
      <c r="LZL11" s="111"/>
      <c r="LZM11" s="111"/>
      <c r="LZN11" s="111"/>
      <c r="LZO11" s="111"/>
      <c r="LZP11" s="111"/>
      <c r="LZQ11" s="111"/>
      <c r="LZR11" s="111"/>
      <c r="LZS11" s="111"/>
      <c r="LZT11" s="111"/>
      <c r="LZU11" s="111"/>
      <c r="LZV11" s="111"/>
      <c r="LZW11" s="111"/>
      <c r="LZX11" s="111"/>
      <c r="LZY11" s="111"/>
      <c r="LZZ11" s="111"/>
      <c r="MAA11" s="111"/>
      <c r="MAB11" s="111"/>
      <c r="MAC11" s="111"/>
      <c r="MAD11" s="111"/>
      <c r="MAE11" s="111"/>
      <c r="MAF11" s="111"/>
      <c r="MAG11" s="111"/>
      <c r="MAH11" s="111"/>
      <c r="MAI11" s="111"/>
      <c r="MAJ11" s="111"/>
      <c r="MAK11" s="111"/>
      <c r="MAL11" s="111"/>
      <c r="MAM11" s="111"/>
      <c r="MAN11" s="111"/>
      <c r="MAO11" s="111"/>
      <c r="MAP11" s="111"/>
      <c r="MAQ11" s="111"/>
      <c r="MAR11" s="111"/>
      <c r="MAS11" s="111"/>
      <c r="MAT11" s="111"/>
      <c r="MAU11" s="111"/>
      <c r="MAV11" s="111"/>
      <c r="MAW11" s="111"/>
      <c r="MAX11" s="111"/>
      <c r="MAY11" s="111"/>
      <c r="MAZ11" s="111"/>
      <c r="MBA11" s="111"/>
      <c r="MBB11" s="111"/>
      <c r="MBC11" s="111"/>
      <c r="MBD11" s="111"/>
      <c r="MBE11" s="111"/>
      <c r="MBF11" s="111"/>
      <c r="MBG11" s="111"/>
      <c r="MBH11" s="111"/>
      <c r="MBI11" s="111"/>
      <c r="MBJ11" s="111"/>
      <c r="MBK11" s="111"/>
      <c r="MBL11" s="111"/>
      <c r="MBM11" s="111"/>
      <c r="MBN11" s="111"/>
      <c r="MBO11" s="111"/>
      <c r="MBP11" s="111"/>
      <c r="MBQ11" s="111"/>
      <c r="MBR11" s="111"/>
      <c r="MBS11" s="111"/>
      <c r="MBT11" s="111"/>
      <c r="MBU11" s="111"/>
      <c r="MBV11" s="111"/>
      <c r="MBW11" s="111"/>
      <c r="MBX11" s="111"/>
      <c r="MBY11" s="111"/>
      <c r="MBZ11" s="111"/>
      <c r="MCA11" s="111"/>
      <c r="MCB11" s="111"/>
      <c r="MCC11" s="111"/>
      <c r="MCD11" s="111"/>
      <c r="MCE11" s="111"/>
      <c r="MCF11" s="111"/>
      <c r="MCG11" s="111"/>
      <c r="MCH11" s="111"/>
      <c r="MCI11" s="111"/>
      <c r="MCJ11" s="111"/>
      <c r="MCK11" s="111"/>
      <c r="MCL11" s="111"/>
      <c r="MCM11" s="111"/>
      <c r="MCN11" s="111"/>
      <c r="MCO11" s="111"/>
      <c r="MCP11" s="111"/>
      <c r="MCQ11" s="111"/>
      <c r="MCR11" s="111"/>
      <c r="MCS11" s="111"/>
      <c r="MCT11" s="111"/>
      <c r="MCU11" s="111"/>
      <c r="MCV11" s="111"/>
      <c r="MCW11" s="111"/>
      <c r="MCX11" s="111"/>
      <c r="MCY11" s="111"/>
      <c r="MCZ11" s="111"/>
      <c r="MDA11" s="111"/>
      <c r="MDB11" s="111"/>
      <c r="MDC11" s="111"/>
      <c r="MDD11" s="111"/>
      <c r="MDE11" s="111"/>
      <c r="MDF11" s="111"/>
      <c r="MDG11" s="111"/>
      <c r="MDH11" s="111"/>
      <c r="MDI11" s="111"/>
      <c r="MDJ11" s="111"/>
      <c r="MDK11" s="111"/>
      <c r="MDL11" s="111"/>
      <c r="MDM11" s="111"/>
      <c r="MDN11" s="111"/>
      <c r="MDO11" s="111"/>
      <c r="MDP11" s="111"/>
      <c r="MDQ11" s="111"/>
      <c r="MDR11" s="111"/>
      <c r="MDS11" s="111"/>
      <c r="MDT11" s="111"/>
      <c r="MDU11" s="111"/>
      <c r="MDV11" s="111"/>
      <c r="MDW11" s="111"/>
      <c r="MDX11" s="111"/>
      <c r="MDY11" s="111"/>
      <c r="MDZ11" s="111"/>
      <c r="MEA11" s="111"/>
      <c r="MEB11" s="111"/>
      <c r="MEC11" s="111"/>
      <c r="MED11" s="111"/>
      <c r="MEE11" s="111"/>
      <c r="MEF11" s="111"/>
      <c r="MEG11" s="111"/>
      <c r="MEH11" s="111"/>
      <c r="MEI11" s="111"/>
      <c r="MEJ11" s="111"/>
      <c r="MEK11" s="111"/>
      <c r="MEL11" s="111"/>
      <c r="MEM11" s="111"/>
      <c r="MEN11" s="111"/>
      <c r="MEO11" s="111"/>
      <c r="MEP11" s="111"/>
      <c r="MEQ11" s="111"/>
      <c r="MER11" s="111"/>
      <c r="MES11" s="111"/>
      <c r="MET11" s="111"/>
      <c r="MEU11" s="111"/>
      <c r="MEV11" s="111"/>
      <c r="MEW11" s="111"/>
      <c r="MEX11" s="111"/>
      <c r="MEY11" s="111"/>
      <c r="MEZ11" s="111"/>
      <c r="MFA11" s="111"/>
      <c r="MFB11" s="111"/>
      <c r="MFC11" s="111"/>
      <c r="MFD11" s="111"/>
      <c r="MFE11" s="111"/>
      <c r="MFF11" s="111"/>
      <c r="MFG11" s="111"/>
      <c r="MFH11" s="111"/>
      <c r="MFI11" s="111"/>
      <c r="MFJ11" s="111"/>
      <c r="MFK11" s="111"/>
      <c r="MFL11" s="111"/>
      <c r="MFM11" s="111"/>
      <c r="MFN11" s="111"/>
      <c r="MFO11" s="111"/>
      <c r="MFP11" s="111"/>
      <c r="MFQ11" s="111"/>
      <c r="MFR11" s="111"/>
      <c r="MFS11" s="111"/>
      <c r="MFT11" s="111"/>
      <c r="MFU11" s="111"/>
      <c r="MFV11" s="111"/>
      <c r="MFW11" s="111"/>
      <c r="MFX11" s="111"/>
      <c r="MFY11" s="111"/>
      <c r="MFZ11" s="111"/>
      <c r="MGA11" s="111"/>
      <c r="MGB11" s="111"/>
      <c r="MGC11" s="111"/>
      <c r="MGD11" s="111"/>
      <c r="MGE11" s="111"/>
      <c r="MGF11" s="111"/>
      <c r="MGG11" s="111"/>
      <c r="MGH11" s="111"/>
      <c r="MGI11" s="111"/>
      <c r="MGJ11" s="111"/>
      <c r="MGK11" s="111"/>
      <c r="MGL11" s="111"/>
      <c r="MGM11" s="111"/>
      <c r="MGN11" s="111"/>
      <c r="MGO11" s="111"/>
      <c r="MGP11" s="111"/>
      <c r="MGQ11" s="111"/>
      <c r="MGR11" s="111"/>
      <c r="MGS11" s="111"/>
      <c r="MGT11" s="111"/>
      <c r="MGU11" s="111"/>
      <c r="MGV11" s="111"/>
      <c r="MGW11" s="111"/>
      <c r="MGX11" s="111"/>
      <c r="MGY11" s="111"/>
      <c r="MGZ11" s="111"/>
      <c r="MHA11" s="111"/>
      <c r="MHB11" s="111"/>
      <c r="MHC11" s="111"/>
      <c r="MHD11" s="111"/>
      <c r="MHE11" s="111"/>
      <c r="MHF11" s="111"/>
      <c r="MHG11" s="111"/>
      <c r="MHH11" s="111"/>
      <c r="MHI11" s="111"/>
      <c r="MHJ11" s="111"/>
      <c r="MHK11" s="111"/>
      <c r="MHL11" s="111"/>
      <c r="MHM11" s="111"/>
      <c r="MHN11" s="111"/>
      <c r="MHO11" s="111"/>
      <c r="MHP11" s="111"/>
      <c r="MHQ11" s="111"/>
      <c r="MHR11" s="111"/>
      <c r="MHS11" s="111"/>
      <c r="MHT11" s="111"/>
      <c r="MHU11" s="111"/>
      <c r="MHV11" s="111"/>
      <c r="MHW11" s="111"/>
      <c r="MHX11" s="111"/>
      <c r="MHY11" s="111"/>
      <c r="MHZ11" s="111"/>
      <c r="MIA11" s="111"/>
      <c r="MIB11" s="111"/>
      <c r="MIC11" s="111"/>
      <c r="MID11" s="111"/>
      <c r="MIE11" s="111"/>
      <c r="MIF11" s="111"/>
      <c r="MIG11" s="111"/>
      <c r="MIH11" s="111"/>
      <c r="MII11" s="111"/>
      <c r="MIJ11" s="111"/>
      <c r="MIK11" s="111"/>
      <c r="MIL11" s="111"/>
      <c r="MIM11" s="111"/>
      <c r="MIN11" s="111"/>
      <c r="MIO11" s="111"/>
      <c r="MIP11" s="111"/>
      <c r="MIQ11" s="111"/>
      <c r="MIR11" s="111"/>
      <c r="MIS11" s="111"/>
      <c r="MIT11" s="111"/>
      <c r="MIU11" s="111"/>
      <c r="MIV11" s="111"/>
      <c r="MIW11" s="111"/>
      <c r="MIX11" s="111"/>
      <c r="MIY11" s="111"/>
      <c r="MIZ11" s="111"/>
      <c r="MJA11" s="111"/>
      <c r="MJB11" s="111"/>
      <c r="MJC11" s="111"/>
      <c r="MJD11" s="111"/>
      <c r="MJE11" s="111"/>
      <c r="MJF11" s="111"/>
      <c r="MJG11" s="111"/>
      <c r="MJH11" s="111"/>
      <c r="MJI11" s="111"/>
      <c r="MJJ11" s="111"/>
      <c r="MJK11" s="111"/>
      <c r="MJL11" s="111"/>
      <c r="MJM11" s="111"/>
      <c r="MJN11" s="111"/>
      <c r="MJO11" s="111"/>
      <c r="MJP11" s="111"/>
      <c r="MJQ11" s="111"/>
      <c r="MJR11" s="111"/>
      <c r="MJS11" s="111"/>
      <c r="MJT11" s="111"/>
      <c r="MJU11" s="111"/>
      <c r="MJV11" s="111"/>
      <c r="MJW11" s="111"/>
      <c r="MJX11" s="111"/>
      <c r="MJY11" s="111"/>
      <c r="MJZ11" s="111"/>
      <c r="MKA11" s="111"/>
      <c r="MKB11" s="111"/>
      <c r="MKC11" s="111"/>
      <c r="MKD11" s="111"/>
      <c r="MKE11" s="111"/>
      <c r="MKF11" s="111"/>
      <c r="MKG11" s="111"/>
      <c r="MKH11" s="111"/>
      <c r="MKI11" s="111"/>
      <c r="MKJ11" s="111"/>
      <c r="MKK11" s="111"/>
      <c r="MKL11" s="111"/>
      <c r="MKM11" s="111"/>
      <c r="MKN11" s="111"/>
      <c r="MKO11" s="111"/>
      <c r="MKP11" s="111"/>
      <c r="MKQ11" s="111"/>
      <c r="MKR11" s="111"/>
      <c r="MKS11" s="111"/>
      <c r="MKT11" s="111"/>
      <c r="MKU11" s="111"/>
      <c r="MKV11" s="111"/>
      <c r="MKW11" s="111"/>
      <c r="MKX11" s="111"/>
      <c r="MKY11" s="111"/>
      <c r="MKZ11" s="111"/>
      <c r="MLA11" s="111"/>
      <c r="MLB11" s="111"/>
      <c r="MLC11" s="111"/>
      <c r="MLD11" s="111"/>
      <c r="MLE11" s="111"/>
      <c r="MLF11" s="111"/>
      <c r="MLG11" s="111"/>
      <c r="MLH11" s="111"/>
      <c r="MLI11" s="111"/>
      <c r="MLJ11" s="111"/>
      <c r="MLK11" s="111"/>
      <c r="MLL11" s="111"/>
      <c r="MLM11" s="111"/>
      <c r="MLN11" s="111"/>
      <c r="MLO11" s="111"/>
      <c r="MLP11" s="111"/>
      <c r="MLQ11" s="111"/>
      <c r="MLR11" s="111"/>
      <c r="MLS11" s="111"/>
      <c r="MLT11" s="111"/>
      <c r="MLU11" s="111"/>
      <c r="MLV11" s="111"/>
      <c r="MLW11" s="111"/>
      <c r="MLX11" s="111"/>
      <c r="MLY11" s="111"/>
      <c r="MLZ11" s="111"/>
      <c r="MMA11" s="111"/>
      <c r="MMB11" s="111"/>
      <c r="MMC11" s="111"/>
      <c r="MMD11" s="111"/>
      <c r="MME11" s="111"/>
      <c r="MMF11" s="111"/>
      <c r="MMG11" s="111"/>
      <c r="MMH11" s="111"/>
      <c r="MMI11" s="111"/>
      <c r="MMJ11" s="111"/>
      <c r="MMK11" s="111"/>
      <c r="MML11" s="111"/>
      <c r="MMM11" s="111"/>
      <c r="MMN11" s="111"/>
      <c r="MMO11" s="111"/>
      <c r="MMP11" s="111"/>
      <c r="MMQ11" s="111"/>
      <c r="MMR11" s="111"/>
      <c r="MMS11" s="111"/>
      <c r="MMT11" s="111"/>
      <c r="MMU11" s="111"/>
      <c r="MMV11" s="111"/>
      <c r="MMW11" s="111"/>
      <c r="MMX11" s="111"/>
      <c r="MMY11" s="111"/>
      <c r="MMZ11" s="111"/>
      <c r="MNA11" s="111"/>
      <c r="MNB11" s="111"/>
      <c r="MNC11" s="111"/>
      <c r="MND11" s="111"/>
      <c r="MNE11" s="111"/>
      <c r="MNF11" s="111"/>
      <c r="MNG11" s="111"/>
      <c r="MNH11" s="111"/>
      <c r="MNI11" s="111"/>
      <c r="MNJ11" s="111"/>
      <c r="MNK11" s="111"/>
      <c r="MNL11" s="111"/>
      <c r="MNM11" s="111"/>
      <c r="MNN11" s="111"/>
      <c r="MNO11" s="111"/>
      <c r="MNP11" s="111"/>
      <c r="MNQ11" s="111"/>
      <c r="MNR11" s="111"/>
      <c r="MNS11" s="111"/>
      <c r="MNT11" s="111"/>
      <c r="MNU11" s="111"/>
      <c r="MNV11" s="111"/>
      <c r="MNW11" s="111"/>
      <c r="MNX11" s="111"/>
      <c r="MNY11" s="111"/>
      <c r="MNZ11" s="111"/>
      <c r="MOA11" s="111"/>
      <c r="MOB11" s="111"/>
      <c r="MOC11" s="111"/>
      <c r="MOD11" s="111"/>
      <c r="MOE11" s="111"/>
      <c r="MOF11" s="111"/>
      <c r="MOG11" s="111"/>
      <c r="MOH11" s="111"/>
      <c r="MOI11" s="111"/>
      <c r="MOJ11" s="111"/>
      <c r="MOK11" s="111"/>
      <c r="MOL11" s="111"/>
      <c r="MOM11" s="111"/>
      <c r="MON11" s="111"/>
      <c r="MOO11" s="111"/>
      <c r="MOP11" s="111"/>
      <c r="MOQ11" s="111"/>
      <c r="MOR11" s="111"/>
      <c r="MOS11" s="111"/>
      <c r="MOT11" s="111"/>
      <c r="MOU11" s="111"/>
      <c r="MOV11" s="111"/>
      <c r="MOW11" s="111"/>
      <c r="MOX11" s="111"/>
      <c r="MOY11" s="111"/>
      <c r="MOZ11" s="111"/>
      <c r="MPA11" s="111"/>
      <c r="MPB11" s="111"/>
      <c r="MPC11" s="111"/>
      <c r="MPD11" s="111"/>
      <c r="MPE11" s="111"/>
      <c r="MPF11" s="111"/>
      <c r="MPG11" s="111"/>
      <c r="MPH11" s="111"/>
      <c r="MPI11" s="111"/>
      <c r="MPJ11" s="111"/>
      <c r="MPK11" s="111"/>
      <c r="MPL11" s="111"/>
      <c r="MPM11" s="111"/>
      <c r="MPN11" s="111"/>
      <c r="MPO11" s="111"/>
      <c r="MPP11" s="111"/>
      <c r="MPQ11" s="111"/>
      <c r="MPR11" s="111"/>
      <c r="MPS11" s="111"/>
      <c r="MPT11" s="111"/>
      <c r="MPU11" s="111"/>
      <c r="MPV11" s="111"/>
      <c r="MPW11" s="111"/>
      <c r="MPX11" s="111"/>
      <c r="MPY11" s="111"/>
      <c r="MPZ11" s="111"/>
      <c r="MQA11" s="111"/>
      <c r="MQB11" s="111"/>
      <c r="MQC11" s="111"/>
      <c r="MQD11" s="111"/>
      <c r="MQE11" s="111"/>
      <c r="MQF11" s="111"/>
      <c r="MQG11" s="111"/>
      <c r="MQH11" s="111"/>
      <c r="MQI11" s="111"/>
      <c r="MQJ11" s="111"/>
      <c r="MQK11" s="111"/>
      <c r="MQL11" s="111"/>
      <c r="MQM11" s="111"/>
      <c r="MQN11" s="111"/>
      <c r="MQO11" s="111"/>
      <c r="MQP11" s="111"/>
      <c r="MQQ11" s="111"/>
      <c r="MQR11" s="111"/>
      <c r="MQS11" s="111"/>
      <c r="MQT11" s="111"/>
      <c r="MQU11" s="111"/>
      <c r="MQV11" s="111"/>
      <c r="MQW11" s="111"/>
      <c r="MQX11" s="111"/>
      <c r="MQY11" s="111"/>
      <c r="MQZ11" s="111"/>
      <c r="MRA11" s="111"/>
      <c r="MRB11" s="111"/>
      <c r="MRC11" s="111"/>
      <c r="MRD11" s="111"/>
      <c r="MRE11" s="111"/>
      <c r="MRF11" s="111"/>
      <c r="MRG11" s="111"/>
      <c r="MRH11" s="111"/>
      <c r="MRI11" s="111"/>
      <c r="MRJ11" s="111"/>
      <c r="MRK11" s="111"/>
      <c r="MRL11" s="111"/>
      <c r="MRM11" s="111"/>
      <c r="MRN11" s="111"/>
      <c r="MRO11" s="111"/>
      <c r="MRP11" s="111"/>
      <c r="MRQ11" s="111"/>
      <c r="MRR11" s="111"/>
      <c r="MRS11" s="111"/>
      <c r="MRT11" s="111"/>
      <c r="MRU11" s="111"/>
      <c r="MRV11" s="111"/>
      <c r="MRW11" s="111"/>
      <c r="MRX11" s="111"/>
      <c r="MRY11" s="111"/>
      <c r="MRZ11" s="111"/>
      <c r="MSA11" s="111"/>
      <c r="MSB11" s="111"/>
      <c r="MSC11" s="111"/>
      <c r="MSD11" s="111"/>
      <c r="MSE11" s="111"/>
      <c r="MSF11" s="111"/>
      <c r="MSG11" s="111"/>
      <c r="MSH11" s="111"/>
      <c r="MSI11" s="111"/>
      <c r="MSJ11" s="111"/>
      <c r="MSK11" s="111"/>
      <c r="MSL11" s="111"/>
      <c r="MSM11" s="111"/>
      <c r="MSN11" s="111"/>
      <c r="MSO11" s="111"/>
      <c r="MSP11" s="111"/>
      <c r="MSQ11" s="111"/>
      <c r="MSR11" s="111"/>
      <c r="MSS11" s="111"/>
      <c r="MST11" s="111"/>
      <c r="MSU11" s="111"/>
      <c r="MSV11" s="111"/>
      <c r="MSW11" s="111"/>
      <c r="MSX11" s="111"/>
      <c r="MSY11" s="111"/>
      <c r="MSZ11" s="111"/>
      <c r="MTA11" s="111"/>
      <c r="MTB11" s="111"/>
      <c r="MTC11" s="111"/>
      <c r="MTD11" s="111"/>
      <c r="MTE11" s="111"/>
      <c r="MTF11" s="111"/>
      <c r="MTG11" s="111"/>
      <c r="MTH11" s="111"/>
      <c r="MTI11" s="111"/>
      <c r="MTJ11" s="111"/>
      <c r="MTK11" s="111"/>
      <c r="MTL11" s="111"/>
      <c r="MTM11" s="111"/>
      <c r="MTN11" s="111"/>
      <c r="MTO11" s="111"/>
      <c r="MTP11" s="111"/>
      <c r="MTQ11" s="111"/>
      <c r="MTR11" s="111"/>
      <c r="MTS11" s="111"/>
      <c r="MTT11" s="111"/>
      <c r="MTU11" s="111"/>
      <c r="MTV11" s="111"/>
      <c r="MTW11" s="111"/>
      <c r="MTX11" s="111"/>
      <c r="MTY11" s="111"/>
      <c r="MTZ11" s="111"/>
      <c r="MUA11" s="111"/>
      <c r="MUB11" s="111"/>
      <c r="MUC11" s="111"/>
      <c r="MUD11" s="111"/>
      <c r="MUE11" s="111"/>
      <c r="MUF11" s="111"/>
      <c r="MUG11" s="111"/>
      <c r="MUH11" s="111"/>
      <c r="MUI11" s="111"/>
      <c r="MUJ11" s="111"/>
      <c r="MUK11" s="111"/>
      <c r="MUL11" s="111"/>
      <c r="MUM11" s="111"/>
      <c r="MUN11" s="111"/>
      <c r="MUO11" s="111"/>
      <c r="MUP11" s="111"/>
      <c r="MUQ11" s="111"/>
      <c r="MUR11" s="111"/>
      <c r="MUS11" s="111"/>
      <c r="MUT11" s="111"/>
      <c r="MUU11" s="111"/>
      <c r="MUV11" s="111"/>
      <c r="MUW11" s="111"/>
      <c r="MUX11" s="111"/>
      <c r="MUY11" s="111"/>
      <c r="MUZ11" s="111"/>
      <c r="MVA11" s="111"/>
      <c r="MVB11" s="111"/>
      <c r="MVC11" s="111"/>
      <c r="MVD11" s="111"/>
      <c r="MVE11" s="111"/>
      <c r="MVF11" s="111"/>
      <c r="MVG11" s="111"/>
      <c r="MVH11" s="111"/>
      <c r="MVI11" s="111"/>
      <c r="MVJ11" s="111"/>
      <c r="MVK11" s="111"/>
      <c r="MVL11" s="111"/>
      <c r="MVM11" s="111"/>
      <c r="MVN11" s="111"/>
      <c r="MVO11" s="111"/>
      <c r="MVP11" s="111"/>
      <c r="MVQ11" s="111"/>
      <c r="MVR11" s="111"/>
      <c r="MVS11" s="111"/>
      <c r="MVT11" s="111"/>
      <c r="MVU11" s="111"/>
      <c r="MVV11" s="111"/>
      <c r="MVW11" s="111"/>
      <c r="MVX11" s="111"/>
      <c r="MVY11" s="111"/>
      <c r="MVZ11" s="111"/>
      <c r="MWA11" s="111"/>
      <c r="MWB11" s="111"/>
      <c r="MWC11" s="111"/>
      <c r="MWD11" s="111"/>
      <c r="MWE11" s="111"/>
      <c r="MWF11" s="111"/>
      <c r="MWG11" s="111"/>
      <c r="MWH11" s="111"/>
      <c r="MWI11" s="111"/>
      <c r="MWJ11" s="111"/>
      <c r="MWK11" s="111"/>
      <c r="MWL11" s="111"/>
      <c r="MWM11" s="111"/>
      <c r="MWN11" s="111"/>
      <c r="MWO11" s="111"/>
      <c r="MWP11" s="111"/>
      <c r="MWQ11" s="111"/>
      <c r="MWR11" s="111"/>
      <c r="MWS11" s="111"/>
      <c r="MWT11" s="111"/>
      <c r="MWU11" s="111"/>
      <c r="MWV11" s="111"/>
      <c r="MWW11" s="111"/>
      <c r="MWX11" s="111"/>
      <c r="MWY11" s="111"/>
      <c r="MWZ11" s="111"/>
      <c r="MXA11" s="111"/>
      <c r="MXB11" s="111"/>
      <c r="MXC11" s="111"/>
      <c r="MXD11" s="111"/>
      <c r="MXE11" s="111"/>
      <c r="MXF11" s="111"/>
      <c r="MXG11" s="111"/>
      <c r="MXH11" s="111"/>
      <c r="MXI11" s="111"/>
      <c r="MXJ11" s="111"/>
      <c r="MXK11" s="111"/>
      <c r="MXL11" s="111"/>
      <c r="MXM11" s="111"/>
      <c r="MXN11" s="111"/>
      <c r="MXO11" s="111"/>
      <c r="MXP11" s="111"/>
      <c r="MXQ11" s="111"/>
      <c r="MXR11" s="111"/>
      <c r="MXS11" s="111"/>
      <c r="MXT11" s="111"/>
      <c r="MXU11" s="111"/>
      <c r="MXV11" s="111"/>
      <c r="MXW11" s="111"/>
      <c r="MXX11" s="111"/>
      <c r="MXY11" s="111"/>
      <c r="MXZ11" s="111"/>
      <c r="MYA11" s="111"/>
      <c r="MYB11" s="111"/>
      <c r="MYC11" s="111"/>
      <c r="MYD11" s="111"/>
      <c r="MYE11" s="111"/>
      <c r="MYF11" s="111"/>
      <c r="MYG11" s="111"/>
      <c r="MYH11" s="111"/>
      <c r="MYI11" s="111"/>
      <c r="MYJ11" s="111"/>
      <c r="MYK11" s="111"/>
      <c r="MYL11" s="111"/>
      <c r="MYM11" s="111"/>
      <c r="MYN11" s="111"/>
      <c r="MYO11" s="111"/>
      <c r="MYP11" s="111"/>
      <c r="MYQ11" s="111"/>
      <c r="MYR11" s="111"/>
      <c r="MYS11" s="111"/>
      <c r="MYT11" s="111"/>
      <c r="MYU11" s="111"/>
      <c r="MYV11" s="111"/>
      <c r="MYW11" s="111"/>
      <c r="MYX11" s="111"/>
      <c r="MYY11" s="111"/>
      <c r="MYZ11" s="111"/>
      <c r="MZA11" s="111"/>
      <c r="MZB11" s="111"/>
      <c r="MZC11" s="111"/>
      <c r="MZD11" s="111"/>
      <c r="MZE11" s="111"/>
      <c r="MZF11" s="111"/>
      <c r="MZG11" s="111"/>
      <c r="MZH11" s="111"/>
      <c r="MZI11" s="111"/>
      <c r="MZJ11" s="111"/>
      <c r="MZK11" s="111"/>
      <c r="MZL11" s="111"/>
      <c r="MZM11" s="111"/>
      <c r="MZN11" s="111"/>
      <c r="MZO11" s="111"/>
      <c r="MZP11" s="111"/>
      <c r="MZQ11" s="111"/>
      <c r="MZR11" s="111"/>
      <c r="MZS11" s="111"/>
      <c r="MZT11" s="111"/>
      <c r="MZU11" s="111"/>
      <c r="MZV11" s="111"/>
      <c r="MZW11" s="111"/>
      <c r="MZX11" s="111"/>
      <c r="MZY11" s="111"/>
      <c r="MZZ11" s="111"/>
      <c r="NAA11" s="111"/>
      <c r="NAB11" s="111"/>
      <c r="NAC11" s="111"/>
      <c r="NAD11" s="111"/>
      <c r="NAE11" s="111"/>
      <c r="NAF11" s="111"/>
      <c r="NAG11" s="111"/>
      <c r="NAH11" s="111"/>
      <c r="NAI11" s="111"/>
      <c r="NAJ11" s="111"/>
      <c r="NAK11" s="111"/>
      <c r="NAL11" s="111"/>
      <c r="NAM11" s="111"/>
      <c r="NAN11" s="111"/>
      <c r="NAO11" s="111"/>
      <c r="NAP11" s="111"/>
      <c r="NAQ11" s="111"/>
      <c r="NAR11" s="111"/>
      <c r="NAS11" s="111"/>
      <c r="NAT11" s="111"/>
      <c r="NAU11" s="111"/>
      <c r="NAV11" s="111"/>
      <c r="NAW11" s="111"/>
      <c r="NAX11" s="111"/>
      <c r="NAY11" s="111"/>
      <c r="NAZ11" s="111"/>
      <c r="NBA11" s="111"/>
      <c r="NBB11" s="111"/>
      <c r="NBC11" s="111"/>
      <c r="NBD11" s="111"/>
      <c r="NBE11" s="111"/>
      <c r="NBF11" s="111"/>
      <c r="NBG11" s="111"/>
      <c r="NBH11" s="111"/>
      <c r="NBI11" s="111"/>
      <c r="NBJ11" s="111"/>
      <c r="NBK11" s="111"/>
      <c r="NBL11" s="111"/>
      <c r="NBM11" s="111"/>
      <c r="NBN11" s="111"/>
      <c r="NBO11" s="111"/>
      <c r="NBP11" s="111"/>
      <c r="NBQ11" s="111"/>
      <c r="NBR11" s="111"/>
      <c r="NBS11" s="111"/>
      <c r="NBT11" s="111"/>
      <c r="NBU11" s="111"/>
      <c r="NBV11" s="111"/>
      <c r="NBW11" s="111"/>
      <c r="NBX11" s="111"/>
      <c r="NBY11" s="111"/>
      <c r="NBZ11" s="111"/>
      <c r="NCA11" s="111"/>
      <c r="NCB11" s="111"/>
      <c r="NCC11" s="111"/>
      <c r="NCD11" s="111"/>
      <c r="NCE11" s="111"/>
      <c r="NCF11" s="111"/>
      <c r="NCG11" s="111"/>
      <c r="NCH11" s="111"/>
      <c r="NCI11" s="111"/>
      <c r="NCJ11" s="111"/>
      <c r="NCK11" s="111"/>
      <c r="NCL11" s="111"/>
      <c r="NCM11" s="111"/>
      <c r="NCN11" s="111"/>
      <c r="NCO11" s="111"/>
      <c r="NCP11" s="111"/>
      <c r="NCQ11" s="111"/>
      <c r="NCR11" s="111"/>
      <c r="NCS11" s="111"/>
      <c r="NCT11" s="111"/>
      <c r="NCU11" s="111"/>
      <c r="NCV11" s="111"/>
      <c r="NCW11" s="111"/>
      <c r="NCX11" s="111"/>
      <c r="NCY11" s="111"/>
      <c r="NCZ11" s="111"/>
      <c r="NDA11" s="111"/>
      <c r="NDB11" s="111"/>
      <c r="NDC11" s="111"/>
      <c r="NDD11" s="111"/>
      <c r="NDE11" s="111"/>
      <c r="NDF11" s="111"/>
      <c r="NDG11" s="111"/>
      <c r="NDH11" s="111"/>
      <c r="NDI11" s="111"/>
      <c r="NDJ11" s="111"/>
      <c r="NDK11" s="111"/>
      <c r="NDL11" s="111"/>
      <c r="NDM11" s="111"/>
      <c r="NDN11" s="111"/>
      <c r="NDO11" s="111"/>
      <c r="NDP11" s="111"/>
      <c r="NDQ11" s="111"/>
      <c r="NDR11" s="111"/>
      <c r="NDS11" s="111"/>
      <c r="NDT11" s="111"/>
      <c r="NDU11" s="111"/>
      <c r="NDV11" s="111"/>
      <c r="NDW11" s="111"/>
      <c r="NDX11" s="111"/>
      <c r="NDY11" s="111"/>
      <c r="NDZ11" s="111"/>
      <c r="NEA11" s="111"/>
      <c r="NEB11" s="111"/>
      <c r="NEC11" s="111"/>
      <c r="NED11" s="111"/>
      <c r="NEE11" s="111"/>
      <c r="NEF11" s="111"/>
      <c r="NEG11" s="111"/>
      <c r="NEH11" s="111"/>
      <c r="NEI11" s="111"/>
      <c r="NEJ11" s="111"/>
      <c r="NEK11" s="111"/>
      <c r="NEL11" s="111"/>
      <c r="NEM11" s="111"/>
      <c r="NEN11" s="111"/>
      <c r="NEO11" s="111"/>
      <c r="NEP11" s="111"/>
      <c r="NEQ11" s="111"/>
      <c r="NER11" s="111"/>
      <c r="NES11" s="111"/>
      <c r="NET11" s="111"/>
      <c r="NEU11" s="111"/>
      <c r="NEV11" s="111"/>
      <c r="NEW11" s="111"/>
      <c r="NEX11" s="111"/>
      <c r="NEY11" s="111"/>
      <c r="NEZ11" s="111"/>
      <c r="NFA11" s="111"/>
      <c r="NFB11" s="111"/>
      <c r="NFC11" s="111"/>
      <c r="NFD11" s="111"/>
      <c r="NFE11" s="111"/>
      <c r="NFF11" s="111"/>
      <c r="NFG11" s="111"/>
      <c r="NFH11" s="111"/>
      <c r="NFI11" s="111"/>
      <c r="NFJ11" s="111"/>
      <c r="NFK11" s="111"/>
      <c r="NFL11" s="111"/>
      <c r="NFM11" s="111"/>
      <c r="NFN11" s="111"/>
      <c r="NFO11" s="111"/>
      <c r="NFP11" s="111"/>
      <c r="NFQ11" s="111"/>
      <c r="NFR11" s="111"/>
      <c r="NFS11" s="111"/>
      <c r="NFT11" s="111"/>
      <c r="NFU11" s="111"/>
      <c r="NFV11" s="111"/>
      <c r="NFW11" s="111"/>
      <c r="NFX11" s="111"/>
      <c r="NFY11" s="111"/>
      <c r="NFZ11" s="111"/>
      <c r="NGA11" s="111"/>
      <c r="NGB11" s="111"/>
      <c r="NGC11" s="111"/>
      <c r="NGD11" s="111"/>
      <c r="NGE11" s="111"/>
      <c r="NGF11" s="111"/>
      <c r="NGG11" s="111"/>
      <c r="NGH11" s="111"/>
      <c r="NGI11" s="111"/>
      <c r="NGJ11" s="111"/>
      <c r="NGK11" s="111"/>
      <c r="NGL11" s="111"/>
      <c r="NGM11" s="111"/>
      <c r="NGN11" s="111"/>
      <c r="NGO11" s="111"/>
      <c r="NGP11" s="111"/>
      <c r="NGQ11" s="111"/>
      <c r="NGR11" s="111"/>
      <c r="NGS11" s="111"/>
      <c r="NGT11" s="111"/>
      <c r="NGU11" s="111"/>
      <c r="NGV11" s="111"/>
      <c r="NGW11" s="111"/>
      <c r="NGX11" s="111"/>
      <c r="NGY11" s="111"/>
      <c r="NGZ11" s="111"/>
      <c r="NHA11" s="111"/>
      <c r="NHB11" s="111"/>
      <c r="NHC11" s="111"/>
      <c r="NHD11" s="111"/>
      <c r="NHE11" s="111"/>
      <c r="NHF11" s="111"/>
      <c r="NHG11" s="111"/>
      <c r="NHH11" s="111"/>
      <c r="NHI11" s="111"/>
      <c r="NHJ11" s="111"/>
      <c r="NHK11" s="111"/>
      <c r="NHL11" s="111"/>
      <c r="NHM11" s="111"/>
      <c r="NHN11" s="111"/>
      <c r="NHO11" s="111"/>
      <c r="NHP11" s="111"/>
      <c r="NHQ11" s="111"/>
      <c r="NHR11" s="111"/>
      <c r="NHS11" s="111"/>
      <c r="NHT11" s="111"/>
      <c r="NHU11" s="111"/>
      <c r="NHV11" s="111"/>
      <c r="NHW11" s="111"/>
      <c r="NHX11" s="111"/>
      <c r="NHY11" s="111"/>
      <c r="NHZ11" s="111"/>
      <c r="NIA11" s="111"/>
      <c r="NIB11" s="111"/>
      <c r="NIC11" s="111"/>
      <c r="NID11" s="111"/>
      <c r="NIE11" s="111"/>
      <c r="NIF11" s="111"/>
      <c r="NIG11" s="111"/>
      <c r="NIH11" s="111"/>
      <c r="NII11" s="111"/>
      <c r="NIJ11" s="111"/>
      <c r="NIK11" s="111"/>
      <c r="NIL11" s="111"/>
      <c r="NIM11" s="111"/>
      <c r="NIN11" s="111"/>
      <c r="NIO11" s="111"/>
      <c r="NIP11" s="111"/>
      <c r="NIQ11" s="111"/>
      <c r="NIR11" s="111"/>
      <c r="NIS11" s="111"/>
      <c r="NIT11" s="111"/>
      <c r="NIU11" s="111"/>
      <c r="NIV11" s="111"/>
      <c r="NIW11" s="111"/>
      <c r="NIX11" s="111"/>
      <c r="NIY11" s="111"/>
      <c r="NIZ11" s="111"/>
      <c r="NJA11" s="111"/>
      <c r="NJB11" s="111"/>
      <c r="NJC11" s="111"/>
      <c r="NJD11" s="111"/>
      <c r="NJE11" s="111"/>
      <c r="NJF11" s="111"/>
      <c r="NJG11" s="111"/>
      <c r="NJH11" s="111"/>
      <c r="NJI11" s="111"/>
      <c r="NJJ11" s="111"/>
      <c r="NJK11" s="111"/>
      <c r="NJL11" s="111"/>
      <c r="NJM11" s="111"/>
      <c r="NJN11" s="111"/>
      <c r="NJO11" s="111"/>
      <c r="NJP11" s="111"/>
      <c r="NJQ11" s="111"/>
      <c r="NJR11" s="111"/>
      <c r="NJS11" s="111"/>
      <c r="NJT11" s="111"/>
      <c r="NJU11" s="111"/>
      <c r="NJV11" s="111"/>
      <c r="NJW11" s="111"/>
      <c r="NJX11" s="111"/>
      <c r="NJY11" s="111"/>
      <c r="NJZ11" s="111"/>
      <c r="NKA11" s="111"/>
      <c r="NKB11" s="111"/>
      <c r="NKC11" s="111"/>
      <c r="NKD11" s="111"/>
      <c r="NKE11" s="111"/>
      <c r="NKF11" s="111"/>
      <c r="NKG11" s="111"/>
      <c r="NKH11" s="111"/>
      <c r="NKI11" s="111"/>
      <c r="NKJ11" s="111"/>
      <c r="NKK11" s="111"/>
      <c r="NKL11" s="111"/>
      <c r="NKM11" s="111"/>
      <c r="NKN11" s="111"/>
      <c r="NKO11" s="111"/>
      <c r="NKP11" s="111"/>
      <c r="NKQ11" s="111"/>
      <c r="NKR11" s="111"/>
      <c r="NKS11" s="111"/>
      <c r="NKT11" s="111"/>
      <c r="NKU11" s="111"/>
      <c r="NKV11" s="111"/>
      <c r="NKW11" s="111"/>
      <c r="NKX11" s="111"/>
      <c r="NKY11" s="111"/>
      <c r="NKZ11" s="111"/>
      <c r="NLA11" s="111"/>
      <c r="NLB11" s="111"/>
      <c r="NLC11" s="111"/>
      <c r="NLD11" s="111"/>
      <c r="NLE11" s="111"/>
      <c r="NLF11" s="111"/>
      <c r="NLG11" s="111"/>
      <c r="NLH11" s="111"/>
      <c r="NLI11" s="111"/>
      <c r="NLJ11" s="111"/>
      <c r="NLK11" s="111"/>
      <c r="NLL11" s="111"/>
      <c r="NLM11" s="111"/>
      <c r="NLN11" s="111"/>
      <c r="NLO11" s="111"/>
      <c r="NLP11" s="111"/>
      <c r="NLQ11" s="111"/>
      <c r="NLR11" s="111"/>
      <c r="NLS11" s="111"/>
      <c r="NLT11" s="111"/>
      <c r="NLU11" s="111"/>
      <c r="NLV11" s="111"/>
      <c r="NLW11" s="111"/>
      <c r="NLX11" s="111"/>
      <c r="NLY11" s="111"/>
      <c r="NLZ11" s="111"/>
      <c r="NMA11" s="111"/>
      <c r="NMB11" s="111"/>
      <c r="NMC11" s="111"/>
      <c r="NMD11" s="111"/>
      <c r="NME11" s="111"/>
      <c r="NMF11" s="111"/>
      <c r="NMG11" s="111"/>
      <c r="NMH11" s="111"/>
      <c r="NMI11" s="111"/>
      <c r="NMJ11" s="111"/>
      <c r="NMK11" s="111"/>
      <c r="NML11" s="111"/>
      <c r="NMM11" s="111"/>
      <c r="NMN11" s="111"/>
      <c r="NMO11" s="111"/>
      <c r="NMP11" s="111"/>
      <c r="NMQ11" s="111"/>
      <c r="NMR11" s="111"/>
      <c r="NMS11" s="111"/>
      <c r="NMT11" s="111"/>
      <c r="NMU11" s="111"/>
      <c r="NMV11" s="111"/>
      <c r="NMW11" s="111"/>
      <c r="NMX11" s="111"/>
      <c r="NMY11" s="111"/>
      <c r="NMZ11" s="111"/>
      <c r="NNA11" s="111"/>
      <c r="NNB11" s="111"/>
      <c r="NNC11" s="111"/>
      <c r="NND11" s="111"/>
      <c r="NNE11" s="111"/>
      <c r="NNF11" s="111"/>
      <c r="NNG11" s="111"/>
      <c r="NNH11" s="111"/>
      <c r="NNI11" s="111"/>
      <c r="NNJ11" s="111"/>
      <c r="NNK11" s="111"/>
      <c r="NNL11" s="111"/>
      <c r="NNM11" s="111"/>
      <c r="NNN11" s="111"/>
      <c r="NNO11" s="111"/>
      <c r="NNP11" s="111"/>
      <c r="NNQ11" s="111"/>
      <c r="NNR11" s="111"/>
      <c r="NNS11" s="111"/>
      <c r="NNT11" s="111"/>
      <c r="NNU11" s="111"/>
      <c r="NNV11" s="111"/>
      <c r="NNW11" s="111"/>
      <c r="NNX11" s="111"/>
      <c r="NNY11" s="111"/>
      <c r="NNZ11" s="111"/>
      <c r="NOA11" s="111"/>
      <c r="NOB11" s="111"/>
      <c r="NOC11" s="111"/>
      <c r="NOD11" s="111"/>
      <c r="NOE11" s="111"/>
      <c r="NOF11" s="111"/>
      <c r="NOG11" s="111"/>
      <c r="NOH11" s="111"/>
      <c r="NOI11" s="111"/>
      <c r="NOJ11" s="111"/>
      <c r="NOK11" s="111"/>
      <c r="NOL11" s="111"/>
      <c r="NOM11" s="111"/>
      <c r="NON11" s="111"/>
      <c r="NOO11" s="111"/>
      <c r="NOP11" s="111"/>
      <c r="NOQ11" s="111"/>
      <c r="NOR11" s="111"/>
      <c r="NOS11" s="111"/>
      <c r="NOT11" s="111"/>
      <c r="NOU11" s="111"/>
      <c r="NOV11" s="111"/>
      <c r="NOW11" s="111"/>
      <c r="NOX11" s="111"/>
      <c r="NOY11" s="111"/>
      <c r="NOZ11" s="111"/>
      <c r="NPA11" s="111"/>
      <c r="NPB11" s="111"/>
      <c r="NPC11" s="111"/>
      <c r="NPD11" s="111"/>
      <c r="NPE11" s="111"/>
      <c r="NPF11" s="111"/>
      <c r="NPG11" s="111"/>
      <c r="NPH11" s="111"/>
      <c r="NPI11" s="111"/>
      <c r="NPJ11" s="111"/>
      <c r="NPK11" s="111"/>
      <c r="NPL11" s="111"/>
      <c r="NPM11" s="111"/>
      <c r="NPN11" s="111"/>
      <c r="NPO11" s="111"/>
      <c r="NPP11" s="111"/>
      <c r="NPQ11" s="111"/>
      <c r="NPR11" s="111"/>
      <c r="NPS11" s="111"/>
      <c r="NPT11" s="111"/>
      <c r="NPU11" s="111"/>
      <c r="NPV11" s="111"/>
      <c r="NPW11" s="111"/>
      <c r="NPX11" s="111"/>
      <c r="NPY11" s="111"/>
      <c r="NPZ11" s="111"/>
      <c r="NQA11" s="111"/>
      <c r="NQB11" s="111"/>
      <c r="NQC11" s="111"/>
      <c r="NQD11" s="111"/>
      <c r="NQE11" s="111"/>
      <c r="NQF11" s="111"/>
      <c r="NQG11" s="111"/>
      <c r="NQH11" s="111"/>
      <c r="NQI11" s="111"/>
      <c r="NQJ11" s="111"/>
      <c r="NQK11" s="111"/>
      <c r="NQL11" s="111"/>
      <c r="NQM11" s="111"/>
      <c r="NQN11" s="111"/>
      <c r="NQO11" s="111"/>
      <c r="NQP11" s="111"/>
      <c r="NQQ11" s="111"/>
      <c r="NQR11" s="111"/>
      <c r="NQS11" s="111"/>
      <c r="NQT11" s="111"/>
      <c r="NQU11" s="111"/>
      <c r="NQV11" s="111"/>
      <c r="NQW11" s="111"/>
      <c r="NQX11" s="111"/>
      <c r="NQY11" s="111"/>
      <c r="NQZ11" s="111"/>
      <c r="NRA11" s="111"/>
      <c r="NRB11" s="111"/>
      <c r="NRC11" s="111"/>
      <c r="NRD11" s="111"/>
      <c r="NRE11" s="111"/>
      <c r="NRF11" s="111"/>
      <c r="NRG11" s="111"/>
      <c r="NRH11" s="111"/>
      <c r="NRI11" s="111"/>
      <c r="NRJ11" s="111"/>
      <c r="NRK11" s="111"/>
      <c r="NRL11" s="111"/>
      <c r="NRM11" s="111"/>
      <c r="NRN11" s="111"/>
      <c r="NRO11" s="111"/>
      <c r="NRP11" s="111"/>
      <c r="NRQ11" s="111"/>
      <c r="NRR11" s="111"/>
      <c r="NRS11" s="111"/>
      <c r="NRT11" s="111"/>
      <c r="NRU11" s="111"/>
      <c r="NRV11" s="111"/>
      <c r="NRW11" s="111"/>
      <c r="NRX11" s="111"/>
      <c r="NRY11" s="111"/>
      <c r="NRZ11" s="111"/>
      <c r="NSA11" s="111"/>
      <c r="NSB11" s="111"/>
      <c r="NSC11" s="111"/>
      <c r="NSD11" s="111"/>
      <c r="NSE11" s="111"/>
      <c r="NSF11" s="111"/>
      <c r="NSG11" s="111"/>
      <c r="NSH11" s="111"/>
      <c r="NSI11" s="111"/>
      <c r="NSJ11" s="111"/>
      <c r="NSK11" s="111"/>
      <c r="NSL11" s="111"/>
      <c r="NSM11" s="111"/>
      <c r="NSN11" s="111"/>
      <c r="NSO11" s="111"/>
      <c r="NSP11" s="111"/>
      <c r="NSQ11" s="111"/>
      <c r="NSR11" s="111"/>
      <c r="NSS11" s="111"/>
      <c r="NST11" s="111"/>
      <c r="NSU11" s="111"/>
      <c r="NSV11" s="111"/>
      <c r="NSW11" s="111"/>
      <c r="NSX11" s="111"/>
      <c r="NSY11" s="111"/>
      <c r="NSZ11" s="111"/>
      <c r="NTA11" s="111"/>
      <c r="NTB11" s="111"/>
      <c r="NTC11" s="111"/>
      <c r="NTD11" s="111"/>
      <c r="NTE11" s="111"/>
      <c r="NTF11" s="111"/>
      <c r="NTG11" s="111"/>
      <c r="NTH11" s="111"/>
      <c r="NTI11" s="111"/>
      <c r="NTJ11" s="111"/>
      <c r="NTK11" s="111"/>
      <c r="NTL11" s="111"/>
      <c r="NTM11" s="111"/>
      <c r="NTN11" s="111"/>
      <c r="NTO11" s="111"/>
      <c r="NTP11" s="111"/>
      <c r="NTQ11" s="111"/>
      <c r="NTR11" s="111"/>
      <c r="NTS11" s="111"/>
      <c r="NTT11" s="111"/>
      <c r="NTU11" s="111"/>
      <c r="NTV11" s="111"/>
      <c r="NTW11" s="111"/>
      <c r="NTX11" s="111"/>
      <c r="NTY11" s="111"/>
      <c r="NTZ11" s="111"/>
      <c r="NUA11" s="111"/>
      <c r="NUB11" s="111"/>
      <c r="NUC11" s="111"/>
      <c r="NUD11" s="111"/>
      <c r="NUE11" s="111"/>
      <c r="NUF11" s="111"/>
      <c r="NUG11" s="111"/>
      <c r="NUH11" s="111"/>
      <c r="NUI11" s="111"/>
      <c r="NUJ11" s="111"/>
      <c r="NUK11" s="111"/>
      <c r="NUL11" s="111"/>
      <c r="NUM11" s="111"/>
      <c r="NUN11" s="111"/>
      <c r="NUO11" s="111"/>
      <c r="NUP11" s="111"/>
      <c r="NUQ11" s="111"/>
      <c r="NUR11" s="111"/>
      <c r="NUS11" s="111"/>
      <c r="NUT11" s="111"/>
      <c r="NUU11" s="111"/>
      <c r="NUV11" s="111"/>
      <c r="NUW11" s="111"/>
      <c r="NUX11" s="111"/>
      <c r="NUY11" s="111"/>
      <c r="NUZ11" s="111"/>
      <c r="NVA11" s="111"/>
      <c r="NVB11" s="111"/>
      <c r="NVC11" s="111"/>
      <c r="NVD11" s="111"/>
      <c r="NVE11" s="111"/>
      <c r="NVF11" s="111"/>
      <c r="NVG11" s="111"/>
      <c r="NVH11" s="111"/>
      <c r="NVI11" s="111"/>
      <c r="NVJ11" s="111"/>
      <c r="NVK11" s="111"/>
      <c r="NVL11" s="111"/>
      <c r="NVM11" s="111"/>
      <c r="NVN11" s="111"/>
      <c r="NVO11" s="111"/>
      <c r="NVP11" s="111"/>
      <c r="NVQ11" s="111"/>
      <c r="NVR11" s="111"/>
      <c r="NVS11" s="111"/>
      <c r="NVT11" s="111"/>
      <c r="NVU11" s="111"/>
      <c r="NVV11" s="111"/>
      <c r="NVW11" s="111"/>
      <c r="NVX11" s="111"/>
      <c r="NVY11" s="111"/>
      <c r="NVZ11" s="111"/>
      <c r="NWA11" s="111"/>
      <c r="NWB11" s="111"/>
      <c r="NWC11" s="111"/>
      <c r="NWD11" s="111"/>
      <c r="NWE11" s="111"/>
      <c r="NWF11" s="111"/>
      <c r="NWG11" s="111"/>
      <c r="NWH11" s="111"/>
      <c r="NWI11" s="111"/>
      <c r="NWJ11" s="111"/>
      <c r="NWK11" s="111"/>
      <c r="NWL11" s="111"/>
      <c r="NWM11" s="111"/>
      <c r="NWN11" s="111"/>
      <c r="NWO11" s="111"/>
      <c r="NWP11" s="111"/>
      <c r="NWQ11" s="111"/>
      <c r="NWR11" s="111"/>
      <c r="NWS11" s="111"/>
      <c r="NWT11" s="111"/>
      <c r="NWU11" s="111"/>
      <c r="NWV11" s="111"/>
      <c r="NWW11" s="111"/>
      <c r="NWX11" s="111"/>
      <c r="NWY11" s="111"/>
      <c r="NWZ11" s="111"/>
      <c r="NXA11" s="111"/>
      <c r="NXB11" s="111"/>
      <c r="NXC11" s="111"/>
      <c r="NXD11" s="111"/>
      <c r="NXE11" s="111"/>
      <c r="NXF11" s="111"/>
      <c r="NXG11" s="111"/>
      <c r="NXH11" s="111"/>
      <c r="NXI11" s="111"/>
      <c r="NXJ11" s="111"/>
      <c r="NXK11" s="111"/>
      <c r="NXL11" s="111"/>
      <c r="NXM11" s="111"/>
      <c r="NXN11" s="111"/>
      <c r="NXO11" s="111"/>
      <c r="NXP11" s="111"/>
      <c r="NXQ11" s="111"/>
      <c r="NXR11" s="111"/>
      <c r="NXS11" s="111"/>
      <c r="NXT11" s="111"/>
      <c r="NXU11" s="111"/>
      <c r="NXV11" s="111"/>
      <c r="NXW11" s="111"/>
      <c r="NXX11" s="111"/>
      <c r="NXY11" s="111"/>
      <c r="NXZ11" s="111"/>
      <c r="NYA11" s="111"/>
      <c r="NYB11" s="111"/>
      <c r="NYC11" s="111"/>
      <c r="NYD11" s="111"/>
      <c r="NYE11" s="111"/>
      <c r="NYF11" s="111"/>
      <c r="NYG11" s="111"/>
      <c r="NYH11" s="111"/>
      <c r="NYI11" s="111"/>
      <c r="NYJ11" s="111"/>
      <c r="NYK11" s="111"/>
      <c r="NYL11" s="111"/>
      <c r="NYM11" s="111"/>
      <c r="NYN11" s="111"/>
      <c r="NYO11" s="111"/>
      <c r="NYP11" s="111"/>
      <c r="NYQ11" s="111"/>
      <c r="NYR11" s="111"/>
      <c r="NYS11" s="111"/>
      <c r="NYT11" s="111"/>
      <c r="NYU11" s="111"/>
      <c r="NYV11" s="111"/>
      <c r="NYW11" s="111"/>
      <c r="NYX11" s="111"/>
      <c r="NYY11" s="111"/>
      <c r="NYZ11" s="111"/>
      <c r="NZA11" s="111"/>
      <c r="NZB11" s="111"/>
      <c r="NZC11" s="111"/>
      <c r="NZD11" s="111"/>
      <c r="NZE11" s="111"/>
      <c r="NZF11" s="111"/>
      <c r="NZG11" s="111"/>
      <c r="NZH11" s="111"/>
      <c r="NZI11" s="111"/>
      <c r="NZJ11" s="111"/>
      <c r="NZK11" s="111"/>
      <c r="NZL11" s="111"/>
      <c r="NZM11" s="111"/>
      <c r="NZN11" s="111"/>
      <c r="NZO11" s="111"/>
      <c r="NZP11" s="111"/>
      <c r="NZQ11" s="111"/>
      <c r="NZR11" s="111"/>
      <c r="NZS11" s="111"/>
      <c r="NZT11" s="111"/>
      <c r="NZU11" s="111"/>
      <c r="NZV11" s="111"/>
      <c r="NZW11" s="111"/>
      <c r="NZX11" s="111"/>
      <c r="NZY11" s="111"/>
      <c r="NZZ11" s="111"/>
      <c r="OAA11" s="111"/>
      <c r="OAB11" s="111"/>
      <c r="OAC11" s="111"/>
      <c r="OAD11" s="111"/>
      <c r="OAE11" s="111"/>
      <c r="OAF11" s="111"/>
      <c r="OAG11" s="111"/>
      <c r="OAH11" s="111"/>
      <c r="OAI11" s="111"/>
      <c r="OAJ11" s="111"/>
      <c r="OAK11" s="111"/>
      <c r="OAL11" s="111"/>
      <c r="OAM11" s="111"/>
      <c r="OAN11" s="111"/>
      <c r="OAO11" s="111"/>
      <c r="OAP11" s="111"/>
      <c r="OAQ11" s="111"/>
      <c r="OAR11" s="111"/>
      <c r="OAS11" s="111"/>
      <c r="OAT11" s="111"/>
      <c r="OAU11" s="111"/>
      <c r="OAV11" s="111"/>
      <c r="OAW11" s="111"/>
      <c r="OAX11" s="111"/>
      <c r="OAY11" s="111"/>
      <c r="OAZ11" s="111"/>
      <c r="OBA11" s="111"/>
      <c r="OBB11" s="111"/>
      <c r="OBC11" s="111"/>
      <c r="OBD11" s="111"/>
      <c r="OBE11" s="111"/>
      <c r="OBF11" s="111"/>
      <c r="OBG11" s="111"/>
      <c r="OBH11" s="111"/>
      <c r="OBI11" s="111"/>
      <c r="OBJ11" s="111"/>
      <c r="OBK11" s="111"/>
      <c r="OBL11" s="111"/>
      <c r="OBM11" s="111"/>
      <c r="OBN11" s="111"/>
      <c r="OBO11" s="111"/>
      <c r="OBP11" s="111"/>
      <c r="OBQ11" s="111"/>
      <c r="OBR11" s="111"/>
      <c r="OBS11" s="111"/>
      <c r="OBT11" s="111"/>
      <c r="OBU11" s="111"/>
      <c r="OBV11" s="111"/>
      <c r="OBW11" s="111"/>
      <c r="OBX11" s="111"/>
      <c r="OBY11" s="111"/>
      <c r="OBZ11" s="111"/>
      <c r="OCA11" s="111"/>
      <c r="OCB11" s="111"/>
      <c r="OCC11" s="111"/>
      <c r="OCD11" s="111"/>
      <c r="OCE11" s="111"/>
      <c r="OCF11" s="111"/>
      <c r="OCG11" s="111"/>
      <c r="OCH11" s="111"/>
      <c r="OCI11" s="111"/>
      <c r="OCJ11" s="111"/>
      <c r="OCK11" s="111"/>
      <c r="OCL11" s="111"/>
      <c r="OCM11" s="111"/>
      <c r="OCN11" s="111"/>
      <c r="OCO11" s="111"/>
      <c r="OCP11" s="111"/>
      <c r="OCQ11" s="111"/>
      <c r="OCR11" s="111"/>
      <c r="OCS11" s="111"/>
      <c r="OCT11" s="111"/>
      <c r="OCU11" s="111"/>
      <c r="OCV11" s="111"/>
      <c r="OCW11" s="111"/>
      <c r="OCX11" s="111"/>
      <c r="OCY11" s="111"/>
      <c r="OCZ11" s="111"/>
      <c r="ODA11" s="111"/>
      <c r="ODB11" s="111"/>
      <c r="ODC11" s="111"/>
      <c r="ODD11" s="111"/>
      <c r="ODE11" s="111"/>
      <c r="ODF11" s="111"/>
      <c r="ODG11" s="111"/>
      <c r="ODH11" s="111"/>
      <c r="ODI11" s="111"/>
      <c r="ODJ11" s="111"/>
      <c r="ODK11" s="111"/>
      <c r="ODL11" s="111"/>
      <c r="ODM11" s="111"/>
      <c r="ODN11" s="111"/>
      <c r="ODO11" s="111"/>
      <c r="ODP11" s="111"/>
      <c r="ODQ11" s="111"/>
      <c r="ODR11" s="111"/>
      <c r="ODS11" s="111"/>
      <c r="ODT11" s="111"/>
      <c r="ODU11" s="111"/>
      <c r="ODV11" s="111"/>
      <c r="ODW11" s="111"/>
      <c r="ODX11" s="111"/>
      <c r="ODY11" s="111"/>
      <c r="ODZ11" s="111"/>
      <c r="OEA11" s="111"/>
      <c r="OEB11" s="111"/>
      <c r="OEC11" s="111"/>
      <c r="OED11" s="111"/>
      <c r="OEE11" s="111"/>
      <c r="OEF11" s="111"/>
      <c r="OEG11" s="111"/>
      <c r="OEH11" s="111"/>
      <c r="OEI11" s="111"/>
      <c r="OEJ11" s="111"/>
      <c r="OEK11" s="111"/>
      <c r="OEL11" s="111"/>
      <c r="OEM11" s="111"/>
      <c r="OEN11" s="111"/>
      <c r="OEO11" s="111"/>
      <c r="OEP11" s="111"/>
      <c r="OEQ11" s="111"/>
      <c r="OER11" s="111"/>
      <c r="OES11" s="111"/>
      <c r="OET11" s="111"/>
      <c r="OEU11" s="111"/>
      <c r="OEV11" s="111"/>
      <c r="OEW11" s="111"/>
      <c r="OEX11" s="111"/>
      <c r="OEY11" s="111"/>
      <c r="OEZ11" s="111"/>
      <c r="OFA11" s="111"/>
      <c r="OFB11" s="111"/>
      <c r="OFC11" s="111"/>
      <c r="OFD11" s="111"/>
      <c r="OFE11" s="111"/>
      <c r="OFF11" s="111"/>
      <c r="OFG11" s="111"/>
      <c r="OFH11" s="111"/>
      <c r="OFI11" s="111"/>
      <c r="OFJ11" s="111"/>
      <c r="OFK11" s="111"/>
      <c r="OFL11" s="111"/>
      <c r="OFM11" s="111"/>
      <c r="OFN11" s="111"/>
      <c r="OFO11" s="111"/>
      <c r="OFP11" s="111"/>
      <c r="OFQ11" s="111"/>
      <c r="OFR11" s="111"/>
      <c r="OFS11" s="111"/>
      <c r="OFT11" s="111"/>
      <c r="OFU11" s="111"/>
      <c r="OFV11" s="111"/>
      <c r="OFW11" s="111"/>
      <c r="OFX11" s="111"/>
      <c r="OFY11" s="111"/>
      <c r="OFZ11" s="111"/>
      <c r="OGA11" s="111"/>
      <c r="OGB11" s="111"/>
      <c r="OGC11" s="111"/>
      <c r="OGD11" s="111"/>
      <c r="OGE11" s="111"/>
      <c r="OGF11" s="111"/>
      <c r="OGG11" s="111"/>
      <c r="OGH11" s="111"/>
      <c r="OGI11" s="111"/>
      <c r="OGJ11" s="111"/>
      <c r="OGK11" s="111"/>
      <c r="OGL11" s="111"/>
      <c r="OGM11" s="111"/>
      <c r="OGN11" s="111"/>
      <c r="OGO11" s="111"/>
      <c r="OGP11" s="111"/>
      <c r="OGQ11" s="111"/>
      <c r="OGR11" s="111"/>
      <c r="OGS11" s="111"/>
      <c r="OGT11" s="111"/>
      <c r="OGU11" s="111"/>
      <c r="OGV11" s="111"/>
      <c r="OGW11" s="111"/>
      <c r="OGX11" s="111"/>
      <c r="OGY11" s="111"/>
      <c r="OGZ11" s="111"/>
      <c r="OHA11" s="111"/>
      <c r="OHB11" s="111"/>
      <c r="OHC11" s="111"/>
      <c r="OHD11" s="111"/>
      <c r="OHE11" s="111"/>
      <c r="OHF11" s="111"/>
      <c r="OHG11" s="111"/>
      <c r="OHH11" s="111"/>
      <c r="OHI11" s="111"/>
      <c r="OHJ11" s="111"/>
      <c r="OHK11" s="111"/>
      <c r="OHL11" s="111"/>
      <c r="OHM11" s="111"/>
      <c r="OHN11" s="111"/>
      <c r="OHO11" s="111"/>
      <c r="OHP11" s="111"/>
      <c r="OHQ11" s="111"/>
      <c r="OHR11" s="111"/>
      <c r="OHS11" s="111"/>
      <c r="OHT11" s="111"/>
      <c r="OHU11" s="111"/>
      <c r="OHV11" s="111"/>
      <c r="OHW11" s="111"/>
      <c r="OHX11" s="111"/>
      <c r="OHY11" s="111"/>
      <c r="OHZ11" s="111"/>
      <c r="OIA11" s="111"/>
      <c r="OIB11" s="111"/>
      <c r="OIC11" s="111"/>
      <c r="OID11" s="111"/>
      <c r="OIE11" s="111"/>
      <c r="OIF11" s="111"/>
      <c r="OIG11" s="111"/>
      <c r="OIH11" s="111"/>
      <c r="OII11" s="111"/>
      <c r="OIJ11" s="111"/>
      <c r="OIK11" s="111"/>
      <c r="OIL11" s="111"/>
      <c r="OIM11" s="111"/>
      <c r="OIN11" s="111"/>
      <c r="OIO11" s="111"/>
      <c r="OIP11" s="111"/>
      <c r="OIQ11" s="111"/>
      <c r="OIR11" s="111"/>
      <c r="OIS11" s="111"/>
      <c r="OIT11" s="111"/>
      <c r="OIU11" s="111"/>
      <c r="OIV11" s="111"/>
      <c r="OIW11" s="111"/>
      <c r="OIX11" s="111"/>
      <c r="OIY11" s="111"/>
      <c r="OIZ11" s="111"/>
      <c r="OJA11" s="111"/>
      <c r="OJB11" s="111"/>
      <c r="OJC11" s="111"/>
      <c r="OJD11" s="111"/>
      <c r="OJE11" s="111"/>
      <c r="OJF11" s="111"/>
      <c r="OJG11" s="111"/>
      <c r="OJH11" s="111"/>
      <c r="OJI11" s="111"/>
      <c r="OJJ11" s="111"/>
      <c r="OJK11" s="111"/>
      <c r="OJL11" s="111"/>
      <c r="OJM11" s="111"/>
      <c r="OJN11" s="111"/>
      <c r="OJO11" s="111"/>
      <c r="OJP11" s="111"/>
      <c r="OJQ11" s="111"/>
      <c r="OJR11" s="111"/>
      <c r="OJS11" s="111"/>
      <c r="OJT11" s="111"/>
      <c r="OJU11" s="111"/>
      <c r="OJV11" s="111"/>
      <c r="OJW11" s="111"/>
      <c r="OJX11" s="111"/>
      <c r="OJY11" s="111"/>
      <c r="OJZ11" s="111"/>
      <c r="OKA11" s="111"/>
      <c r="OKB11" s="111"/>
      <c r="OKC11" s="111"/>
      <c r="OKD11" s="111"/>
      <c r="OKE11" s="111"/>
      <c r="OKF11" s="111"/>
      <c r="OKG11" s="111"/>
      <c r="OKH11" s="111"/>
      <c r="OKI11" s="111"/>
      <c r="OKJ11" s="111"/>
      <c r="OKK11" s="111"/>
      <c r="OKL11" s="111"/>
      <c r="OKM11" s="111"/>
      <c r="OKN11" s="111"/>
      <c r="OKO11" s="111"/>
      <c r="OKP11" s="111"/>
      <c r="OKQ11" s="111"/>
      <c r="OKR11" s="111"/>
      <c r="OKS11" s="111"/>
      <c r="OKT11" s="111"/>
      <c r="OKU11" s="111"/>
      <c r="OKV11" s="111"/>
      <c r="OKW11" s="111"/>
      <c r="OKX11" s="111"/>
      <c r="OKY11" s="111"/>
      <c r="OKZ11" s="111"/>
      <c r="OLA11" s="111"/>
      <c r="OLB11" s="111"/>
      <c r="OLC11" s="111"/>
      <c r="OLD11" s="111"/>
      <c r="OLE11" s="111"/>
      <c r="OLF11" s="111"/>
      <c r="OLG11" s="111"/>
      <c r="OLH11" s="111"/>
      <c r="OLI11" s="111"/>
      <c r="OLJ11" s="111"/>
      <c r="OLK11" s="111"/>
      <c r="OLL11" s="111"/>
      <c r="OLM11" s="111"/>
      <c r="OLN11" s="111"/>
      <c r="OLO11" s="111"/>
      <c r="OLP11" s="111"/>
      <c r="OLQ11" s="111"/>
      <c r="OLR11" s="111"/>
      <c r="OLS11" s="111"/>
      <c r="OLT11" s="111"/>
      <c r="OLU11" s="111"/>
      <c r="OLV11" s="111"/>
      <c r="OLW11" s="111"/>
      <c r="OLX11" s="111"/>
      <c r="OLY11" s="111"/>
      <c r="OLZ11" s="111"/>
      <c r="OMA11" s="111"/>
      <c r="OMB11" s="111"/>
      <c r="OMC11" s="111"/>
      <c r="OMD11" s="111"/>
      <c r="OME11" s="111"/>
      <c r="OMF11" s="111"/>
      <c r="OMG11" s="111"/>
      <c r="OMH11" s="111"/>
      <c r="OMI11" s="111"/>
      <c r="OMJ11" s="111"/>
      <c r="OMK11" s="111"/>
      <c r="OML11" s="111"/>
      <c r="OMM11" s="111"/>
      <c r="OMN11" s="111"/>
      <c r="OMO11" s="111"/>
      <c r="OMP11" s="111"/>
      <c r="OMQ11" s="111"/>
      <c r="OMR11" s="111"/>
      <c r="OMS11" s="111"/>
      <c r="OMT11" s="111"/>
      <c r="OMU11" s="111"/>
      <c r="OMV11" s="111"/>
      <c r="OMW11" s="111"/>
      <c r="OMX11" s="111"/>
      <c r="OMY11" s="111"/>
      <c r="OMZ11" s="111"/>
      <c r="ONA11" s="111"/>
      <c r="ONB11" s="111"/>
      <c r="ONC11" s="111"/>
      <c r="OND11" s="111"/>
      <c r="ONE11" s="111"/>
      <c r="ONF11" s="111"/>
      <c r="ONG11" s="111"/>
      <c r="ONH11" s="111"/>
      <c r="ONI11" s="111"/>
      <c r="ONJ11" s="111"/>
      <c r="ONK11" s="111"/>
      <c r="ONL11" s="111"/>
      <c r="ONM11" s="111"/>
      <c r="ONN11" s="111"/>
      <c r="ONO11" s="111"/>
      <c r="ONP11" s="111"/>
      <c r="ONQ11" s="111"/>
      <c r="ONR11" s="111"/>
      <c r="ONS11" s="111"/>
      <c r="ONT11" s="111"/>
      <c r="ONU11" s="111"/>
      <c r="ONV11" s="111"/>
      <c r="ONW11" s="111"/>
      <c r="ONX11" s="111"/>
      <c r="ONY11" s="111"/>
      <c r="ONZ11" s="111"/>
      <c r="OOA11" s="111"/>
      <c r="OOB11" s="111"/>
      <c r="OOC11" s="111"/>
      <c r="OOD11" s="111"/>
      <c r="OOE11" s="111"/>
      <c r="OOF11" s="111"/>
      <c r="OOG11" s="111"/>
      <c r="OOH11" s="111"/>
      <c r="OOI11" s="111"/>
      <c r="OOJ11" s="111"/>
      <c r="OOK11" s="111"/>
      <c r="OOL11" s="111"/>
      <c r="OOM11" s="111"/>
      <c r="OON11" s="111"/>
      <c r="OOO11" s="111"/>
      <c r="OOP11" s="111"/>
      <c r="OOQ11" s="111"/>
      <c r="OOR11" s="111"/>
      <c r="OOS11" s="111"/>
      <c r="OOT11" s="111"/>
      <c r="OOU11" s="111"/>
      <c r="OOV11" s="111"/>
      <c r="OOW11" s="111"/>
      <c r="OOX11" s="111"/>
      <c r="OOY11" s="111"/>
      <c r="OOZ11" s="111"/>
      <c r="OPA11" s="111"/>
      <c r="OPB11" s="111"/>
      <c r="OPC11" s="111"/>
      <c r="OPD11" s="111"/>
      <c r="OPE11" s="111"/>
      <c r="OPF11" s="111"/>
      <c r="OPG11" s="111"/>
      <c r="OPH11" s="111"/>
      <c r="OPI11" s="111"/>
      <c r="OPJ11" s="111"/>
      <c r="OPK11" s="111"/>
      <c r="OPL11" s="111"/>
      <c r="OPM11" s="111"/>
      <c r="OPN11" s="111"/>
      <c r="OPO11" s="111"/>
      <c r="OPP11" s="111"/>
      <c r="OPQ11" s="111"/>
      <c r="OPR11" s="111"/>
      <c r="OPS11" s="111"/>
      <c r="OPT11" s="111"/>
      <c r="OPU11" s="111"/>
      <c r="OPV11" s="111"/>
      <c r="OPW11" s="111"/>
      <c r="OPX11" s="111"/>
      <c r="OPY11" s="111"/>
      <c r="OPZ11" s="111"/>
      <c r="OQA11" s="111"/>
      <c r="OQB11" s="111"/>
      <c r="OQC11" s="111"/>
      <c r="OQD11" s="111"/>
      <c r="OQE11" s="111"/>
      <c r="OQF11" s="111"/>
      <c r="OQG11" s="111"/>
      <c r="OQH11" s="111"/>
      <c r="OQI11" s="111"/>
      <c r="OQJ11" s="111"/>
      <c r="OQK11" s="111"/>
      <c r="OQL11" s="111"/>
      <c r="OQM11" s="111"/>
      <c r="OQN11" s="111"/>
      <c r="OQO11" s="111"/>
      <c r="OQP11" s="111"/>
      <c r="OQQ11" s="111"/>
      <c r="OQR11" s="111"/>
      <c r="OQS11" s="111"/>
      <c r="OQT11" s="111"/>
      <c r="OQU11" s="111"/>
      <c r="OQV11" s="111"/>
      <c r="OQW11" s="111"/>
      <c r="OQX11" s="111"/>
      <c r="OQY11" s="111"/>
      <c r="OQZ11" s="111"/>
      <c r="ORA11" s="111"/>
      <c r="ORB11" s="111"/>
      <c r="ORC11" s="111"/>
      <c r="ORD11" s="111"/>
      <c r="ORE11" s="111"/>
      <c r="ORF11" s="111"/>
      <c r="ORG11" s="111"/>
      <c r="ORH11" s="111"/>
      <c r="ORI11" s="111"/>
      <c r="ORJ11" s="111"/>
      <c r="ORK11" s="111"/>
      <c r="ORL11" s="111"/>
      <c r="ORM11" s="111"/>
      <c r="ORN11" s="111"/>
      <c r="ORO11" s="111"/>
      <c r="ORP11" s="111"/>
      <c r="ORQ11" s="111"/>
      <c r="ORR11" s="111"/>
      <c r="ORS11" s="111"/>
      <c r="ORT11" s="111"/>
      <c r="ORU11" s="111"/>
      <c r="ORV11" s="111"/>
      <c r="ORW11" s="111"/>
      <c r="ORX11" s="111"/>
      <c r="ORY11" s="111"/>
      <c r="ORZ11" s="111"/>
      <c r="OSA11" s="111"/>
      <c r="OSB11" s="111"/>
      <c r="OSC11" s="111"/>
      <c r="OSD11" s="111"/>
      <c r="OSE11" s="111"/>
      <c r="OSF11" s="111"/>
      <c r="OSG11" s="111"/>
      <c r="OSH11" s="111"/>
      <c r="OSI11" s="111"/>
      <c r="OSJ11" s="111"/>
      <c r="OSK11" s="111"/>
      <c r="OSL11" s="111"/>
      <c r="OSM11" s="111"/>
      <c r="OSN11" s="111"/>
      <c r="OSO11" s="111"/>
      <c r="OSP11" s="111"/>
      <c r="OSQ11" s="111"/>
      <c r="OSR11" s="111"/>
      <c r="OSS11" s="111"/>
      <c r="OST11" s="111"/>
      <c r="OSU11" s="111"/>
      <c r="OSV11" s="111"/>
      <c r="OSW11" s="111"/>
      <c r="OSX11" s="111"/>
      <c r="OSY11" s="111"/>
      <c r="OSZ11" s="111"/>
      <c r="OTA11" s="111"/>
      <c r="OTB11" s="111"/>
      <c r="OTC11" s="111"/>
      <c r="OTD11" s="111"/>
      <c r="OTE11" s="111"/>
      <c r="OTF11" s="111"/>
      <c r="OTG11" s="111"/>
      <c r="OTH11" s="111"/>
      <c r="OTI11" s="111"/>
      <c r="OTJ11" s="111"/>
      <c r="OTK11" s="111"/>
      <c r="OTL11" s="111"/>
      <c r="OTM11" s="111"/>
      <c r="OTN11" s="111"/>
      <c r="OTO11" s="111"/>
      <c r="OTP11" s="111"/>
      <c r="OTQ11" s="111"/>
      <c r="OTR11" s="111"/>
      <c r="OTS11" s="111"/>
      <c r="OTT11" s="111"/>
      <c r="OTU11" s="111"/>
      <c r="OTV11" s="111"/>
      <c r="OTW11" s="111"/>
      <c r="OTX11" s="111"/>
      <c r="OTY11" s="111"/>
      <c r="OTZ11" s="111"/>
      <c r="OUA11" s="111"/>
      <c r="OUB11" s="111"/>
      <c r="OUC11" s="111"/>
      <c r="OUD11" s="111"/>
      <c r="OUE11" s="111"/>
      <c r="OUF11" s="111"/>
      <c r="OUG11" s="111"/>
      <c r="OUH11" s="111"/>
      <c r="OUI11" s="111"/>
      <c r="OUJ11" s="111"/>
      <c r="OUK11" s="111"/>
      <c r="OUL11" s="111"/>
      <c r="OUM11" s="111"/>
      <c r="OUN11" s="111"/>
      <c r="OUO11" s="111"/>
      <c r="OUP11" s="111"/>
      <c r="OUQ11" s="111"/>
      <c r="OUR11" s="111"/>
      <c r="OUS11" s="111"/>
      <c r="OUT11" s="111"/>
      <c r="OUU11" s="111"/>
      <c r="OUV11" s="111"/>
      <c r="OUW11" s="111"/>
      <c r="OUX11" s="111"/>
      <c r="OUY11" s="111"/>
      <c r="OUZ11" s="111"/>
      <c r="OVA11" s="111"/>
      <c r="OVB11" s="111"/>
      <c r="OVC11" s="111"/>
      <c r="OVD11" s="111"/>
      <c r="OVE11" s="111"/>
      <c r="OVF11" s="111"/>
      <c r="OVG11" s="111"/>
      <c r="OVH11" s="111"/>
      <c r="OVI11" s="111"/>
      <c r="OVJ11" s="111"/>
      <c r="OVK11" s="111"/>
      <c r="OVL11" s="111"/>
      <c r="OVM11" s="111"/>
      <c r="OVN11" s="111"/>
      <c r="OVO11" s="111"/>
      <c r="OVP11" s="111"/>
      <c r="OVQ11" s="111"/>
      <c r="OVR11" s="111"/>
      <c r="OVS11" s="111"/>
      <c r="OVT11" s="111"/>
      <c r="OVU11" s="111"/>
      <c r="OVV11" s="111"/>
      <c r="OVW11" s="111"/>
      <c r="OVX11" s="111"/>
      <c r="OVY11" s="111"/>
      <c r="OVZ11" s="111"/>
      <c r="OWA11" s="111"/>
      <c r="OWB11" s="111"/>
      <c r="OWC11" s="111"/>
      <c r="OWD11" s="111"/>
      <c r="OWE11" s="111"/>
      <c r="OWF11" s="111"/>
      <c r="OWG11" s="111"/>
      <c r="OWH11" s="111"/>
      <c r="OWI11" s="111"/>
      <c r="OWJ11" s="111"/>
      <c r="OWK11" s="111"/>
      <c r="OWL11" s="111"/>
      <c r="OWM11" s="111"/>
      <c r="OWN11" s="111"/>
      <c r="OWO11" s="111"/>
      <c r="OWP11" s="111"/>
      <c r="OWQ11" s="111"/>
      <c r="OWR11" s="111"/>
      <c r="OWS11" s="111"/>
      <c r="OWT11" s="111"/>
      <c r="OWU11" s="111"/>
      <c r="OWV11" s="111"/>
      <c r="OWW11" s="111"/>
      <c r="OWX11" s="111"/>
      <c r="OWY11" s="111"/>
      <c r="OWZ11" s="111"/>
      <c r="OXA11" s="111"/>
      <c r="OXB11" s="111"/>
      <c r="OXC11" s="111"/>
      <c r="OXD11" s="111"/>
      <c r="OXE11" s="111"/>
      <c r="OXF11" s="111"/>
      <c r="OXG11" s="111"/>
      <c r="OXH11" s="111"/>
      <c r="OXI11" s="111"/>
      <c r="OXJ11" s="111"/>
      <c r="OXK11" s="111"/>
      <c r="OXL11" s="111"/>
      <c r="OXM11" s="111"/>
      <c r="OXN11" s="111"/>
      <c r="OXO11" s="111"/>
      <c r="OXP11" s="111"/>
      <c r="OXQ11" s="111"/>
      <c r="OXR11" s="111"/>
      <c r="OXS11" s="111"/>
      <c r="OXT11" s="111"/>
      <c r="OXU11" s="111"/>
      <c r="OXV11" s="111"/>
      <c r="OXW11" s="111"/>
      <c r="OXX11" s="111"/>
      <c r="OXY11" s="111"/>
      <c r="OXZ11" s="111"/>
      <c r="OYA11" s="111"/>
      <c r="OYB11" s="111"/>
      <c r="OYC11" s="111"/>
      <c r="OYD11" s="111"/>
      <c r="OYE11" s="111"/>
      <c r="OYF11" s="111"/>
      <c r="OYG11" s="111"/>
      <c r="OYH11" s="111"/>
      <c r="OYI11" s="111"/>
      <c r="OYJ11" s="111"/>
      <c r="OYK11" s="111"/>
      <c r="OYL11" s="111"/>
      <c r="OYM11" s="111"/>
      <c r="OYN11" s="111"/>
      <c r="OYO11" s="111"/>
      <c r="OYP11" s="111"/>
      <c r="OYQ11" s="111"/>
      <c r="OYR11" s="111"/>
      <c r="OYS11" s="111"/>
      <c r="OYT11" s="111"/>
      <c r="OYU11" s="111"/>
      <c r="OYV11" s="111"/>
      <c r="OYW11" s="111"/>
      <c r="OYX11" s="111"/>
      <c r="OYY11" s="111"/>
      <c r="OYZ11" s="111"/>
      <c r="OZA11" s="111"/>
      <c r="OZB11" s="111"/>
      <c r="OZC11" s="111"/>
      <c r="OZD11" s="111"/>
      <c r="OZE11" s="111"/>
      <c r="OZF11" s="111"/>
      <c r="OZG11" s="111"/>
      <c r="OZH11" s="111"/>
      <c r="OZI11" s="111"/>
      <c r="OZJ11" s="111"/>
      <c r="OZK11" s="111"/>
      <c r="OZL11" s="111"/>
      <c r="OZM11" s="111"/>
      <c r="OZN11" s="111"/>
      <c r="OZO11" s="111"/>
      <c r="OZP11" s="111"/>
      <c r="OZQ11" s="111"/>
      <c r="OZR11" s="111"/>
      <c r="OZS11" s="111"/>
      <c r="OZT11" s="111"/>
      <c r="OZU11" s="111"/>
      <c r="OZV11" s="111"/>
      <c r="OZW11" s="111"/>
      <c r="OZX11" s="111"/>
      <c r="OZY11" s="111"/>
      <c r="OZZ11" s="111"/>
      <c r="PAA11" s="111"/>
      <c r="PAB11" s="111"/>
      <c r="PAC11" s="111"/>
      <c r="PAD11" s="111"/>
      <c r="PAE11" s="111"/>
      <c r="PAF11" s="111"/>
      <c r="PAG11" s="111"/>
      <c r="PAH11" s="111"/>
      <c r="PAI11" s="111"/>
      <c r="PAJ11" s="111"/>
      <c r="PAK11" s="111"/>
      <c r="PAL11" s="111"/>
      <c r="PAM11" s="111"/>
      <c r="PAN11" s="111"/>
      <c r="PAO11" s="111"/>
      <c r="PAP11" s="111"/>
      <c r="PAQ11" s="111"/>
      <c r="PAR11" s="111"/>
      <c r="PAS11" s="111"/>
      <c r="PAT11" s="111"/>
      <c r="PAU11" s="111"/>
      <c r="PAV11" s="111"/>
      <c r="PAW11" s="111"/>
      <c r="PAX11" s="111"/>
      <c r="PAY11" s="111"/>
      <c r="PAZ11" s="111"/>
      <c r="PBA11" s="111"/>
      <c r="PBB11" s="111"/>
      <c r="PBC11" s="111"/>
      <c r="PBD11" s="111"/>
      <c r="PBE11" s="111"/>
      <c r="PBF11" s="111"/>
      <c r="PBG11" s="111"/>
      <c r="PBH11" s="111"/>
      <c r="PBI11" s="111"/>
      <c r="PBJ11" s="111"/>
      <c r="PBK11" s="111"/>
      <c r="PBL11" s="111"/>
      <c r="PBM11" s="111"/>
      <c r="PBN11" s="111"/>
      <c r="PBO11" s="111"/>
      <c r="PBP11" s="111"/>
      <c r="PBQ11" s="111"/>
      <c r="PBR11" s="111"/>
      <c r="PBS11" s="111"/>
      <c r="PBT11" s="111"/>
      <c r="PBU11" s="111"/>
      <c r="PBV11" s="111"/>
      <c r="PBW11" s="111"/>
      <c r="PBX11" s="111"/>
      <c r="PBY11" s="111"/>
      <c r="PBZ11" s="111"/>
      <c r="PCA11" s="111"/>
      <c r="PCB11" s="111"/>
      <c r="PCC11" s="111"/>
      <c r="PCD11" s="111"/>
      <c r="PCE11" s="111"/>
      <c r="PCF11" s="111"/>
      <c r="PCG11" s="111"/>
      <c r="PCH11" s="111"/>
      <c r="PCI11" s="111"/>
      <c r="PCJ11" s="111"/>
      <c r="PCK11" s="111"/>
      <c r="PCL11" s="111"/>
      <c r="PCM11" s="111"/>
      <c r="PCN11" s="111"/>
      <c r="PCO11" s="111"/>
      <c r="PCP11" s="111"/>
      <c r="PCQ11" s="111"/>
      <c r="PCR11" s="111"/>
      <c r="PCS11" s="111"/>
      <c r="PCT11" s="111"/>
      <c r="PCU11" s="111"/>
      <c r="PCV11" s="111"/>
      <c r="PCW11" s="111"/>
      <c r="PCX11" s="111"/>
      <c r="PCY11" s="111"/>
      <c r="PCZ11" s="111"/>
      <c r="PDA11" s="111"/>
      <c r="PDB11" s="111"/>
      <c r="PDC11" s="111"/>
      <c r="PDD11" s="111"/>
      <c r="PDE11" s="111"/>
      <c r="PDF11" s="111"/>
      <c r="PDG11" s="111"/>
      <c r="PDH11" s="111"/>
      <c r="PDI11" s="111"/>
      <c r="PDJ11" s="111"/>
      <c r="PDK11" s="111"/>
      <c r="PDL11" s="111"/>
      <c r="PDM11" s="111"/>
      <c r="PDN11" s="111"/>
      <c r="PDO11" s="111"/>
      <c r="PDP11" s="111"/>
      <c r="PDQ11" s="111"/>
      <c r="PDR11" s="111"/>
      <c r="PDS11" s="111"/>
      <c r="PDT11" s="111"/>
      <c r="PDU11" s="111"/>
      <c r="PDV11" s="111"/>
      <c r="PDW11" s="111"/>
      <c r="PDX11" s="111"/>
      <c r="PDY11" s="111"/>
      <c r="PDZ11" s="111"/>
      <c r="PEA11" s="111"/>
      <c r="PEB11" s="111"/>
      <c r="PEC11" s="111"/>
      <c r="PED11" s="111"/>
      <c r="PEE11" s="111"/>
      <c r="PEF11" s="111"/>
      <c r="PEG11" s="111"/>
      <c r="PEH11" s="111"/>
      <c r="PEI11" s="111"/>
      <c r="PEJ11" s="111"/>
      <c r="PEK11" s="111"/>
      <c r="PEL11" s="111"/>
      <c r="PEM11" s="111"/>
      <c r="PEN11" s="111"/>
      <c r="PEO11" s="111"/>
      <c r="PEP11" s="111"/>
      <c r="PEQ11" s="111"/>
      <c r="PER11" s="111"/>
      <c r="PES11" s="111"/>
      <c r="PET11" s="111"/>
      <c r="PEU11" s="111"/>
      <c r="PEV11" s="111"/>
      <c r="PEW11" s="111"/>
      <c r="PEX11" s="111"/>
      <c r="PEY11" s="111"/>
      <c r="PEZ11" s="111"/>
      <c r="PFA11" s="111"/>
      <c r="PFB11" s="111"/>
      <c r="PFC11" s="111"/>
      <c r="PFD11" s="111"/>
      <c r="PFE11" s="111"/>
      <c r="PFF11" s="111"/>
      <c r="PFG11" s="111"/>
      <c r="PFH11" s="111"/>
      <c r="PFI11" s="111"/>
      <c r="PFJ11" s="111"/>
      <c r="PFK11" s="111"/>
      <c r="PFL11" s="111"/>
      <c r="PFM11" s="111"/>
      <c r="PFN11" s="111"/>
      <c r="PFO11" s="111"/>
      <c r="PFP11" s="111"/>
      <c r="PFQ11" s="111"/>
      <c r="PFR11" s="111"/>
      <c r="PFS11" s="111"/>
      <c r="PFT11" s="111"/>
      <c r="PFU11" s="111"/>
      <c r="PFV11" s="111"/>
      <c r="PFW11" s="111"/>
      <c r="PFX11" s="111"/>
      <c r="PFY11" s="111"/>
      <c r="PFZ11" s="111"/>
      <c r="PGA11" s="111"/>
      <c r="PGB11" s="111"/>
      <c r="PGC11" s="111"/>
      <c r="PGD11" s="111"/>
      <c r="PGE11" s="111"/>
      <c r="PGF11" s="111"/>
      <c r="PGG11" s="111"/>
      <c r="PGH11" s="111"/>
      <c r="PGI11" s="111"/>
      <c r="PGJ11" s="111"/>
      <c r="PGK11" s="111"/>
      <c r="PGL11" s="111"/>
      <c r="PGM11" s="111"/>
      <c r="PGN11" s="111"/>
      <c r="PGO11" s="111"/>
      <c r="PGP11" s="111"/>
      <c r="PGQ11" s="111"/>
      <c r="PGR11" s="111"/>
      <c r="PGS11" s="111"/>
      <c r="PGT11" s="111"/>
      <c r="PGU11" s="111"/>
      <c r="PGV11" s="111"/>
      <c r="PGW11" s="111"/>
      <c r="PGX11" s="111"/>
      <c r="PGY11" s="111"/>
      <c r="PGZ11" s="111"/>
      <c r="PHA11" s="111"/>
      <c r="PHB11" s="111"/>
      <c r="PHC11" s="111"/>
      <c r="PHD11" s="111"/>
      <c r="PHE11" s="111"/>
      <c r="PHF11" s="111"/>
      <c r="PHG11" s="111"/>
      <c r="PHH11" s="111"/>
      <c r="PHI11" s="111"/>
      <c r="PHJ11" s="111"/>
      <c r="PHK11" s="111"/>
      <c r="PHL11" s="111"/>
      <c r="PHM11" s="111"/>
      <c r="PHN11" s="111"/>
      <c r="PHO11" s="111"/>
      <c r="PHP11" s="111"/>
      <c r="PHQ11" s="111"/>
      <c r="PHR11" s="111"/>
      <c r="PHS11" s="111"/>
      <c r="PHT11" s="111"/>
      <c r="PHU11" s="111"/>
      <c r="PHV11" s="111"/>
      <c r="PHW11" s="111"/>
      <c r="PHX11" s="111"/>
      <c r="PHY11" s="111"/>
      <c r="PHZ11" s="111"/>
      <c r="PIA11" s="111"/>
      <c r="PIB11" s="111"/>
      <c r="PIC11" s="111"/>
      <c r="PID11" s="111"/>
      <c r="PIE11" s="111"/>
      <c r="PIF11" s="111"/>
      <c r="PIG11" s="111"/>
      <c r="PIH11" s="111"/>
      <c r="PII11" s="111"/>
      <c r="PIJ11" s="111"/>
      <c r="PIK11" s="111"/>
      <c r="PIL11" s="111"/>
      <c r="PIM11" s="111"/>
      <c r="PIN11" s="111"/>
      <c r="PIO11" s="111"/>
      <c r="PIP11" s="111"/>
      <c r="PIQ11" s="111"/>
      <c r="PIR11" s="111"/>
      <c r="PIS11" s="111"/>
      <c r="PIT11" s="111"/>
      <c r="PIU11" s="111"/>
      <c r="PIV11" s="111"/>
      <c r="PIW11" s="111"/>
      <c r="PIX11" s="111"/>
      <c r="PIY11" s="111"/>
      <c r="PIZ11" s="111"/>
      <c r="PJA11" s="111"/>
      <c r="PJB11" s="111"/>
      <c r="PJC11" s="111"/>
      <c r="PJD11" s="111"/>
      <c r="PJE11" s="111"/>
      <c r="PJF11" s="111"/>
      <c r="PJG11" s="111"/>
      <c r="PJH11" s="111"/>
      <c r="PJI11" s="111"/>
      <c r="PJJ11" s="111"/>
      <c r="PJK11" s="111"/>
      <c r="PJL11" s="111"/>
      <c r="PJM11" s="111"/>
      <c r="PJN11" s="111"/>
      <c r="PJO11" s="111"/>
      <c r="PJP11" s="111"/>
      <c r="PJQ11" s="111"/>
      <c r="PJR11" s="111"/>
      <c r="PJS11" s="111"/>
      <c r="PJT11" s="111"/>
      <c r="PJU11" s="111"/>
      <c r="PJV11" s="111"/>
      <c r="PJW11" s="111"/>
      <c r="PJX11" s="111"/>
      <c r="PJY11" s="111"/>
      <c r="PJZ11" s="111"/>
      <c r="PKA11" s="111"/>
      <c r="PKB11" s="111"/>
      <c r="PKC11" s="111"/>
      <c r="PKD11" s="111"/>
      <c r="PKE11" s="111"/>
      <c r="PKF11" s="111"/>
      <c r="PKG11" s="111"/>
      <c r="PKH11" s="111"/>
      <c r="PKI11" s="111"/>
      <c r="PKJ11" s="111"/>
      <c r="PKK11" s="111"/>
      <c r="PKL11" s="111"/>
      <c r="PKM11" s="111"/>
      <c r="PKN11" s="111"/>
      <c r="PKO11" s="111"/>
      <c r="PKP11" s="111"/>
      <c r="PKQ11" s="111"/>
      <c r="PKR11" s="111"/>
      <c r="PKS11" s="111"/>
      <c r="PKT11" s="111"/>
      <c r="PKU11" s="111"/>
      <c r="PKV11" s="111"/>
      <c r="PKW11" s="111"/>
      <c r="PKX11" s="111"/>
      <c r="PKY11" s="111"/>
      <c r="PKZ11" s="111"/>
      <c r="PLA11" s="111"/>
      <c r="PLB11" s="111"/>
      <c r="PLC11" s="111"/>
      <c r="PLD11" s="111"/>
      <c r="PLE11" s="111"/>
      <c r="PLF11" s="111"/>
      <c r="PLG11" s="111"/>
      <c r="PLH11" s="111"/>
      <c r="PLI11" s="111"/>
      <c r="PLJ11" s="111"/>
      <c r="PLK11" s="111"/>
      <c r="PLL11" s="111"/>
      <c r="PLM11" s="111"/>
      <c r="PLN11" s="111"/>
      <c r="PLO11" s="111"/>
      <c r="PLP11" s="111"/>
      <c r="PLQ11" s="111"/>
      <c r="PLR11" s="111"/>
      <c r="PLS11" s="111"/>
      <c r="PLT11" s="111"/>
      <c r="PLU11" s="111"/>
      <c r="PLV11" s="111"/>
      <c r="PLW11" s="111"/>
      <c r="PLX11" s="111"/>
      <c r="PLY11" s="111"/>
      <c r="PLZ11" s="111"/>
      <c r="PMA11" s="111"/>
      <c r="PMB11" s="111"/>
      <c r="PMC11" s="111"/>
      <c r="PMD11" s="111"/>
      <c r="PME11" s="111"/>
      <c r="PMF11" s="111"/>
      <c r="PMG11" s="111"/>
      <c r="PMH11" s="111"/>
      <c r="PMI11" s="111"/>
      <c r="PMJ11" s="111"/>
      <c r="PMK11" s="111"/>
      <c r="PML11" s="111"/>
      <c r="PMM11" s="111"/>
      <c r="PMN11" s="111"/>
      <c r="PMO11" s="111"/>
      <c r="PMP11" s="111"/>
      <c r="PMQ11" s="111"/>
      <c r="PMR11" s="111"/>
      <c r="PMS11" s="111"/>
      <c r="PMT11" s="111"/>
      <c r="PMU11" s="111"/>
      <c r="PMV11" s="111"/>
      <c r="PMW11" s="111"/>
      <c r="PMX11" s="111"/>
      <c r="PMY11" s="111"/>
      <c r="PMZ11" s="111"/>
      <c r="PNA11" s="111"/>
      <c r="PNB11" s="111"/>
      <c r="PNC11" s="111"/>
      <c r="PND11" s="111"/>
      <c r="PNE11" s="111"/>
      <c r="PNF11" s="111"/>
      <c r="PNG11" s="111"/>
      <c r="PNH11" s="111"/>
      <c r="PNI11" s="111"/>
      <c r="PNJ11" s="111"/>
      <c r="PNK11" s="111"/>
      <c r="PNL11" s="111"/>
      <c r="PNM11" s="111"/>
      <c r="PNN11" s="111"/>
      <c r="PNO11" s="111"/>
      <c r="PNP11" s="111"/>
      <c r="PNQ11" s="111"/>
      <c r="PNR11" s="111"/>
      <c r="PNS11" s="111"/>
      <c r="PNT11" s="111"/>
      <c r="PNU11" s="111"/>
      <c r="PNV11" s="111"/>
      <c r="PNW11" s="111"/>
      <c r="PNX11" s="111"/>
      <c r="PNY11" s="111"/>
      <c r="PNZ11" s="111"/>
      <c r="POA11" s="111"/>
      <c r="POB11" s="111"/>
      <c r="POC11" s="111"/>
      <c r="POD11" s="111"/>
      <c r="POE11" s="111"/>
      <c r="POF11" s="111"/>
      <c r="POG11" s="111"/>
      <c r="POH11" s="111"/>
      <c r="POI11" s="111"/>
      <c r="POJ11" s="111"/>
      <c r="POK11" s="111"/>
      <c r="POL11" s="111"/>
      <c r="POM11" s="111"/>
      <c r="PON11" s="111"/>
      <c r="POO11" s="111"/>
      <c r="POP11" s="111"/>
      <c r="POQ11" s="111"/>
      <c r="POR11" s="111"/>
      <c r="POS11" s="111"/>
      <c r="POT11" s="111"/>
      <c r="POU11" s="111"/>
      <c r="POV11" s="111"/>
      <c r="POW11" s="111"/>
      <c r="POX11" s="111"/>
      <c r="POY11" s="111"/>
      <c r="POZ11" s="111"/>
      <c r="PPA11" s="111"/>
      <c r="PPB11" s="111"/>
      <c r="PPC11" s="111"/>
      <c r="PPD11" s="111"/>
      <c r="PPE11" s="111"/>
      <c r="PPF11" s="111"/>
      <c r="PPG11" s="111"/>
      <c r="PPH11" s="111"/>
      <c r="PPI11" s="111"/>
      <c r="PPJ11" s="111"/>
      <c r="PPK11" s="111"/>
      <c r="PPL11" s="111"/>
      <c r="PPM11" s="111"/>
      <c r="PPN11" s="111"/>
      <c r="PPO11" s="111"/>
      <c r="PPP11" s="111"/>
      <c r="PPQ11" s="111"/>
      <c r="PPR11" s="111"/>
      <c r="PPS11" s="111"/>
      <c r="PPT11" s="111"/>
      <c r="PPU11" s="111"/>
      <c r="PPV11" s="111"/>
      <c r="PPW11" s="111"/>
      <c r="PPX11" s="111"/>
      <c r="PPY11" s="111"/>
      <c r="PPZ11" s="111"/>
      <c r="PQA11" s="111"/>
      <c r="PQB11" s="111"/>
      <c r="PQC11" s="111"/>
      <c r="PQD11" s="111"/>
      <c r="PQE11" s="111"/>
      <c r="PQF11" s="111"/>
      <c r="PQG11" s="111"/>
      <c r="PQH11" s="111"/>
      <c r="PQI11" s="111"/>
      <c r="PQJ11" s="111"/>
      <c r="PQK11" s="111"/>
      <c r="PQL11" s="111"/>
      <c r="PQM11" s="111"/>
      <c r="PQN11" s="111"/>
      <c r="PQO11" s="111"/>
      <c r="PQP11" s="111"/>
      <c r="PQQ11" s="111"/>
      <c r="PQR11" s="111"/>
      <c r="PQS11" s="111"/>
      <c r="PQT11" s="111"/>
      <c r="PQU11" s="111"/>
      <c r="PQV11" s="111"/>
      <c r="PQW11" s="111"/>
      <c r="PQX11" s="111"/>
      <c r="PQY11" s="111"/>
      <c r="PQZ11" s="111"/>
      <c r="PRA11" s="111"/>
      <c r="PRB11" s="111"/>
      <c r="PRC11" s="111"/>
      <c r="PRD11" s="111"/>
      <c r="PRE11" s="111"/>
      <c r="PRF11" s="111"/>
      <c r="PRG11" s="111"/>
      <c r="PRH11" s="111"/>
      <c r="PRI11" s="111"/>
      <c r="PRJ11" s="111"/>
      <c r="PRK11" s="111"/>
      <c r="PRL11" s="111"/>
      <c r="PRM11" s="111"/>
      <c r="PRN11" s="111"/>
      <c r="PRO11" s="111"/>
      <c r="PRP11" s="111"/>
      <c r="PRQ11" s="111"/>
      <c r="PRR11" s="111"/>
      <c r="PRS11" s="111"/>
      <c r="PRT11" s="111"/>
      <c r="PRU11" s="111"/>
      <c r="PRV11" s="111"/>
      <c r="PRW11" s="111"/>
      <c r="PRX11" s="111"/>
      <c r="PRY11" s="111"/>
      <c r="PRZ11" s="111"/>
      <c r="PSA11" s="111"/>
      <c r="PSB11" s="111"/>
      <c r="PSC11" s="111"/>
      <c r="PSD11" s="111"/>
      <c r="PSE11" s="111"/>
      <c r="PSF11" s="111"/>
      <c r="PSG11" s="111"/>
      <c r="PSH11" s="111"/>
      <c r="PSI11" s="111"/>
      <c r="PSJ11" s="111"/>
      <c r="PSK11" s="111"/>
      <c r="PSL11" s="111"/>
      <c r="PSM11" s="111"/>
      <c r="PSN11" s="111"/>
      <c r="PSO11" s="111"/>
      <c r="PSP11" s="111"/>
      <c r="PSQ11" s="111"/>
      <c r="PSR11" s="111"/>
      <c r="PSS11" s="111"/>
      <c r="PST11" s="111"/>
      <c r="PSU11" s="111"/>
      <c r="PSV11" s="111"/>
      <c r="PSW11" s="111"/>
      <c r="PSX11" s="111"/>
      <c r="PSY11" s="111"/>
      <c r="PSZ11" s="111"/>
      <c r="PTA11" s="111"/>
      <c r="PTB11" s="111"/>
      <c r="PTC11" s="111"/>
      <c r="PTD11" s="111"/>
      <c r="PTE11" s="111"/>
      <c r="PTF11" s="111"/>
      <c r="PTG11" s="111"/>
      <c r="PTH11" s="111"/>
      <c r="PTI11" s="111"/>
      <c r="PTJ11" s="111"/>
      <c r="PTK11" s="111"/>
      <c r="PTL11" s="111"/>
      <c r="PTM11" s="111"/>
      <c r="PTN11" s="111"/>
      <c r="PTO11" s="111"/>
      <c r="PTP11" s="111"/>
      <c r="PTQ11" s="111"/>
      <c r="PTR11" s="111"/>
      <c r="PTS11" s="111"/>
      <c r="PTT11" s="111"/>
      <c r="PTU11" s="111"/>
      <c r="PTV11" s="111"/>
      <c r="PTW11" s="111"/>
      <c r="PTX11" s="111"/>
      <c r="PTY11" s="111"/>
      <c r="PTZ11" s="111"/>
      <c r="PUA11" s="111"/>
      <c r="PUB11" s="111"/>
      <c r="PUC11" s="111"/>
      <c r="PUD11" s="111"/>
      <c r="PUE11" s="111"/>
      <c r="PUF11" s="111"/>
      <c r="PUG11" s="111"/>
      <c r="PUH11" s="111"/>
      <c r="PUI11" s="111"/>
      <c r="PUJ11" s="111"/>
      <c r="PUK11" s="111"/>
      <c r="PUL11" s="111"/>
      <c r="PUM11" s="111"/>
      <c r="PUN11" s="111"/>
      <c r="PUO11" s="111"/>
      <c r="PUP11" s="111"/>
      <c r="PUQ11" s="111"/>
      <c r="PUR11" s="111"/>
      <c r="PUS11" s="111"/>
      <c r="PUT11" s="111"/>
      <c r="PUU11" s="111"/>
      <c r="PUV11" s="111"/>
      <c r="PUW11" s="111"/>
      <c r="PUX11" s="111"/>
      <c r="PUY11" s="111"/>
      <c r="PUZ11" s="111"/>
      <c r="PVA11" s="111"/>
      <c r="PVB11" s="111"/>
      <c r="PVC11" s="111"/>
      <c r="PVD11" s="111"/>
      <c r="PVE11" s="111"/>
      <c r="PVF11" s="111"/>
      <c r="PVG11" s="111"/>
      <c r="PVH11" s="111"/>
      <c r="PVI11" s="111"/>
      <c r="PVJ11" s="111"/>
      <c r="PVK11" s="111"/>
      <c r="PVL11" s="111"/>
      <c r="PVM11" s="111"/>
      <c r="PVN11" s="111"/>
      <c r="PVO11" s="111"/>
      <c r="PVP11" s="111"/>
      <c r="PVQ11" s="111"/>
      <c r="PVR11" s="111"/>
      <c r="PVS11" s="111"/>
      <c r="PVT11" s="111"/>
      <c r="PVU11" s="111"/>
      <c r="PVV11" s="111"/>
      <c r="PVW11" s="111"/>
      <c r="PVX11" s="111"/>
      <c r="PVY11" s="111"/>
      <c r="PVZ11" s="111"/>
      <c r="PWA11" s="111"/>
      <c r="PWB11" s="111"/>
      <c r="PWC11" s="111"/>
      <c r="PWD11" s="111"/>
      <c r="PWE11" s="111"/>
      <c r="PWF11" s="111"/>
      <c r="PWG11" s="111"/>
      <c r="PWH11" s="111"/>
      <c r="PWI11" s="111"/>
      <c r="PWJ11" s="111"/>
      <c r="PWK11" s="111"/>
      <c r="PWL11" s="111"/>
      <c r="PWM11" s="111"/>
      <c r="PWN11" s="111"/>
      <c r="PWO11" s="111"/>
      <c r="PWP11" s="111"/>
      <c r="PWQ11" s="111"/>
      <c r="PWR11" s="111"/>
      <c r="PWS11" s="111"/>
      <c r="PWT11" s="111"/>
      <c r="PWU11" s="111"/>
      <c r="PWV11" s="111"/>
      <c r="PWW11" s="111"/>
      <c r="PWX11" s="111"/>
      <c r="PWY11" s="111"/>
      <c r="PWZ11" s="111"/>
      <c r="PXA11" s="111"/>
      <c r="PXB11" s="111"/>
      <c r="PXC11" s="111"/>
      <c r="PXD11" s="111"/>
      <c r="PXE11" s="111"/>
      <c r="PXF11" s="111"/>
      <c r="PXG11" s="111"/>
      <c r="PXH11" s="111"/>
      <c r="PXI11" s="111"/>
      <c r="PXJ11" s="111"/>
      <c r="PXK11" s="111"/>
      <c r="PXL11" s="111"/>
      <c r="PXM11" s="111"/>
      <c r="PXN11" s="111"/>
      <c r="PXO11" s="111"/>
      <c r="PXP11" s="111"/>
      <c r="PXQ11" s="111"/>
      <c r="PXR11" s="111"/>
      <c r="PXS11" s="111"/>
      <c r="PXT11" s="111"/>
      <c r="PXU11" s="111"/>
      <c r="PXV11" s="111"/>
      <c r="PXW11" s="111"/>
      <c r="PXX11" s="111"/>
      <c r="PXY11" s="111"/>
      <c r="PXZ11" s="111"/>
      <c r="PYA11" s="111"/>
      <c r="PYB11" s="111"/>
      <c r="PYC11" s="111"/>
      <c r="PYD11" s="111"/>
      <c r="PYE11" s="111"/>
      <c r="PYF11" s="111"/>
      <c r="PYG11" s="111"/>
      <c r="PYH11" s="111"/>
      <c r="PYI11" s="111"/>
      <c r="PYJ11" s="111"/>
      <c r="PYK11" s="111"/>
      <c r="PYL11" s="111"/>
      <c r="PYM11" s="111"/>
      <c r="PYN11" s="111"/>
      <c r="PYO11" s="111"/>
      <c r="PYP11" s="111"/>
      <c r="PYQ11" s="111"/>
      <c r="PYR11" s="111"/>
      <c r="PYS11" s="111"/>
      <c r="PYT11" s="111"/>
      <c r="PYU11" s="111"/>
      <c r="PYV11" s="111"/>
      <c r="PYW11" s="111"/>
      <c r="PYX11" s="111"/>
      <c r="PYY11" s="111"/>
      <c r="PYZ11" s="111"/>
      <c r="PZA11" s="111"/>
      <c r="PZB11" s="111"/>
      <c r="PZC11" s="111"/>
      <c r="PZD11" s="111"/>
      <c r="PZE11" s="111"/>
      <c r="PZF11" s="111"/>
      <c r="PZG11" s="111"/>
      <c r="PZH11" s="111"/>
      <c r="PZI11" s="111"/>
      <c r="PZJ11" s="111"/>
      <c r="PZK11" s="111"/>
      <c r="PZL11" s="111"/>
      <c r="PZM11" s="111"/>
      <c r="PZN11" s="111"/>
      <c r="PZO11" s="111"/>
      <c r="PZP11" s="111"/>
      <c r="PZQ11" s="111"/>
      <c r="PZR11" s="111"/>
      <c r="PZS11" s="111"/>
      <c r="PZT11" s="111"/>
      <c r="PZU11" s="111"/>
      <c r="PZV11" s="111"/>
      <c r="PZW11" s="111"/>
      <c r="PZX11" s="111"/>
      <c r="PZY11" s="111"/>
      <c r="PZZ11" s="111"/>
      <c r="QAA11" s="111"/>
      <c r="QAB11" s="111"/>
      <c r="QAC11" s="111"/>
      <c r="QAD11" s="111"/>
      <c r="QAE11" s="111"/>
      <c r="QAF11" s="111"/>
      <c r="QAG11" s="111"/>
      <c r="QAH11" s="111"/>
      <c r="QAI11" s="111"/>
      <c r="QAJ11" s="111"/>
      <c r="QAK11" s="111"/>
      <c r="QAL11" s="111"/>
      <c r="QAM11" s="111"/>
      <c r="QAN11" s="111"/>
      <c r="QAO11" s="111"/>
      <c r="QAP11" s="111"/>
      <c r="QAQ11" s="111"/>
      <c r="QAR11" s="111"/>
      <c r="QAS11" s="111"/>
      <c r="QAT11" s="111"/>
      <c r="QAU11" s="111"/>
      <c r="QAV11" s="111"/>
      <c r="QAW11" s="111"/>
      <c r="QAX11" s="111"/>
      <c r="QAY11" s="111"/>
      <c r="QAZ11" s="111"/>
      <c r="QBA11" s="111"/>
      <c r="QBB11" s="111"/>
      <c r="QBC11" s="111"/>
      <c r="QBD11" s="111"/>
      <c r="QBE11" s="111"/>
      <c r="QBF11" s="111"/>
      <c r="QBG11" s="111"/>
      <c r="QBH11" s="111"/>
      <c r="QBI11" s="111"/>
      <c r="QBJ11" s="111"/>
      <c r="QBK11" s="111"/>
      <c r="QBL11" s="111"/>
      <c r="QBM11" s="111"/>
      <c r="QBN11" s="111"/>
      <c r="QBO11" s="111"/>
      <c r="QBP11" s="111"/>
      <c r="QBQ11" s="111"/>
      <c r="QBR11" s="111"/>
      <c r="QBS11" s="111"/>
      <c r="QBT11" s="111"/>
      <c r="QBU11" s="111"/>
      <c r="QBV11" s="111"/>
      <c r="QBW11" s="111"/>
      <c r="QBX11" s="111"/>
      <c r="QBY11" s="111"/>
      <c r="QBZ11" s="111"/>
      <c r="QCA11" s="111"/>
      <c r="QCB11" s="111"/>
      <c r="QCC11" s="111"/>
      <c r="QCD11" s="111"/>
      <c r="QCE11" s="111"/>
      <c r="QCF11" s="111"/>
      <c r="QCG11" s="111"/>
      <c r="QCH11" s="111"/>
      <c r="QCI11" s="111"/>
      <c r="QCJ11" s="111"/>
      <c r="QCK11" s="111"/>
      <c r="QCL11" s="111"/>
      <c r="QCM11" s="111"/>
      <c r="QCN11" s="111"/>
      <c r="QCO11" s="111"/>
      <c r="QCP11" s="111"/>
      <c r="QCQ11" s="111"/>
      <c r="QCR11" s="111"/>
      <c r="QCS11" s="111"/>
      <c r="QCT11" s="111"/>
      <c r="QCU11" s="111"/>
      <c r="QCV11" s="111"/>
      <c r="QCW11" s="111"/>
      <c r="QCX11" s="111"/>
      <c r="QCY11" s="111"/>
      <c r="QCZ11" s="111"/>
      <c r="QDA11" s="111"/>
      <c r="QDB11" s="111"/>
      <c r="QDC11" s="111"/>
      <c r="QDD11" s="111"/>
      <c r="QDE11" s="111"/>
      <c r="QDF11" s="111"/>
      <c r="QDG11" s="111"/>
      <c r="QDH11" s="111"/>
      <c r="QDI11" s="111"/>
      <c r="QDJ11" s="111"/>
      <c r="QDK11" s="111"/>
      <c r="QDL11" s="111"/>
      <c r="QDM11" s="111"/>
      <c r="QDN11" s="111"/>
      <c r="QDO11" s="111"/>
      <c r="QDP11" s="111"/>
      <c r="QDQ11" s="111"/>
      <c r="QDR11" s="111"/>
      <c r="QDS11" s="111"/>
      <c r="QDT11" s="111"/>
      <c r="QDU11" s="111"/>
      <c r="QDV11" s="111"/>
      <c r="QDW11" s="111"/>
      <c r="QDX11" s="111"/>
      <c r="QDY11" s="111"/>
      <c r="QDZ11" s="111"/>
      <c r="QEA11" s="111"/>
      <c r="QEB11" s="111"/>
      <c r="QEC11" s="111"/>
      <c r="QED11" s="111"/>
      <c r="QEE11" s="111"/>
      <c r="QEF11" s="111"/>
      <c r="QEG11" s="111"/>
      <c r="QEH11" s="111"/>
      <c r="QEI11" s="111"/>
      <c r="QEJ11" s="111"/>
      <c r="QEK11" s="111"/>
      <c r="QEL11" s="111"/>
      <c r="QEM11" s="111"/>
      <c r="QEN11" s="111"/>
      <c r="QEO11" s="111"/>
      <c r="QEP11" s="111"/>
      <c r="QEQ11" s="111"/>
      <c r="QER11" s="111"/>
      <c r="QES11" s="111"/>
      <c r="QET11" s="111"/>
      <c r="QEU11" s="111"/>
      <c r="QEV11" s="111"/>
      <c r="QEW11" s="111"/>
      <c r="QEX11" s="111"/>
      <c r="QEY11" s="111"/>
      <c r="QEZ11" s="111"/>
      <c r="QFA11" s="111"/>
      <c r="QFB11" s="111"/>
      <c r="QFC11" s="111"/>
      <c r="QFD11" s="111"/>
      <c r="QFE11" s="111"/>
      <c r="QFF11" s="111"/>
      <c r="QFG11" s="111"/>
      <c r="QFH11" s="111"/>
      <c r="QFI11" s="111"/>
      <c r="QFJ11" s="111"/>
      <c r="QFK11" s="111"/>
      <c r="QFL11" s="111"/>
      <c r="QFM11" s="111"/>
      <c r="QFN11" s="111"/>
      <c r="QFO11" s="111"/>
      <c r="QFP11" s="111"/>
      <c r="QFQ11" s="111"/>
      <c r="QFR11" s="111"/>
      <c r="QFS11" s="111"/>
      <c r="QFT11" s="111"/>
      <c r="QFU11" s="111"/>
      <c r="QFV11" s="111"/>
      <c r="QFW11" s="111"/>
      <c r="QFX11" s="111"/>
      <c r="QFY11" s="111"/>
      <c r="QFZ11" s="111"/>
      <c r="QGA11" s="111"/>
      <c r="QGB11" s="111"/>
      <c r="QGC11" s="111"/>
      <c r="QGD11" s="111"/>
      <c r="QGE11" s="111"/>
      <c r="QGF11" s="111"/>
      <c r="QGG11" s="111"/>
      <c r="QGH11" s="111"/>
      <c r="QGI11" s="111"/>
      <c r="QGJ11" s="111"/>
      <c r="QGK11" s="111"/>
      <c r="QGL11" s="111"/>
      <c r="QGM11" s="111"/>
      <c r="QGN11" s="111"/>
      <c r="QGO11" s="111"/>
      <c r="QGP11" s="111"/>
      <c r="QGQ11" s="111"/>
      <c r="QGR11" s="111"/>
      <c r="QGS11" s="111"/>
      <c r="QGT11" s="111"/>
      <c r="QGU11" s="111"/>
      <c r="QGV11" s="111"/>
      <c r="QGW11" s="111"/>
      <c r="QGX11" s="111"/>
      <c r="QGY11" s="111"/>
      <c r="QGZ11" s="111"/>
      <c r="QHA11" s="111"/>
      <c r="QHB11" s="111"/>
      <c r="QHC11" s="111"/>
      <c r="QHD11" s="111"/>
      <c r="QHE11" s="111"/>
      <c r="QHF11" s="111"/>
      <c r="QHG11" s="111"/>
      <c r="QHH11" s="111"/>
      <c r="QHI11" s="111"/>
      <c r="QHJ11" s="111"/>
      <c r="QHK11" s="111"/>
      <c r="QHL11" s="111"/>
      <c r="QHM11" s="111"/>
      <c r="QHN11" s="111"/>
      <c r="QHO11" s="111"/>
      <c r="QHP11" s="111"/>
      <c r="QHQ11" s="111"/>
      <c r="QHR11" s="111"/>
      <c r="QHS11" s="111"/>
      <c r="QHT11" s="111"/>
      <c r="QHU11" s="111"/>
      <c r="QHV11" s="111"/>
      <c r="QHW11" s="111"/>
      <c r="QHX11" s="111"/>
      <c r="QHY11" s="111"/>
      <c r="QHZ11" s="111"/>
      <c r="QIA11" s="111"/>
      <c r="QIB11" s="111"/>
      <c r="QIC11" s="111"/>
      <c r="QID11" s="111"/>
      <c r="QIE11" s="111"/>
      <c r="QIF11" s="111"/>
      <c r="QIG11" s="111"/>
      <c r="QIH11" s="111"/>
      <c r="QII11" s="111"/>
      <c r="QIJ11" s="111"/>
      <c r="QIK11" s="111"/>
      <c r="QIL11" s="111"/>
      <c r="QIM11" s="111"/>
      <c r="QIN11" s="111"/>
      <c r="QIO11" s="111"/>
      <c r="QIP11" s="111"/>
      <c r="QIQ11" s="111"/>
      <c r="QIR11" s="111"/>
      <c r="QIS11" s="111"/>
      <c r="QIT11" s="111"/>
      <c r="QIU11" s="111"/>
      <c r="QIV11" s="111"/>
      <c r="QIW11" s="111"/>
      <c r="QIX11" s="111"/>
      <c r="QIY11" s="111"/>
      <c r="QIZ11" s="111"/>
      <c r="QJA11" s="111"/>
      <c r="QJB11" s="111"/>
      <c r="QJC11" s="111"/>
      <c r="QJD11" s="111"/>
      <c r="QJE11" s="111"/>
      <c r="QJF11" s="111"/>
      <c r="QJG11" s="111"/>
      <c r="QJH11" s="111"/>
      <c r="QJI11" s="111"/>
      <c r="QJJ11" s="111"/>
      <c r="QJK11" s="111"/>
      <c r="QJL11" s="111"/>
      <c r="QJM11" s="111"/>
      <c r="QJN11" s="111"/>
      <c r="QJO11" s="111"/>
      <c r="QJP11" s="111"/>
      <c r="QJQ11" s="111"/>
      <c r="QJR11" s="111"/>
      <c r="QJS11" s="111"/>
      <c r="QJT11" s="111"/>
      <c r="QJU11" s="111"/>
      <c r="QJV11" s="111"/>
      <c r="QJW11" s="111"/>
      <c r="QJX11" s="111"/>
      <c r="QJY11" s="111"/>
      <c r="QJZ11" s="111"/>
      <c r="QKA11" s="111"/>
      <c r="QKB11" s="111"/>
      <c r="QKC11" s="111"/>
      <c r="QKD11" s="111"/>
      <c r="QKE11" s="111"/>
      <c r="QKF11" s="111"/>
      <c r="QKG11" s="111"/>
      <c r="QKH11" s="111"/>
      <c r="QKI11" s="111"/>
      <c r="QKJ11" s="111"/>
      <c r="QKK11" s="111"/>
      <c r="QKL11" s="111"/>
      <c r="QKM11" s="111"/>
      <c r="QKN11" s="111"/>
      <c r="QKO11" s="111"/>
      <c r="QKP11" s="111"/>
      <c r="QKQ11" s="111"/>
      <c r="QKR11" s="111"/>
      <c r="QKS11" s="111"/>
      <c r="QKT11" s="111"/>
      <c r="QKU11" s="111"/>
      <c r="QKV11" s="111"/>
      <c r="QKW11" s="111"/>
      <c r="QKX11" s="111"/>
      <c r="QKY11" s="111"/>
      <c r="QKZ11" s="111"/>
      <c r="QLA11" s="111"/>
      <c r="QLB11" s="111"/>
      <c r="QLC11" s="111"/>
      <c r="QLD11" s="111"/>
      <c r="QLE11" s="111"/>
      <c r="QLF11" s="111"/>
      <c r="QLG11" s="111"/>
      <c r="QLH11" s="111"/>
      <c r="QLI11" s="111"/>
      <c r="QLJ11" s="111"/>
      <c r="QLK11" s="111"/>
      <c r="QLL11" s="111"/>
      <c r="QLM11" s="111"/>
      <c r="QLN11" s="111"/>
      <c r="QLO11" s="111"/>
      <c r="QLP11" s="111"/>
      <c r="QLQ11" s="111"/>
      <c r="QLR11" s="111"/>
      <c r="QLS11" s="111"/>
      <c r="QLT11" s="111"/>
      <c r="QLU11" s="111"/>
      <c r="QLV11" s="111"/>
      <c r="QLW11" s="111"/>
      <c r="QLX11" s="111"/>
      <c r="QLY11" s="111"/>
      <c r="QLZ11" s="111"/>
      <c r="QMA11" s="111"/>
      <c r="QMB11" s="111"/>
      <c r="QMC11" s="111"/>
      <c r="QMD11" s="111"/>
      <c r="QME11" s="111"/>
      <c r="QMF11" s="111"/>
      <c r="QMG11" s="111"/>
      <c r="QMH11" s="111"/>
      <c r="QMI11" s="111"/>
      <c r="QMJ11" s="111"/>
      <c r="QMK11" s="111"/>
      <c r="QML11" s="111"/>
      <c r="QMM11" s="111"/>
      <c r="QMN11" s="111"/>
      <c r="QMO11" s="111"/>
      <c r="QMP11" s="111"/>
      <c r="QMQ11" s="111"/>
      <c r="QMR11" s="111"/>
      <c r="QMS11" s="111"/>
      <c r="QMT11" s="111"/>
      <c r="QMU11" s="111"/>
      <c r="QMV11" s="111"/>
      <c r="QMW11" s="111"/>
      <c r="QMX11" s="111"/>
      <c r="QMY11" s="111"/>
      <c r="QMZ11" s="111"/>
      <c r="QNA11" s="111"/>
      <c r="QNB11" s="111"/>
      <c r="QNC11" s="111"/>
      <c r="QND11" s="111"/>
      <c r="QNE11" s="111"/>
      <c r="QNF11" s="111"/>
      <c r="QNG11" s="111"/>
      <c r="QNH11" s="111"/>
      <c r="QNI11" s="111"/>
      <c r="QNJ11" s="111"/>
      <c r="QNK11" s="111"/>
      <c r="QNL11" s="111"/>
      <c r="QNM11" s="111"/>
      <c r="QNN11" s="111"/>
      <c r="QNO11" s="111"/>
      <c r="QNP11" s="111"/>
      <c r="QNQ11" s="111"/>
      <c r="QNR11" s="111"/>
      <c r="QNS11" s="111"/>
      <c r="QNT11" s="111"/>
      <c r="QNU11" s="111"/>
      <c r="QNV11" s="111"/>
      <c r="QNW11" s="111"/>
      <c r="QNX11" s="111"/>
      <c r="QNY11" s="111"/>
      <c r="QNZ11" s="111"/>
      <c r="QOA11" s="111"/>
      <c r="QOB11" s="111"/>
      <c r="QOC11" s="111"/>
      <c r="QOD11" s="111"/>
      <c r="QOE11" s="111"/>
      <c r="QOF11" s="111"/>
      <c r="QOG11" s="111"/>
      <c r="QOH11" s="111"/>
      <c r="QOI11" s="111"/>
      <c r="QOJ11" s="111"/>
      <c r="QOK11" s="111"/>
      <c r="QOL11" s="111"/>
      <c r="QOM11" s="111"/>
      <c r="QON11" s="111"/>
      <c r="QOO11" s="111"/>
      <c r="QOP11" s="111"/>
      <c r="QOQ11" s="111"/>
      <c r="QOR11" s="111"/>
      <c r="QOS11" s="111"/>
      <c r="QOT11" s="111"/>
      <c r="QOU11" s="111"/>
      <c r="QOV11" s="111"/>
      <c r="QOW11" s="111"/>
      <c r="QOX11" s="111"/>
      <c r="QOY11" s="111"/>
      <c r="QOZ11" s="111"/>
      <c r="QPA11" s="111"/>
      <c r="QPB11" s="111"/>
      <c r="QPC11" s="111"/>
      <c r="QPD11" s="111"/>
      <c r="QPE11" s="111"/>
      <c r="QPF11" s="111"/>
      <c r="QPG11" s="111"/>
      <c r="QPH11" s="111"/>
      <c r="QPI11" s="111"/>
      <c r="QPJ11" s="111"/>
      <c r="QPK11" s="111"/>
      <c r="QPL11" s="111"/>
      <c r="QPM11" s="111"/>
      <c r="QPN11" s="111"/>
      <c r="QPO11" s="111"/>
      <c r="QPP11" s="111"/>
      <c r="QPQ11" s="111"/>
      <c r="QPR11" s="111"/>
      <c r="QPS11" s="111"/>
      <c r="QPT11" s="111"/>
      <c r="QPU11" s="111"/>
      <c r="QPV11" s="111"/>
      <c r="QPW11" s="111"/>
      <c r="QPX11" s="111"/>
      <c r="QPY11" s="111"/>
      <c r="QPZ11" s="111"/>
      <c r="QQA11" s="111"/>
      <c r="QQB11" s="111"/>
      <c r="QQC11" s="111"/>
      <c r="QQD11" s="111"/>
      <c r="QQE11" s="111"/>
      <c r="QQF11" s="111"/>
      <c r="QQG11" s="111"/>
      <c r="QQH11" s="111"/>
      <c r="QQI11" s="111"/>
      <c r="QQJ11" s="111"/>
      <c r="QQK11" s="111"/>
      <c r="QQL11" s="111"/>
      <c r="QQM11" s="111"/>
      <c r="QQN11" s="111"/>
      <c r="QQO11" s="111"/>
      <c r="QQP11" s="111"/>
      <c r="QQQ11" s="111"/>
      <c r="QQR11" s="111"/>
      <c r="QQS11" s="111"/>
      <c r="QQT11" s="111"/>
      <c r="QQU11" s="111"/>
      <c r="QQV11" s="111"/>
      <c r="QQW11" s="111"/>
      <c r="QQX11" s="111"/>
      <c r="QQY11" s="111"/>
      <c r="QQZ11" s="111"/>
      <c r="QRA11" s="111"/>
      <c r="QRB11" s="111"/>
      <c r="QRC11" s="111"/>
      <c r="QRD11" s="111"/>
      <c r="QRE11" s="111"/>
      <c r="QRF11" s="111"/>
      <c r="QRG11" s="111"/>
      <c r="QRH11" s="111"/>
      <c r="QRI11" s="111"/>
      <c r="QRJ11" s="111"/>
      <c r="QRK11" s="111"/>
      <c r="QRL11" s="111"/>
      <c r="QRM11" s="111"/>
      <c r="QRN11" s="111"/>
      <c r="QRO11" s="111"/>
      <c r="QRP11" s="111"/>
      <c r="QRQ11" s="111"/>
      <c r="QRR11" s="111"/>
      <c r="QRS11" s="111"/>
      <c r="QRT11" s="111"/>
      <c r="QRU11" s="111"/>
      <c r="QRV11" s="111"/>
      <c r="QRW11" s="111"/>
      <c r="QRX11" s="111"/>
      <c r="QRY11" s="111"/>
      <c r="QRZ11" s="111"/>
      <c r="QSA11" s="111"/>
      <c r="QSB11" s="111"/>
      <c r="QSC11" s="111"/>
      <c r="QSD11" s="111"/>
      <c r="QSE11" s="111"/>
      <c r="QSF11" s="111"/>
      <c r="QSG11" s="111"/>
      <c r="QSH11" s="111"/>
      <c r="QSI11" s="111"/>
      <c r="QSJ11" s="111"/>
      <c r="QSK11" s="111"/>
      <c r="QSL11" s="111"/>
      <c r="QSM11" s="111"/>
      <c r="QSN11" s="111"/>
      <c r="QSO11" s="111"/>
      <c r="QSP11" s="111"/>
      <c r="QSQ11" s="111"/>
      <c r="QSR11" s="111"/>
      <c r="QSS11" s="111"/>
      <c r="QST11" s="111"/>
      <c r="QSU11" s="111"/>
      <c r="QSV11" s="111"/>
      <c r="QSW11" s="111"/>
      <c r="QSX11" s="111"/>
      <c r="QSY11" s="111"/>
      <c r="QSZ11" s="111"/>
      <c r="QTA11" s="111"/>
      <c r="QTB11" s="111"/>
      <c r="QTC11" s="111"/>
      <c r="QTD11" s="111"/>
      <c r="QTE11" s="111"/>
      <c r="QTF11" s="111"/>
      <c r="QTG11" s="111"/>
      <c r="QTH11" s="111"/>
      <c r="QTI11" s="111"/>
      <c r="QTJ11" s="111"/>
      <c r="QTK11" s="111"/>
      <c r="QTL11" s="111"/>
      <c r="QTM11" s="111"/>
      <c r="QTN11" s="111"/>
      <c r="QTO11" s="111"/>
      <c r="QTP11" s="111"/>
      <c r="QTQ11" s="111"/>
      <c r="QTR11" s="111"/>
      <c r="QTS11" s="111"/>
      <c r="QTT11" s="111"/>
      <c r="QTU11" s="111"/>
      <c r="QTV11" s="111"/>
      <c r="QTW11" s="111"/>
      <c r="QTX11" s="111"/>
      <c r="QTY11" s="111"/>
      <c r="QTZ11" s="111"/>
      <c r="QUA11" s="111"/>
      <c r="QUB11" s="111"/>
      <c r="QUC11" s="111"/>
      <c r="QUD11" s="111"/>
      <c r="QUE11" s="111"/>
      <c r="QUF11" s="111"/>
      <c r="QUG11" s="111"/>
      <c r="QUH11" s="111"/>
      <c r="QUI11" s="111"/>
      <c r="QUJ11" s="111"/>
      <c r="QUK11" s="111"/>
      <c r="QUL11" s="111"/>
      <c r="QUM11" s="111"/>
      <c r="QUN11" s="111"/>
      <c r="QUO11" s="111"/>
      <c r="QUP11" s="111"/>
      <c r="QUQ11" s="111"/>
      <c r="QUR11" s="111"/>
      <c r="QUS11" s="111"/>
      <c r="QUT11" s="111"/>
      <c r="QUU11" s="111"/>
      <c r="QUV11" s="111"/>
      <c r="QUW11" s="111"/>
      <c r="QUX11" s="111"/>
      <c r="QUY11" s="111"/>
      <c r="QUZ11" s="111"/>
      <c r="QVA11" s="111"/>
      <c r="QVB11" s="111"/>
      <c r="QVC11" s="111"/>
      <c r="QVD11" s="111"/>
      <c r="QVE11" s="111"/>
      <c r="QVF11" s="111"/>
      <c r="QVG11" s="111"/>
      <c r="QVH11" s="111"/>
      <c r="QVI11" s="111"/>
      <c r="QVJ11" s="111"/>
      <c r="QVK11" s="111"/>
      <c r="QVL11" s="111"/>
      <c r="QVM11" s="111"/>
      <c r="QVN11" s="111"/>
      <c r="QVO11" s="111"/>
      <c r="QVP11" s="111"/>
      <c r="QVQ11" s="111"/>
      <c r="QVR11" s="111"/>
      <c r="QVS11" s="111"/>
      <c r="QVT11" s="111"/>
      <c r="QVU11" s="111"/>
      <c r="QVV11" s="111"/>
      <c r="QVW11" s="111"/>
      <c r="QVX11" s="111"/>
      <c r="QVY11" s="111"/>
      <c r="QVZ11" s="111"/>
      <c r="QWA11" s="111"/>
      <c r="QWB11" s="111"/>
      <c r="QWC11" s="111"/>
      <c r="QWD11" s="111"/>
      <c r="QWE11" s="111"/>
      <c r="QWF11" s="111"/>
      <c r="QWG11" s="111"/>
      <c r="QWH11" s="111"/>
      <c r="QWI11" s="111"/>
      <c r="QWJ11" s="111"/>
      <c r="QWK11" s="111"/>
      <c r="QWL11" s="111"/>
      <c r="QWM11" s="111"/>
      <c r="QWN11" s="111"/>
      <c r="QWO11" s="111"/>
      <c r="QWP11" s="111"/>
      <c r="QWQ11" s="111"/>
      <c r="QWR11" s="111"/>
      <c r="QWS11" s="111"/>
      <c r="QWT11" s="111"/>
      <c r="QWU11" s="111"/>
      <c r="QWV11" s="111"/>
      <c r="QWW11" s="111"/>
      <c r="QWX11" s="111"/>
      <c r="QWY11" s="111"/>
      <c r="QWZ11" s="111"/>
      <c r="QXA11" s="111"/>
      <c r="QXB11" s="111"/>
      <c r="QXC11" s="111"/>
      <c r="QXD11" s="111"/>
      <c r="QXE11" s="111"/>
      <c r="QXF11" s="111"/>
      <c r="QXG11" s="111"/>
      <c r="QXH11" s="111"/>
      <c r="QXI11" s="111"/>
      <c r="QXJ11" s="111"/>
      <c r="QXK11" s="111"/>
      <c r="QXL11" s="111"/>
      <c r="QXM11" s="111"/>
      <c r="QXN11" s="111"/>
      <c r="QXO11" s="111"/>
      <c r="QXP11" s="111"/>
      <c r="QXQ11" s="111"/>
      <c r="QXR11" s="111"/>
      <c r="QXS11" s="111"/>
      <c r="QXT11" s="111"/>
      <c r="QXU11" s="111"/>
      <c r="QXV11" s="111"/>
      <c r="QXW11" s="111"/>
      <c r="QXX11" s="111"/>
      <c r="QXY11" s="111"/>
      <c r="QXZ11" s="111"/>
      <c r="QYA11" s="111"/>
      <c r="QYB11" s="111"/>
      <c r="QYC11" s="111"/>
      <c r="QYD11" s="111"/>
      <c r="QYE11" s="111"/>
      <c r="QYF11" s="111"/>
      <c r="QYG11" s="111"/>
      <c r="QYH11" s="111"/>
      <c r="QYI11" s="111"/>
      <c r="QYJ11" s="111"/>
      <c r="QYK11" s="111"/>
      <c r="QYL11" s="111"/>
      <c r="QYM11" s="111"/>
      <c r="QYN11" s="111"/>
      <c r="QYO11" s="111"/>
      <c r="QYP11" s="111"/>
      <c r="QYQ11" s="111"/>
      <c r="QYR11" s="111"/>
      <c r="QYS11" s="111"/>
      <c r="QYT11" s="111"/>
      <c r="QYU11" s="111"/>
      <c r="QYV11" s="111"/>
      <c r="QYW11" s="111"/>
      <c r="QYX11" s="111"/>
      <c r="QYY11" s="111"/>
      <c r="QYZ11" s="111"/>
      <c r="QZA11" s="111"/>
      <c r="QZB11" s="111"/>
      <c r="QZC11" s="111"/>
      <c r="QZD11" s="111"/>
      <c r="QZE11" s="111"/>
      <c r="QZF11" s="111"/>
      <c r="QZG11" s="111"/>
      <c r="QZH11" s="111"/>
      <c r="QZI11" s="111"/>
      <c r="QZJ11" s="111"/>
      <c r="QZK11" s="111"/>
      <c r="QZL11" s="111"/>
      <c r="QZM11" s="111"/>
      <c r="QZN11" s="111"/>
      <c r="QZO11" s="111"/>
      <c r="QZP11" s="111"/>
      <c r="QZQ11" s="111"/>
      <c r="QZR11" s="111"/>
      <c r="QZS11" s="111"/>
      <c r="QZT11" s="111"/>
      <c r="QZU11" s="111"/>
      <c r="QZV11" s="111"/>
      <c r="QZW11" s="111"/>
      <c r="QZX11" s="111"/>
      <c r="QZY11" s="111"/>
      <c r="QZZ11" s="111"/>
      <c r="RAA11" s="111"/>
      <c r="RAB11" s="111"/>
      <c r="RAC11" s="111"/>
      <c r="RAD11" s="111"/>
      <c r="RAE11" s="111"/>
      <c r="RAF11" s="111"/>
      <c r="RAG11" s="111"/>
      <c r="RAH11" s="111"/>
      <c r="RAI11" s="111"/>
      <c r="RAJ11" s="111"/>
      <c r="RAK11" s="111"/>
      <c r="RAL11" s="111"/>
      <c r="RAM11" s="111"/>
      <c r="RAN11" s="111"/>
      <c r="RAO11" s="111"/>
      <c r="RAP11" s="111"/>
      <c r="RAQ11" s="111"/>
      <c r="RAR11" s="111"/>
      <c r="RAS11" s="111"/>
      <c r="RAT11" s="111"/>
      <c r="RAU11" s="111"/>
      <c r="RAV11" s="111"/>
      <c r="RAW11" s="111"/>
      <c r="RAX11" s="111"/>
      <c r="RAY11" s="111"/>
      <c r="RAZ11" s="111"/>
      <c r="RBA11" s="111"/>
      <c r="RBB11" s="111"/>
      <c r="RBC11" s="111"/>
      <c r="RBD11" s="111"/>
      <c r="RBE11" s="111"/>
      <c r="RBF11" s="111"/>
      <c r="RBG11" s="111"/>
      <c r="RBH11" s="111"/>
      <c r="RBI11" s="111"/>
      <c r="RBJ11" s="111"/>
      <c r="RBK11" s="111"/>
      <c r="RBL11" s="111"/>
      <c r="RBM11" s="111"/>
      <c r="RBN11" s="111"/>
      <c r="RBO11" s="111"/>
      <c r="RBP11" s="111"/>
      <c r="RBQ11" s="111"/>
      <c r="RBR11" s="111"/>
      <c r="RBS11" s="111"/>
      <c r="RBT11" s="111"/>
      <c r="RBU11" s="111"/>
      <c r="RBV11" s="111"/>
      <c r="RBW11" s="111"/>
      <c r="RBX11" s="111"/>
      <c r="RBY11" s="111"/>
      <c r="RBZ11" s="111"/>
      <c r="RCA11" s="111"/>
      <c r="RCB11" s="111"/>
      <c r="RCC11" s="111"/>
      <c r="RCD11" s="111"/>
      <c r="RCE11" s="111"/>
      <c r="RCF11" s="111"/>
      <c r="RCG11" s="111"/>
      <c r="RCH11" s="111"/>
      <c r="RCI11" s="111"/>
      <c r="RCJ11" s="111"/>
      <c r="RCK11" s="111"/>
      <c r="RCL11" s="111"/>
      <c r="RCM11" s="111"/>
      <c r="RCN11" s="111"/>
      <c r="RCO11" s="111"/>
      <c r="RCP11" s="111"/>
      <c r="RCQ11" s="111"/>
      <c r="RCR11" s="111"/>
      <c r="RCS11" s="111"/>
      <c r="RCT11" s="111"/>
      <c r="RCU11" s="111"/>
      <c r="RCV11" s="111"/>
      <c r="RCW11" s="111"/>
      <c r="RCX11" s="111"/>
      <c r="RCY11" s="111"/>
      <c r="RCZ11" s="111"/>
      <c r="RDA11" s="111"/>
      <c r="RDB11" s="111"/>
      <c r="RDC11" s="111"/>
      <c r="RDD11" s="111"/>
      <c r="RDE11" s="111"/>
      <c r="RDF11" s="111"/>
      <c r="RDG11" s="111"/>
      <c r="RDH11" s="111"/>
      <c r="RDI11" s="111"/>
      <c r="RDJ11" s="111"/>
      <c r="RDK11" s="111"/>
      <c r="RDL11" s="111"/>
      <c r="RDM11" s="111"/>
      <c r="RDN11" s="111"/>
      <c r="RDO11" s="111"/>
      <c r="RDP11" s="111"/>
      <c r="RDQ11" s="111"/>
      <c r="RDR11" s="111"/>
      <c r="RDS11" s="111"/>
      <c r="RDT11" s="111"/>
      <c r="RDU11" s="111"/>
      <c r="RDV11" s="111"/>
      <c r="RDW11" s="111"/>
      <c r="RDX11" s="111"/>
      <c r="RDY11" s="111"/>
      <c r="RDZ11" s="111"/>
      <c r="REA11" s="111"/>
      <c r="REB11" s="111"/>
      <c r="REC11" s="111"/>
      <c r="RED11" s="111"/>
      <c r="REE11" s="111"/>
      <c r="REF11" s="111"/>
      <c r="REG11" s="111"/>
      <c r="REH11" s="111"/>
      <c r="REI11" s="111"/>
      <c r="REJ11" s="111"/>
      <c r="REK11" s="111"/>
      <c r="REL11" s="111"/>
      <c r="REM11" s="111"/>
      <c r="REN11" s="111"/>
      <c r="REO11" s="111"/>
      <c r="REP11" s="111"/>
      <c r="REQ11" s="111"/>
      <c r="RER11" s="111"/>
      <c r="RES11" s="111"/>
      <c r="RET11" s="111"/>
      <c r="REU11" s="111"/>
      <c r="REV11" s="111"/>
      <c r="REW11" s="111"/>
      <c r="REX11" s="111"/>
      <c r="REY11" s="111"/>
      <c r="REZ11" s="111"/>
      <c r="RFA11" s="111"/>
      <c r="RFB11" s="111"/>
      <c r="RFC11" s="111"/>
      <c r="RFD11" s="111"/>
      <c r="RFE11" s="111"/>
      <c r="RFF11" s="111"/>
      <c r="RFG11" s="111"/>
      <c r="RFH11" s="111"/>
      <c r="RFI11" s="111"/>
      <c r="RFJ11" s="111"/>
      <c r="RFK11" s="111"/>
      <c r="RFL11" s="111"/>
      <c r="RFM11" s="111"/>
      <c r="RFN11" s="111"/>
      <c r="RFO11" s="111"/>
      <c r="RFP11" s="111"/>
      <c r="RFQ11" s="111"/>
      <c r="RFR11" s="111"/>
      <c r="RFS11" s="111"/>
      <c r="RFT11" s="111"/>
      <c r="RFU11" s="111"/>
      <c r="RFV11" s="111"/>
      <c r="RFW11" s="111"/>
      <c r="RFX11" s="111"/>
      <c r="RFY11" s="111"/>
      <c r="RFZ11" s="111"/>
      <c r="RGA11" s="111"/>
      <c r="RGB11" s="111"/>
      <c r="RGC11" s="111"/>
      <c r="RGD11" s="111"/>
      <c r="RGE11" s="111"/>
      <c r="RGF11" s="111"/>
      <c r="RGG11" s="111"/>
      <c r="RGH11" s="111"/>
      <c r="RGI11" s="111"/>
      <c r="RGJ11" s="111"/>
      <c r="RGK11" s="111"/>
      <c r="RGL11" s="111"/>
      <c r="RGM11" s="111"/>
      <c r="RGN11" s="111"/>
      <c r="RGO11" s="111"/>
      <c r="RGP11" s="111"/>
      <c r="RGQ11" s="111"/>
      <c r="RGR11" s="111"/>
      <c r="RGS11" s="111"/>
      <c r="RGT11" s="111"/>
      <c r="RGU11" s="111"/>
      <c r="RGV11" s="111"/>
      <c r="RGW11" s="111"/>
      <c r="RGX11" s="111"/>
      <c r="RGY11" s="111"/>
      <c r="RGZ11" s="111"/>
      <c r="RHA11" s="111"/>
      <c r="RHB11" s="111"/>
      <c r="RHC11" s="111"/>
      <c r="RHD11" s="111"/>
      <c r="RHE11" s="111"/>
      <c r="RHF11" s="111"/>
      <c r="RHG11" s="111"/>
      <c r="RHH11" s="111"/>
      <c r="RHI11" s="111"/>
      <c r="RHJ11" s="111"/>
      <c r="RHK11" s="111"/>
      <c r="RHL11" s="111"/>
      <c r="RHM11" s="111"/>
      <c r="RHN11" s="111"/>
      <c r="RHO11" s="111"/>
      <c r="RHP11" s="111"/>
      <c r="RHQ11" s="111"/>
      <c r="RHR11" s="111"/>
      <c r="RHS11" s="111"/>
      <c r="RHT11" s="111"/>
      <c r="RHU11" s="111"/>
      <c r="RHV11" s="111"/>
      <c r="RHW11" s="111"/>
      <c r="RHX11" s="111"/>
      <c r="RHY11" s="111"/>
      <c r="RHZ11" s="111"/>
      <c r="RIA11" s="111"/>
      <c r="RIB11" s="111"/>
      <c r="RIC11" s="111"/>
      <c r="RID11" s="111"/>
      <c r="RIE11" s="111"/>
      <c r="RIF11" s="111"/>
      <c r="RIG11" s="111"/>
      <c r="RIH11" s="111"/>
      <c r="RII11" s="111"/>
      <c r="RIJ11" s="111"/>
      <c r="RIK11" s="111"/>
      <c r="RIL11" s="111"/>
      <c r="RIM11" s="111"/>
      <c r="RIN11" s="111"/>
      <c r="RIO11" s="111"/>
      <c r="RIP11" s="111"/>
      <c r="RIQ11" s="111"/>
      <c r="RIR11" s="111"/>
      <c r="RIS11" s="111"/>
      <c r="RIT11" s="111"/>
      <c r="RIU11" s="111"/>
      <c r="RIV11" s="111"/>
      <c r="RIW11" s="111"/>
      <c r="RIX11" s="111"/>
      <c r="RIY11" s="111"/>
      <c r="RIZ11" s="111"/>
      <c r="RJA11" s="111"/>
      <c r="RJB11" s="111"/>
      <c r="RJC11" s="111"/>
      <c r="RJD11" s="111"/>
      <c r="RJE11" s="111"/>
      <c r="RJF11" s="111"/>
      <c r="RJG11" s="111"/>
      <c r="RJH11" s="111"/>
      <c r="RJI11" s="111"/>
      <c r="RJJ11" s="111"/>
      <c r="RJK11" s="111"/>
      <c r="RJL11" s="111"/>
      <c r="RJM11" s="111"/>
      <c r="RJN11" s="111"/>
      <c r="RJO11" s="111"/>
      <c r="RJP11" s="111"/>
      <c r="RJQ11" s="111"/>
      <c r="RJR11" s="111"/>
      <c r="RJS11" s="111"/>
      <c r="RJT11" s="111"/>
      <c r="RJU11" s="111"/>
      <c r="RJV11" s="111"/>
      <c r="RJW11" s="111"/>
      <c r="RJX11" s="111"/>
      <c r="RJY11" s="111"/>
      <c r="RJZ11" s="111"/>
      <c r="RKA11" s="111"/>
      <c r="RKB11" s="111"/>
      <c r="RKC11" s="111"/>
      <c r="RKD11" s="111"/>
      <c r="RKE11" s="111"/>
      <c r="RKF11" s="111"/>
      <c r="RKG11" s="111"/>
      <c r="RKH11" s="111"/>
      <c r="RKI11" s="111"/>
      <c r="RKJ11" s="111"/>
      <c r="RKK11" s="111"/>
      <c r="RKL11" s="111"/>
      <c r="RKM11" s="111"/>
      <c r="RKN11" s="111"/>
      <c r="RKO11" s="111"/>
      <c r="RKP11" s="111"/>
      <c r="RKQ11" s="111"/>
      <c r="RKR11" s="111"/>
      <c r="RKS11" s="111"/>
      <c r="RKT11" s="111"/>
      <c r="RKU11" s="111"/>
      <c r="RKV11" s="111"/>
      <c r="RKW11" s="111"/>
      <c r="RKX11" s="111"/>
      <c r="RKY11" s="111"/>
      <c r="RKZ11" s="111"/>
      <c r="RLA11" s="111"/>
      <c r="RLB11" s="111"/>
      <c r="RLC11" s="111"/>
      <c r="RLD11" s="111"/>
      <c r="RLE11" s="111"/>
      <c r="RLF11" s="111"/>
      <c r="RLG11" s="111"/>
      <c r="RLH11" s="111"/>
      <c r="RLI11" s="111"/>
      <c r="RLJ11" s="111"/>
      <c r="RLK11" s="111"/>
      <c r="RLL11" s="111"/>
      <c r="RLM11" s="111"/>
      <c r="RLN11" s="111"/>
      <c r="RLO11" s="111"/>
      <c r="RLP11" s="111"/>
      <c r="RLQ11" s="111"/>
      <c r="RLR11" s="111"/>
      <c r="RLS11" s="111"/>
      <c r="RLT11" s="111"/>
      <c r="RLU11" s="111"/>
      <c r="RLV11" s="111"/>
      <c r="RLW11" s="111"/>
      <c r="RLX11" s="111"/>
      <c r="RLY11" s="111"/>
      <c r="RLZ11" s="111"/>
      <c r="RMA11" s="111"/>
      <c r="RMB11" s="111"/>
      <c r="RMC11" s="111"/>
      <c r="RMD11" s="111"/>
      <c r="RME11" s="111"/>
      <c r="RMF11" s="111"/>
      <c r="RMG11" s="111"/>
      <c r="RMH11" s="111"/>
      <c r="RMI11" s="111"/>
      <c r="RMJ11" s="111"/>
      <c r="RMK11" s="111"/>
      <c r="RML11" s="111"/>
      <c r="RMM11" s="111"/>
      <c r="RMN11" s="111"/>
      <c r="RMO11" s="111"/>
      <c r="RMP11" s="111"/>
      <c r="RMQ11" s="111"/>
      <c r="RMR11" s="111"/>
      <c r="RMS11" s="111"/>
      <c r="RMT11" s="111"/>
      <c r="RMU11" s="111"/>
      <c r="RMV11" s="111"/>
      <c r="RMW11" s="111"/>
      <c r="RMX11" s="111"/>
      <c r="RMY11" s="111"/>
      <c r="RMZ11" s="111"/>
      <c r="RNA11" s="111"/>
      <c r="RNB11" s="111"/>
      <c r="RNC11" s="111"/>
      <c r="RND11" s="111"/>
      <c r="RNE11" s="111"/>
      <c r="RNF11" s="111"/>
      <c r="RNG11" s="111"/>
      <c r="RNH11" s="111"/>
      <c r="RNI11" s="111"/>
      <c r="RNJ11" s="111"/>
      <c r="RNK11" s="111"/>
      <c r="RNL11" s="111"/>
      <c r="RNM11" s="111"/>
      <c r="RNN11" s="111"/>
      <c r="RNO11" s="111"/>
      <c r="RNP11" s="111"/>
      <c r="RNQ11" s="111"/>
      <c r="RNR11" s="111"/>
      <c r="RNS11" s="111"/>
      <c r="RNT11" s="111"/>
      <c r="RNU11" s="111"/>
      <c r="RNV11" s="111"/>
      <c r="RNW11" s="111"/>
      <c r="RNX11" s="111"/>
      <c r="RNY11" s="111"/>
      <c r="RNZ11" s="111"/>
      <c r="ROA11" s="111"/>
      <c r="ROB11" s="111"/>
      <c r="ROC11" s="111"/>
      <c r="ROD11" s="111"/>
      <c r="ROE11" s="111"/>
      <c r="ROF11" s="111"/>
      <c r="ROG11" s="111"/>
      <c r="ROH11" s="111"/>
      <c r="ROI11" s="111"/>
      <c r="ROJ11" s="111"/>
      <c r="ROK11" s="111"/>
      <c r="ROL11" s="111"/>
      <c r="ROM11" s="111"/>
      <c r="RON11" s="111"/>
      <c r="ROO11" s="111"/>
      <c r="ROP11" s="111"/>
      <c r="ROQ11" s="111"/>
      <c r="ROR11" s="111"/>
      <c r="ROS11" s="111"/>
      <c r="ROT11" s="111"/>
      <c r="ROU11" s="111"/>
      <c r="ROV11" s="111"/>
      <c r="ROW11" s="111"/>
      <c r="ROX11" s="111"/>
      <c r="ROY11" s="111"/>
      <c r="ROZ11" s="111"/>
      <c r="RPA11" s="111"/>
      <c r="RPB11" s="111"/>
      <c r="RPC11" s="111"/>
      <c r="RPD11" s="111"/>
      <c r="RPE11" s="111"/>
      <c r="RPF11" s="111"/>
      <c r="RPG11" s="111"/>
      <c r="RPH11" s="111"/>
      <c r="RPI11" s="111"/>
      <c r="RPJ11" s="111"/>
      <c r="RPK11" s="111"/>
      <c r="RPL11" s="111"/>
      <c r="RPM11" s="111"/>
      <c r="RPN11" s="111"/>
      <c r="RPO11" s="111"/>
      <c r="RPP11" s="111"/>
      <c r="RPQ11" s="111"/>
      <c r="RPR11" s="111"/>
      <c r="RPS11" s="111"/>
      <c r="RPT11" s="111"/>
      <c r="RPU11" s="111"/>
      <c r="RPV11" s="111"/>
      <c r="RPW11" s="111"/>
      <c r="RPX11" s="111"/>
      <c r="RPY11" s="111"/>
      <c r="RPZ11" s="111"/>
      <c r="RQA11" s="111"/>
      <c r="RQB11" s="111"/>
      <c r="RQC11" s="111"/>
      <c r="RQD11" s="111"/>
      <c r="RQE11" s="111"/>
      <c r="RQF11" s="111"/>
      <c r="RQG11" s="111"/>
      <c r="RQH11" s="111"/>
      <c r="RQI11" s="111"/>
      <c r="RQJ11" s="111"/>
      <c r="RQK11" s="111"/>
      <c r="RQL11" s="111"/>
      <c r="RQM11" s="111"/>
      <c r="RQN11" s="111"/>
      <c r="RQO11" s="111"/>
      <c r="RQP11" s="111"/>
      <c r="RQQ11" s="111"/>
      <c r="RQR11" s="111"/>
      <c r="RQS11" s="111"/>
      <c r="RQT11" s="111"/>
      <c r="RQU11" s="111"/>
      <c r="RQV11" s="111"/>
      <c r="RQW11" s="111"/>
      <c r="RQX11" s="111"/>
      <c r="RQY11" s="111"/>
      <c r="RQZ11" s="111"/>
      <c r="RRA11" s="111"/>
      <c r="RRB11" s="111"/>
      <c r="RRC11" s="111"/>
      <c r="RRD11" s="111"/>
      <c r="RRE11" s="111"/>
      <c r="RRF11" s="111"/>
      <c r="RRG11" s="111"/>
      <c r="RRH11" s="111"/>
      <c r="RRI11" s="111"/>
      <c r="RRJ11" s="111"/>
      <c r="RRK11" s="111"/>
      <c r="RRL11" s="111"/>
      <c r="RRM11" s="111"/>
      <c r="RRN11" s="111"/>
      <c r="RRO11" s="111"/>
      <c r="RRP11" s="111"/>
      <c r="RRQ11" s="111"/>
      <c r="RRR11" s="111"/>
      <c r="RRS11" s="111"/>
      <c r="RRT11" s="111"/>
      <c r="RRU11" s="111"/>
      <c r="RRV11" s="111"/>
      <c r="RRW11" s="111"/>
      <c r="RRX11" s="111"/>
      <c r="RRY11" s="111"/>
      <c r="RRZ11" s="111"/>
      <c r="RSA11" s="111"/>
      <c r="RSB11" s="111"/>
      <c r="RSC11" s="111"/>
      <c r="RSD11" s="111"/>
      <c r="RSE11" s="111"/>
      <c r="RSF11" s="111"/>
      <c r="RSG11" s="111"/>
      <c r="RSH11" s="111"/>
      <c r="RSI11" s="111"/>
      <c r="RSJ11" s="111"/>
      <c r="RSK11" s="111"/>
      <c r="RSL11" s="111"/>
      <c r="RSM11" s="111"/>
      <c r="RSN11" s="111"/>
      <c r="RSO11" s="111"/>
      <c r="RSP11" s="111"/>
      <c r="RSQ11" s="111"/>
      <c r="RSR11" s="111"/>
      <c r="RSS11" s="111"/>
      <c r="RST11" s="111"/>
      <c r="RSU11" s="111"/>
      <c r="RSV11" s="111"/>
      <c r="RSW11" s="111"/>
      <c r="RSX11" s="111"/>
      <c r="RSY11" s="111"/>
      <c r="RSZ11" s="111"/>
      <c r="RTA11" s="111"/>
      <c r="RTB11" s="111"/>
      <c r="RTC11" s="111"/>
      <c r="RTD11" s="111"/>
      <c r="RTE11" s="111"/>
      <c r="RTF11" s="111"/>
      <c r="RTG11" s="111"/>
      <c r="RTH11" s="111"/>
      <c r="RTI11" s="111"/>
      <c r="RTJ11" s="111"/>
      <c r="RTK11" s="111"/>
      <c r="RTL11" s="111"/>
      <c r="RTM11" s="111"/>
      <c r="RTN11" s="111"/>
      <c r="RTO11" s="111"/>
      <c r="RTP11" s="111"/>
      <c r="RTQ11" s="111"/>
      <c r="RTR11" s="111"/>
      <c r="RTS11" s="111"/>
      <c r="RTT11" s="111"/>
      <c r="RTU11" s="111"/>
      <c r="RTV11" s="111"/>
      <c r="RTW11" s="111"/>
      <c r="RTX11" s="111"/>
      <c r="RTY11" s="111"/>
      <c r="RTZ11" s="111"/>
      <c r="RUA11" s="111"/>
      <c r="RUB11" s="111"/>
      <c r="RUC11" s="111"/>
      <c r="RUD11" s="111"/>
      <c r="RUE11" s="111"/>
      <c r="RUF11" s="111"/>
      <c r="RUG11" s="111"/>
      <c r="RUH11" s="111"/>
      <c r="RUI11" s="111"/>
      <c r="RUJ11" s="111"/>
      <c r="RUK11" s="111"/>
      <c r="RUL11" s="111"/>
      <c r="RUM11" s="111"/>
      <c r="RUN11" s="111"/>
      <c r="RUO11" s="111"/>
      <c r="RUP11" s="111"/>
      <c r="RUQ11" s="111"/>
      <c r="RUR11" s="111"/>
      <c r="RUS11" s="111"/>
      <c r="RUT11" s="111"/>
      <c r="RUU11" s="111"/>
      <c r="RUV11" s="111"/>
      <c r="RUW11" s="111"/>
      <c r="RUX11" s="111"/>
      <c r="RUY11" s="111"/>
      <c r="RUZ11" s="111"/>
      <c r="RVA11" s="111"/>
      <c r="RVB11" s="111"/>
      <c r="RVC11" s="111"/>
      <c r="RVD11" s="111"/>
      <c r="RVE11" s="111"/>
      <c r="RVF11" s="111"/>
      <c r="RVG11" s="111"/>
      <c r="RVH11" s="111"/>
      <c r="RVI11" s="111"/>
      <c r="RVJ11" s="111"/>
      <c r="RVK11" s="111"/>
      <c r="RVL11" s="111"/>
      <c r="RVM11" s="111"/>
      <c r="RVN11" s="111"/>
      <c r="RVO11" s="111"/>
      <c r="RVP11" s="111"/>
      <c r="RVQ11" s="111"/>
      <c r="RVR11" s="111"/>
      <c r="RVS11" s="111"/>
      <c r="RVT11" s="111"/>
      <c r="RVU11" s="111"/>
      <c r="RVV11" s="111"/>
      <c r="RVW11" s="111"/>
      <c r="RVX11" s="111"/>
      <c r="RVY11" s="111"/>
      <c r="RVZ11" s="111"/>
      <c r="RWA11" s="111"/>
      <c r="RWB11" s="111"/>
      <c r="RWC11" s="111"/>
      <c r="RWD11" s="111"/>
      <c r="RWE11" s="111"/>
      <c r="RWF11" s="111"/>
      <c r="RWG11" s="111"/>
      <c r="RWH11" s="111"/>
      <c r="RWI11" s="111"/>
      <c r="RWJ11" s="111"/>
      <c r="RWK11" s="111"/>
      <c r="RWL11" s="111"/>
      <c r="RWM11" s="111"/>
      <c r="RWN11" s="111"/>
      <c r="RWO11" s="111"/>
      <c r="RWP11" s="111"/>
      <c r="RWQ11" s="111"/>
      <c r="RWR11" s="111"/>
      <c r="RWS11" s="111"/>
      <c r="RWT11" s="111"/>
      <c r="RWU11" s="111"/>
      <c r="RWV11" s="111"/>
      <c r="RWW11" s="111"/>
      <c r="RWX11" s="111"/>
      <c r="RWY11" s="111"/>
      <c r="RWZ11" s="111"/>
      <c r="RXA11" s="111"/>
      <c r="RXB11" s="111"/>
      <c r="RXC11" s="111"/>
      <c r="RXD11" s="111"/>
      <c r="RXE11" s="111"/>
      <c r="RXF11" s="111"/>
      <c r="RXG11" s="111"/>
      <c r="RXH11" s="111"/>
      <c r="RXI11" s="111"/>
      <c r="RXJ11" s="111"/>
      <c r="RXK11" s="111"/>
      <c r="RXL11" s="111"/>
      <c r="RXM11" s="111"/>
      <c r="RXN11" s="111"/>
      <c r="RXO11" s="111"/>
      <c r="RXP11" s="111"/>
      <c r="RXQ11" s="111"/>
      <c r="RXR11" s="111"/>
      <c r="RXS11" s="111"/>
      <c r="RXT11" s="111"/>
      <c r="RXU11" s="111"/>
      <c r="RXV11" s="111"/>
      <c r="RXW11" s="111"/>
      <c r="RXX11" s="111"/>
      <c r="RXY11" s="111"/>
      <c r="RXZ11" s="111"/>
      <c r="RYA11" s="111"/>
      <c r="RYB11" s="111"/>
      <c r="RYC11" s="111"/>
      <c r="RYD11" s="111"/>
      <c r="RYE11" s="111"/>
      <c r="RYF11" s="111"/>
      <c r="RYG11" s="111"/>
      <c r="RYH11" s="111"/>
      <c r="RYI11" s="111"/>
      <c r="RYJ11" s="111"/>
      <c r="RYK11" s="111"/>
      <c r="RYL11" s="111"/>
      <c r="RYM11" s="111"/>
      <c r="RYN11" s="111"/>
      <c r="RYO11" s="111"/>
      <c r="RYP11" s="111"/>
      <c r="RYQ11" s="111"/>
      <c r="RYR11" s="111"/>
      <c r="RYS11" s="111"/>
      <c r="RYT11" s="111"/>
      <c r="RYU11" s="111"/>
      <c r="RYV11" s="111"/>
      <c r="RYW11" s="111"/>
      <c r="RYX11" s="111"/>
      <c r="RYY11" s="111"/>
      <c r="RYZ11" s="111"/>
      <c r="RZA11" s="111"/>
      <c r="RZB11" s="111"/>
      <c r="RZC11" s="111"/>
      <c r="RZD11" s="111"/>
      <c r="RZE11" s="111"/>
      <c r="RZF11" s="111"/>
      <c r="RZG11" s="111"/>
      <c r="RZH11" s="111"/>
      <c r="RZI11" s="111"/>
      <c r="RZJ11" s="111"/>
      <c r="RZK11" s="111"/>
      <c r="RZL11" s="111"/>
      <c r="RZM11" s="111"/>
      <c r="RZN11" s="111"/>
      <c r="RZO11" s="111"/>
      <c r="RZP11" s="111"/>
      <c r="RZQ11" s="111"/>
      <c r="RZR11" s="111"/>
      <c r="RZS11" s="111"/>
      <c r="RZT11" s="111"/>
      <c r="RZU11" s="111"/>
      <c r="RZV11" s="111"/>
      <c r="RZW11" s="111"/>
      <c r="RZX11" s="111"/>
      <c r="RZY11" s="111"/>
      <c r="RZZ11" s="111"/>
      <c r="SAA11" s="111"/>
      <c r="SAB11" s="111"/>
      <c r="SAC11" s="111"/>
      <c r="SAD11" s="111"/>
      <c r="SAE11" s="111"/>
      <c r="SAF11" s="111"/>
      <c r="SAG11" s="111"/>
      <c r="SAH11" s="111"/>
      <c r="SAI11" s="111"/>
      <c r="SAJ11" s="111"/>
      <c r="SAK11" s="111"/>
      <c r="SAL11" s="111"/>
      <c r="SAM11" s="111"/>
      <c r="SAN11" s="111"/>
      <c r="SAO11" s="111"/>
      <c r="SAP11" s="111"/>
      <c r="SAQ11" s="111"/>
      <c r="SAR11" s="111"/>
      <c r="SAS11" s="111"/>
      <c r="SAT11" s="111"/>
      <c r="SAU11" s="111"/>
      <c r="SAV11" s="111"/>
      <c r="SAW11" s="111"/>
      <c r="SAX11" s="111"/>
      <c r="SAY11" s="111"/>
      <c r="SAZ11" s="111"/>
      <c r="SBA11" s="111"/>
      <c r="SBB11" s="111"/>
      <c r="SBC11" s="111"/>
      <c r="SBD11" s="111"/>
      <c r="SBE11" s="111"/>
      <c r="SBF11" s="111"/>
      <c r="SBG11" s="111"/>
      <c r="SBH11" s="111"/>
      <c r="SBI11" s="111"/>
      <c r="SBJ11" s="111"/>
      <c r="SBK11" s="111"/>
      <c r="SBL11" s="111"/>
      <c r="SBM11" s="111"/>
      <c r="SBN11" s="111"/>
      <c r="SBO11" s="111"/>
      <c r="SBP11" s="111"/>
      <c r="SBQ11" s="111"/>
      <c r="SBR11" s="111"/>
      <c r="SBS11" s="111"/>
      <c r="SBT11" s="111"/>
      <c r="SBU11" s="111"/>
      <c r="SBV11" s="111"/>
      <c r="SBW11" s="111"/>
      <c r="SBX11" s="111"/>
      <c r="SBY11" s="111"/>
      <c r="SBZ11" s="111"/>
      <c r="SCA11" s="111"/>
      <c r="SCB11" s="111"/>
      <c r="SCC11" s="111"/>
      <c r="SCD11" s="111"/>
      <c r="SCE11" s="111"/>
      <c r="SCF11" s="111"/>
      <c r="SCG11" s="111"/>
      <c r="SCH11" s="111"/>
      <c r="SCI11" s="111"/>
      <c r="SCJ11" s="111"/>
      <c r="SCK11" s="111"/>
      <c r="SCL11" s="111"/>
      <c r="SCM11" s="111"/>
      <c r="SCN11" s="111"/>
      <c r="SCO11" s="111"/>
      <c r="SCP11" s="111"/>
      <c r="SCQ11" s="111"/>
      <c r="SCR11" s="111"/>
      <c r="SCS11" s="111"/>
      <c r="SCT11" s="111"/>
      <c r="SCU11" s="111"/>
      <c r="SCV11" s="111"/>
      <c r="SCW11" s="111"/>
      <c r="SCX11" s="111"/>
      <c r="SCY11" s="111"/>
      <c r="SCZ11" s="111"/>
      <c r="SDA11" s="111"/>
      <c r="SDB11" s="111"/>
      <c r="SDC11" s="111"/>
      <c r="SDD11" s="111"/>
      <c r="SDE11" s="111"/>
      <c r="SDF11" s="111"/>
      <c r="SDG11" s="111"/>
      <c r="SDH11" s="111"/>
      <c r="SDI11" s="111"/>
      <c r="SDJ11" s="111"/>
      <c r="SDK11" s="111"/>
      <c r="SDL11" s="111"/>
      <c r="SDM11" s="111"/>
      <c r="SDN11" s="111"/>
      <c r="SDO11" s="111"/>
      <c r="SDP11" s="111"/>
      <c r="SDQ11" s="111"/>
      <c r="SDR11" s="111"/>
      <c r="SDS11" s="111"/>
      <c r="SDT11" s="111"/>
      <c r="SDU11" s="111"/>
      <c r="SDV11" s="111"/>
      <c r="SDW11" s="111"/>
      <c r="SDX11" s="111"/>
      <c r="SDY11" s="111"/>
      <c r="SDZ11" s="111"/>
      <c r="SEA11" s="111"/>
      <c r="SEB11" s="111"/>
      <c r="SEC11" s="111"/>
      <c r="SED11" s="111"/>
      <c r="SEE11" s="111"/>
      <c r="SEF11" s="111"/>
      <c r="SEG11" s="111"/>
      <c r="SEH11" s="111"/>
      <c r="SEI11" s="111"/>
      <c r="SEJ11" s="111"/>
      <c r="SEK11" s="111"/>
      <c r="SEL11" s="111"/>
      <c r="SEM11" s="111"/>
      <c r="SEN11" s="111"/>
      <c r="SEO11" s="111"/>
      <c r="SEP11" s="111"/>
      <c r="SEQ11" s="111"/>
      <c r="SER11" s="111"/>
      <c r="SES11" s="111"/>
      <c r="SET11" s="111"/>
      <c r="SEU11" s="111"/>
      <c r="SEV11" s="111"/>
      <c r="SEW11" s="111"/>
      <c r="SEX11" s="111"/>
      <c r="SEY11" s="111"/>
      <c r="SEZ11" s="111"/>
      <c r="SFA11" s="111"/>
      <c r="SFB11" s="111"/>
      <c r="SFC11" s="111"/>
      <c r="SFD11" s="111"/>
      <c r="SFE11" s="111"/>
      <c r="SFF11" s="111"/>
      <c r="SFG11" s="111"/>
      <c r="SFH11" s="111"/>
      <c r="SFI11" s="111"/>
      <c r="SFJ11" s="111"/>
      <c r="SFK11" s="111"/>
      <c r="SFL11" s="111"/>
      <c r="SFM11" s="111"/>
      <c r="SFN11" s="111"/>
      <c r="SFO11" s="111"/>
      <c r="SFP11" s="111"/>
      <c r="SFQ11" s="111"/>
      <c r="SFR11" s="111"/>
      <c r="SFS11" s="111"/>
      <c r="SFT11" s="111"/>
      <c r="SFU11" s="111"/>
      <c r="SFV11" s="111"/>
      <c r="SFW11" s="111"/>
      <c r="SFX11" s="111"/>
      <c r="SFY11" s="111"/>
      <c r="SFZ11" s="111"/>
      <c r="SGA11" s="111"/>
      <c r="SGB11" s="111"/>
      <c r="SGC11" s="111"/>
      <c r="SGD11" s="111"/>
      <c r="SGE11" s="111"/>
      <c r="SGF11" s="111"/>
      <c r="SGG11" s="111"/>
      <c r="SGH11" s="111"/>
      <c r="SGI11" s="111"/>
      <c r="SGJ11" s="111"/>
      <c r="SGK11" s="111"/>
      <c r="SGL11" s="111"/>
      <c r="SGM11" s="111"/>
      <c r="SGN11" s="111"/>
      <c r="SGO11" s="111"/>
      <c r="SGP11" s="111"/>
      <c r="SGQ11" s="111"/>
      <c r="SGR11" s="111"/>
      <c r="SGS11" s="111"/>
      <c r="SGT11" s="111"/>
      <c r="SGU11" s="111"/>
      <c r="SGV11" s="111"/>
      <c r="SGW11" s="111"/>
      <c r="SGX11" s="111"/>
      <c r="SGY11" s="111"/>
      <c r="SGZ11" s="111"/>
      <c r="SHA11" s="111"/>
      <c r="SHB11" s="111"/>
      <c r="SHC11" s="111"/>
      <c r="SHD11" s="111"/>
      <c r="SHE11" s="111"/>
      <c r="SHF11" s="111"/>
      <c r="SHG11" s="111"/>
      <c r="SHH11" s="111"/>
      <c r="SHI11" s="111"/>
      <c r="SHJ11" s="111"/>
      <c r="SHK11" s="111"/>
      <c r="SHL11" s="111"/>
      <c r="SHM11" s="111"/>
      <c r="SHN11" s="111"/>
      <c r="SHO11" s="111"/>
      <c r="SHP11" s="111"/>
      <c r="SHQ11" s="111"/>
      <c r="SHR11" s="111"/>
      <c r="SHS11" s="111"/>
      <c r="SHT11" s="111"/>
      <c r="SHU11" s="111"/>
      <c r="SHV11" s="111"/>
      <c r="SHW11" s="111"/>
      <c r="SHX11" s="111"/>
      <c r="SHY11" s="111"/>
      <c r="SHZ11" s="111"/>
      <c r="SIA11" s="111"/>
      <c r="SIB11" s="111"/>
      <c r="SIC11" s="111"/>
      <c r="SID11" s="111"/>
      <c r="SIE11" s="111"/>
      <c r="SIF11" s="111"/>
      <c r="SIG11" s="111"/>
      <c r="SIH11" s="111"/>
      <c r="SII11" s="111"/>
      <c r="SIJ11" s="111"/>
      <c r="SIK11" s="111"/>
      <c r="SIL11" s="111"/>
      <c r="SIM11" s="111"/>
      <c r="SIN11" s="111"/>
      <c r="SIO11" s="111"/>
      <c r="SIP11" s="111"/>
      <c r="SIQ11" s="111"/>
      <c r="SIR11" s="111"/>
      <c r="SIS11" s="111"/>
      <c r="SIT11" s="111"/>
      <c r="SIU11" s="111"/>
      <c r="SIV11" s="111"/>
      <c r="SIW11" s="111"/>
      <c r="SIX11" s="111"/>
      <c r="SIY11" s="111"/>
      <c r="SIZ11" s="111"/>
      <c r="SJA11" s="111"/>
      <c r="SJB11" s="111"/>
      <c r="SJC11" s="111"/>
      <c r="SJD11" s="111"/>
      <c r="SJE11" s="111"/>
      <c r="SJF11" s="111"/>
      <c r="SJG11" s="111"/>
      <c r="SJH11" s="111"/>
      <c r="SJI11" s="111"/>
      <c r="SJJ11" s="111"/>
      <c r="SJK11" s="111"/>
      <c r="SJL11" s="111"/>
      <c r="SJM11" s="111"/>
      <c r="SJN11" s="111"/>
      <c r="SJO11" s="111"/>
      <c r="SJP11" s="111"/>
      <c r="SJQ11" s="111"/>
      <c r="SJR11" s="111"/>
      <c r="SJS11" s="111"/>
      <c r="SJT11" s="111"/>
      <c r="SJU11" s="111"/>
      <c r="SJV11" s="111"/>
      <c r="SJW11" s="111"/>
      <c r="SJX11" s="111"/>
      <c r="SJY11" s="111"/>
      <c r="SJZ11" s="111"/>
      <c r="SKA11" s="111"/>
      <c r="SKB11" s="111"/>
      <c r="SKC11" s="111"/>
      <c r="SKD11" s="111"/>
      <c r="SKE11" s="111"/>
      <c r="SKF11" s="111"/>
      <c r="SKG11" s="111"/>
      <c r="SKH11" s="111"/>
      <c r="SKI11" s="111"/>
      <c r="SKJ11" s="111"/>
      <c r="SKK11" s="111"/>
      <c r="SKL11" s="111"/>
      <c r="SKM11" s="111"/>
      <c r="SKN11" s="111"/>
      <c r="SKO11" s="111"/>
      <c r="SKP11" s="111"/>
      <c r="SKQ11" s="111"/>
      <c r="SKR11" s="111"/>
      <c r="SKS11" s="111"/>
      <c r="SKT11" s="111"/>
      <c r="SKU11" s="111"/>
      <c r="SKV11" s="111"/>
      <c r="SKW11" s="111"/>
      <c r="SKX11" s="111"/>
      <c r="SKY11" s="111"/>
      <c r="SKZ11" s="111"/>
      <c r="SLA11" s="111"/>
      <c r="SLB11" s="111"/>
      <c r="SLC11" s="111"/>
      <c r="SLD11" s="111"/>
      <c r="SLE11" s="111"/>
      <c r="SLF11" s="111"/>
      <c r="SLG11" s="111"/>
      <c r="SLH11" s="111"/>
      <c r="SLI11" s="111"/>
      <c r="SLJ11" s="111"/>
      <c r="SLK11" s="111"/>
      <c r="SLL11" s="111"/>
      <c r="SLM11" s="111"/>
      <c r="SLN11" s="111"/>
      <c r="SLO11" s="111"/>
      <c r="SLP11" s="111"/>
      <c r="SLQ11" s="111"/>
      <c r="SLR11" s="111"/>
      <c r="SLS11" s="111"/>
      <c r="SLT11" s="111"/>
      <c r="SLU11" s="111"/>
      <c r="SLV11" s="111"/>
      <c r="SLW11" s="111"/>
      <c r="SLX11" s="111"/>
      <c r="SLY11" s="111"/>
      <c r="SLZ11" s="111"/>
      <c r="SMA11" s="111"/>
      <c r="SMB11" s="111"/>
      <c r="SMC11" s="111"/>
      <c r="SMD11" s="111"/>
      <c r="SME11" s="111"/>
      <c r="SMF11" s="111"/>
      <c r="SMG11" s="111"/>
      <c r="SMH11" s="111"/>
      <c r="SMI11" s="111"/>
      <c r="SMJ11" s="111"/>
      <c r="SMK11" s="111"/>
      <c r="SML11" s="111"/>
      <c r="SMM11" s="111"/>
      <c r="SMN11" s="111"/>
      <c r="SMO11" s="111"/>
      <c r="SMP11" s="111"/>
      <c r="SMQ11" s="111"/>
      <c r="SMR11" s="111"/>
      <c r="SMS11" s="111"/>
      <c r="SMT11" s="111"/>
      <c r="SMU11" s="111"/>
      <c r="SMV11" s="111"/>
      <c r="SMW11" s="111"/>
      <c r="SMX11" s="111"/>
      <c r="SMY11" s="111"/>
      <c r="SMZ11" s="111"/>
      <c r="SNA11" s="111"/>
      <c r="SNB11" s="111"/>
      <c r="SNC11" s="111"/>
      <c r="SND11" s="111"/>
      <c r="SNE11" s="111"/>
      <c r="SNF11" s="111"/>
      <c r="SNG11" s="111"/>
      <c r="SNH11" s="111"/>
      <c r="SNI11" s="111"/>
      <c r="SNJ11" s="111"/>
      <c r="SNK11" s="111"/>
      <c r="SNL11" s="111"/>
      <c r="SNM11" s="111"/>
      <c r="SNN11" s="111"/>
      <c r="SNO11" s="111"/>
      <c r="SNP11" s="111"/>
      <c r="SNQ11" s="111"/>
      <c r="SNR11" s="111"/>
      <c r="SNS11" s="111"/>
      <c r="SNT11" s="111"/>
      <c r="SNU11" s="111"/>
      <c r="SNV11" s="111"/>
      <c r="SNW11" s="111"/>
      <c r="SNX11" s="111"/>
      <c r="SNY11" s="111"/>
      <c r="SNZ11" s="111"/>
      <c r="SOA11" s="111"/>
      <c r="SOB11" s="111"/>
      <c r="SOC11" s="111"/>
      <c r="SOD11" s="111"/>
      <c r="SOE11" s="111"/>
      <c r="SOF11" s="111"/>
      <c r="SOG11" s="111"/>
      <c r="SOH11" s="111"/>
      <c r="SOI11" s="111"/>
      <c r="SOJ11" s="111"/>
      <c r="SOK11" s="111"/>
      <c r="SOL11" s="111"/>
      <c r="SOM11" s="111"/>
      <c r="SON11" s="111"/>
      <c r="SOO11" s="111"/>
      <c r="SOP11" s="111"/>
      <c r="SOQ11" s="111"/>
      <c r="SOR11" s="111"/>
      <c r="SOS11" s="111"/>
      <c r="SOT11" s="111"/>
      <c r="SOU11" s="111"/>
      <c r="SOV11" s="111"/>
      <c r="SOW11" s="111"/>
      <c r="SOX11" s="111"/>
      <c r="SOY11" s="111"/>
      <c r="SOZ11" s="111"/>
      <c r="SPA11" s="111"/>
      <c r="SPB11" s="111"/>
      <c r="SPC11" s="111"/>
      <c r="SPD11" s="111"/>
      <c r="SPE11" s="111"/>
      <c r="SPF11" s="111"/>
      <c r="SPG11" s="111"/>
      <c r="SPH11" s="111"/>
      <c r="SPI11" s="111"/>
      <c r="SPJ11" s="111"/>
      <c r="SPK11" s="111"/>
      <c r="SPL11" s="111"/>
      <c r="SPM11" s="111"/>
      <c r="SPN11" s="111"/>
      <c r="SPO11" s="111"/>
      <c r="SPP11" s="111"/>
      <c r="SPQ11" s="111"/>
      <c r="SPR11" s="111"/>
      <c r="SPS11" s="111"/>
      <c r="SPT11" s="111"/>
      <c r="SPU11" s="111"/>
      <c r="SPV11" s="111"/>
      <c r="SPW11" s="111"/>
      <c r="SPX11" s="111"/>
      <c r="SPY11" s="111"/>
      <c r="SPZ11" s="111"/>
      <c r="SQA11" s="111"/>
      <c r="SQB11" s="111"/>
      <c r="SQC11" s="111"/>
      <c r="SQD11" s="111"/>
      <c r="SQE11" s="111"/>
      <c r="SQF11" s="111"/>
      <c r="SQG11" s="111"/>
      <c r="SQH11" s="111"/>
      <c r="SQI11" s="111"/>
      <c r="SQJ11" s="111"/>
      <c r="SQK11" s="111"/>
      <c r="SQL11" s="111"/>
      <c r="SQM11" s="111"/>
      <c r="SQN11" s="111"/>
      <c r="SQO11" s="111"/>
      <c r="SQP11" s="111"/>
      <c r="SQQ11" s="111"/>
      <c r="SQR11" s="111"/>
      <c r="SQS11" s="111"/>
      <c r="SQT11" s="111"/>
      <c r="SQU11" s="111"/>
      <c r="SQV11" s="111"/>
      <c r="SQW11" s="111"/>
      <c r="SQX11" s="111"/>
      <c r="SQY11" s="111"/>
      <c r="SQZ11" s="111"/>
      <c r="SRA11" s="111"/>
      <c r="SRB11" s="111"/>
      <c r="SRC11" s="111"/>
      <c r="SRD11" s="111"/>
      <c r="SRE11" s="111"/>
      <c r="SRF11" s="111"/>
      <c r="SRG11" s="111"/>
      <c r="SRH11" s="111"/>
      <c r="SRI11" s="111"/>
      <c r="SRJ11" s="111"/>
      <c r="SRK11" s="111"/>
      <c r="SRL11" s="111"/>
      <c r="SRM11" s="111"/>
      <c r="SRN11" s="111"/>
      <c r="SRO11" s="111"/>
      <c r="SRP11" s="111"/>
      <c r="SRQ11" s="111"/>
      <c r="SRR11" s="111"/>
      <c r="SRS11" s="111"/>
      <c r="SRT11" s="111"/>
      <c r="SRU11" s="111"/>
      <c r="SRV11" s="111"/>
      <c r="SRW11" s="111"/>
      <c r="SRX11" s="111"/>
      <c r="SRY11" s="111"/>
      <c r="SRZ11" s="111"/>
      <c r="SSA11" s="111"/>
      <c r="SSB11" s="111"/>
      <c r="SSC11" s="111"/>
      <c r="SSD11" s="111"/>
      <c r="SSE11" s="111"/>
      <c r="SSF11" s="111"/>
      <c r="SSG11" s="111"/>
      <c r="SSH11" s="111"/>
      <c r="SSI11" s="111"/>
      <c r="SSJ11" s="111"/>
      <c r="SSK11" s="111"/>
      <c r="SSL11" s="111"/>
      <c r="SSM11" s="111"/>
      <c r="SSN11" s="111"/>
      <c r="SSO11" s="111"/>
      <c r="SSP11" s="111"/>
      <c r="SSQ11" s="111"/>
      <c r="SSR11" s="111"/>
      <c r="SSS11" s="111"/>
      <c r="SST11" s="111"/>
      <c r="SSU11" s="111"/>
      <c r="SSV11" s="111"/>
      <c r="SSW11" s="111"/>
      <c r="SSX11" s="111"/>
      <c r="SSY11" s="111"/>
      <c r="SSZ11" s="111"/>
      <c r="STA11" s="111"/>
      <c r="STB11" s="111"/>
      <c r="STC11" s="111"/>
      <c r="STD11" s="111"/>
      <c r="STE11" s="111"/>
      <c r="STF11" s="111"/>
      <c r="STG11" s="111"/>
      <c r="STH11" s="111"/>
      <c r="STI11" s="111"/>
      <c r="STJ11" s="111"/>
      <c r="STK11" s="111"/>
      <c r="STL11" s="111"/>
      <c r="STM11" s="111"/>
      <c r="STN11" s="111"/>
      <c r="STO11" s="111"/>
      <c r="STP11" s="111"/>
      <c r="STQ11" s="111"/>
      <c r="STR11" s="111"/>
      <c r="STS11" s="111"/>
      <c r="STT11" s="111"/>
      <c r="STU11" s="111"/>
      <c r="STV11" s="111"/>
      <c r="STW11" s="111"/>
      <c r="STX11" s="111"/>
      <c r="STY11" s="111"/>
      <c r="STZ11" s="111"/>
      <c r="SUA11" s="111"/>
      <c r="SUB11" s="111"/>
      <c r="SUC11" s="111"/>
      <c r="SUD11" s="111"/>
      <c r="SUE11" s="111"/>
      <c r="SUF11" s="111"/>
      <c r="SUG11" s="111"/>
      <c r="SUH11" s="111"/>
      <c r="SUI11" s="111"/>
      <c r="SUJ11" s="111"/>
      <c r="SUK11" s="111"/>
      <c r="SUL11" s="111"/>
      <c r="SUM11" s="111"/>
      <c r="SUN11" s="111"/>
      <c r="SUO11" s="111"/>
      <c r="SUP11" s="111"/>
      <c r="SUQ11" s="111"/>
      <c r="SUR11" s="111"/>
      <c r="SUS11" s="111"/>
      <c r="SUT11" s="111"/>
      <c r="SUU11" s="111"/>
      <c r="SUV11" s="111"/>
      <c r="SUW11" s="111"/>
      <c r="SUX11" s="111"/>
      <c r="SUY11" s="111"/>
      <c r="SUZ11" s="111"/>
      <c r="SVA11" s="111"/>
      <c r="SVB11" s="111"/>
      <c r="SVC11" s="111"/>
      <c r="SVD11" s="111"/>
      <c r="SVE11" s="111"/>
      <c r="SVF11" s="111"/>
      <c r="SVG11" s="111"/>
      <c r="SVH11" s="111"/>
      <c r="SVI11" s="111"/>
      <c r="SVJ11" s="111"/>
      <c r="SVK11" s="111"/>
      <c r="SVL11" s="111"/>
      <c r="SVM11" s="111"/>
      <c r="SVN11" s="111"/>
      <c r="SVO11" s="111"/>
      <c r="SVP11" s="111"/>
      <c r="SVQ11" s="111"/>
      <c r="SVR11" s="111"/>
      <c r="SVS11" s="111"/>
      <c r="SVT11" s="111"/>
      <c r="SVU11" s="111"/>
      <c r="SVV11" s="111"/>
      <c r="SVW11" s="111"/>
      <c r="SVX11" s="111"/>
      <c r="SVY11" s="111"/>
      <c r="SVZ11" s="111"/>
      <c r="SWA11" s="111"/>
      <c r="SWB11" s="111"/>
      <c r="SWC11" s="111"/>
      <c r="SWD11" s="111"/>
      <c r="SWE11" s="111"/>
      <c r="SWF11" s="111"/>
      <c r="SWG11" s="111"/>
      <c r="SWH11" s="111"/>
      <c r="SWI11" s="111"/>
      <c r="SWJ11" s="111"/>
      <c r="SWK11" s="111"/>
      <c r="SWL11" s="111"/>
      <c r="SWM11" s="111"/>
      <c r="SWN11" s="111"/>
      <c r="SWO11" s="111"/>
      <c r="SWP11" s="111"/>
      <c r="SWQ11" s="111"/>
      <c r="SWR11" s="111"/>
      <c r="SWS11" s="111"/>
      <c r="SWT11" s="111"/>
      <c r="SWU11" s="111"/>
      <c r="SWV11" s="111"/>
      <c r="SWW11" s="111"/>
      <c r="SWX11" s="111"/>
      <c r="SWY11" s="111"/>
      <c r="SWZ11" s="111"/>
      <c r="SXA11" s="111"/>
      <c r="SXB11" s="111"/>
      <c r="SXC11" s="111"/>
      <c r="SXD11" s="111"/>
      <c r="SXE11" s="111"/>
      <c r="SXF11" s="111"/>
      <c r="SXG11" s="111"/>
      <c r="SXH11" s="111"/>
      <c r="SXI11" s="111"/>
      <c r="SXJ11" s="111"/>
      <c r="SXK11" s="111"/>
      <c r="SXL11" s="111"/>
      <c r="SXM11" s="111"/>
      <c r="SXN11" s="111"/>
      <c r="SXO11" s="111"/>
      <c r="SXP11" s="111"/>
      <c r="SXQ11" s="111"/>
      <c r="SXR11" s="111"/>
      <c r="SXS11" s="111"/>
      <c r="SXT11" s="111"/>
      <c r="SXU11" s="111"/>
      <c r="SXV11" s="111"/>
      <c r="SXW11" s="111"/>
      <c r="SXX11" s="111"/>
      <c r="SXY11" s="111"/>
      <c r="SXZ11" s="111"/>
      <c r="SYA11" s="111"/>
      <c r="SYB11" s="111"/>
      <c r="SYC11" s="111"/>
      <c r="SYD11" s="111"/>
      <c r="SYE11" s="111"/>
      <c r="SYF11" s="111"/>
      <c r="SYG11" s="111"/>
      <c r="SYH11" s="111"/>
      <c r="SYI11" s="111"/>
      <c r="SYJ11" s="111"/>
      <c r="SYK11" s="111"/>
      <c r="SYL11" s="111"/>
      <c r="SYM11" s="111"/>
      <c r="SYN11" s="111"/>
      <c r="SYO11" s="111"/>
      <c r="SYP11" s="111"/>
      <c r="SYQ11" s="111"/>
      <c r="SYR11" s="111"/>
      <c r="SYS11" s="111"/>
      <c r="SYT11" s="111"/>
      <c r="SYU11" s="111"/>
      <c r="SYV11" s="111"/>
      <c r="SYW11" s="111"/>
      <c r="SYX11" s="111"/>
      <c r="SYY11" s="111"/>
      <c r="SYZ11" s="111"/>
      <c r="SZA11" s="111"/>
      <c r="SZB11" s="111"/>
      <c r="SZC11" s="111"/>
      <c r="SZD11" s="111"/>
      <c r="SZE11" s="111"/>
      <c r="SZF11" s="111"/>
      <c r="SZG11" s="111"/>
      <c r="SZH11" s="111"/>
      <c r="SZI11" s="111"/>
      <c r="SZJ11" s="111"/>
      <c r="SZK11" s="111"/>
      <c r="SZL11" s="111"/>
      <c r="SZM11" s="111"/>
      <c r="SZN11" s="111"/>
      <c r="SZO11" s="111"/>
      <c r="SZP11" s="111"/>
      <c r="SZQ11" s="111"/>
      <c r="SZR11" s="111"/>
      <c r="SZS11" s="111"/>
      <c r="SZT11" s="111"/>
      <c r="SZU11" s="111"/>
      <c r="SZV11" s="111"/>
      <c r="SZW11" s="111"/>
      <c r="SZX11" s="111"/>
      <c r="SZY11" s="111"/>
      <c r="SZZ11" s="111"/>
      <c r="TAA11" s="111"/>
      <c r="TAB11" s="111"/>
      <c r="TAC11" s="111"/>
      <c r="TAD11" s="111"/>
      <c r="TAE11" s="111"/>
      <c r="TAF11" s="111"/>
      <c r="TAG11" s="111"/>
      <c r="TAH11" s="111"/>
      <c r="TAI11" s="111"/>
      <c r="TAJ11" s="111"/>
      <c r="TAK11" s="111"/>
      <c r="TAL11" s="111"/>
      <c r="TAM11" s="111"/>
      <c r="TAN11" s="111"/>
      <c r="TAO11" s="111"/>
      <c r="TAP11" s="111"/>
      <c r="TAQ11" s="111"/>
      <c r="TAR11" s="111"/>
      <c r="TAS11" s="111"/>
      <c r="TAT11" s="111"/>
      <c r="TAU11" s="111"/>
      <c r="TAV11" s="111"/>
      <c r="TAW11" s="111"/>
      <c r="TAX11" s="111"/>
      <c r="TAY11" s="111"/>
      <c r="TAZ11" s="111"/>
      <c r="TBA11" s="111"/>
      <c r="TBB11" s="111"/>
      <c r="TBC11" s="111"/>
      <c r="TBD11" s="111"/>
      <c r="TBE11" s="111"/>
      <c r="TBF11" s="111"/>
      <c r="TBG11" s="111"/>
      <c r="TBH11" s="111"/>
      <c r="TBI11" s="111"/>
      <c r="TBJ11" s="111"/>
      <c r="TBK11" s="111"/>
      <c r="TBL11" s="111"/>
      <c r="TBM11" s="111"/>
      <c r="TBN11" s="111"/>
      <c r="TBO11" s="111"/>
      <c r="TBP11" s="111"/>
      <c r="TBQ11" s="111"/>
      <c r="TBR11" s="111"/>
      <c r="TBS11" s="111"/>
      <c r="TBT11" s="111"/>
      <c r="TBU11" s="111"/>
      <c r="TBV11" s="111"/>
      <c r="TBW11" s="111"/>
      <c r="TBX11" s="111"/>
      <c r="TBY11" s="111"/>
      <c r="TBZ11" s="111"/>
      <c r="TCA11" s="111"/>
      <c r="TCB11" s="111"/>
      <c r="TCC11" s="111"/>
      <c r="TCD11" s="111"/>
      <c r="TCE11" s="111"/>
      <c r="TCF11" s="111"/>
      <c r="TCG11" s="111"/>
      <c r="TCH11" s="111"/>
      <c r="TCI11" s="111"/>
      <c r="TCJ11" s="111"/>
      <c r="TCK11" s="111"/>
      <c r="TCL11" s="111"/>
      <c r="TCM11" s="111"/>
      <c r="TCN11" s="111"/>
      <c r="TCO11" s="111"/>
      <c r="TCP11" s="111"/>
      <c r="TCQ11" s="111"/>
      <c r="TCR11" s="111"/>
      <c r="TCS11" s="111"/>
      <c r="TCT11" s="111"/>
      <c r="TCU11" s="111"/>
      <c r="TCV11" s="111"/>
      <c r="TCW11" s="111"/>
      <c r="TCX11" s="111"/>
      <c r="TCY11" s="111"/>
      <c r="TCZ11" s="111"/>
      <c r="TDA11" s="111"/>
      <c r="TDB11" s="111"/>
      <c r="TDC11" s="111"/>
      <c r="TDD11" s="111"/>
      <c r="TDE11" s="111"/>
      <c r="TDF11" s="111"/>
      <c r="TDG11" s="111"/>
      <c r="TDH11" s="111"/>
      <c r="TDI11" s="111"/>
      <c r="TDJ11" s="111"/>
      <c r="TDK11" s="111"/>
      <c r="TDL11" s="111"/>
      <c r="TDM11" s="111"/>
      <c r="TDN11" s="111"/>
      <c r="TDO11" s="111"/>
      <c r="TDP11" s="111"/>
      <c r="TDQ11" s="111"/>
      <c r="TDR11" s="111"/>
      <c r="TDS11" s="111"/>
      <c r="TDT11" s="111"/>
      <c r="TDU11" s="111"/>
      <c r="TDV11" s="111"/>
      <c r="TDW11" s="111"/>
      <c r="TDX11" s="111"/>
      <c r="TDY11" s="111"/>
      <c r="TDZ11" s="111"/>
      <c r="TEA11" s="111"/>
      <c r="TEB11" s="111"/>
      <c r="TEC11" s="111"/>
      <c r="TED11" s="111"/>
      <c r="TEE11" s="111"/>
      <c r="TEF11" s="111"/>
      <c r="TEG11" s="111"/>
      <c r="TEH11" s="111"/>
      <c r="TEI11" s="111"/>
      <c r="TEJ11" s="111"/>
      <c r="TEK11" s="111"/>
      <c r="TEL11" s="111"/>
      <c r="TEM11" s="111"/>
      <c r="TEN11" s="111"/>
      <c r="TEO11" s="111"/>
      <c r="TEP11" s="111"/>
      <c r="TEQ11" s="111"/>
      <c r="TER11" s="111"/>
      <c r="TES11" s="111"/>
      <c r="TET11" s="111"/>
      <c r="TEU11" s="111"/>
      <c r="TEV11" s="111"/>
      <c r="TEW11" s="111"/>
      <c r="TEX11" s="111"/>
      <c r="TEY11" s="111"/>
      <c r="TEZ11" s="111"/>
      <c r="TFA11" s="111"/>
      <c r="TFB11" s="111"/>
      <c r="TFC11" s="111"/>
      <c r="TFD11" s="111"/>
      <c r="TFE11" s="111"/>
      <c r="TFF11" s="111"/>
      <c r="TFG11" s="111"/>
      <c r="TFH11" s="111"/>
      <c r="TFI11" s="111"/>
      <c r="TFJ11" s="111"/>
      <c r="TFK11" s="111"/>
      <c r="TFL11" s="111"/>
      <c r="TFM11" s="111"/>
      <c r="TFN11" s="111"/>
      <c r="TFO11" s="111"/>
      <c r="TFP11" s="111"/>
      <c r="TFQ11" s="111"/>
      <c r="TFR11" s="111"/>
      <c r="TFS11" s="111"/>
      <c r="TFT11" s="111"/>
      <c r="TFU11" s="111"/>
      <c r="TFV11" s="111"/>
      <c r="TFW11" s="111"/>
      <c r="TFX11" s="111"/>
      <c r="TFY11" s="111"/>
      <c r="TFZ11" s="111"/>
      <c r="TGA11" s="111"/>
      <c r="TGB11" s="111"/>
      <c r="TGC11" s="111"/>
      <c r="TGD11" s="111"/>
      <c r="TGE11" s="111"/>
      <c r="TGF11" s="111"/>
      <c r="TGG11" s="111"/>
      <c r="TGH11" s="111"/>
      <c r="TGI11" s="111"/>
      <c r="TGJ11" s="111"/>
      <c r="TGK11" s="111"/>
      <c r="TGL11" s="111"/>
      <c r="TGM11" s="111"/>
      <c r="TGN11" s="111"/>
      <c r="TGO11" s="111"/>
      <c r="TGP11" s="111"/>
      <c r="TGQ11" s="111"/>
      <c r="TGR11" s="111"/>
      <c r="TGS11" s="111"/>
      <c r="TGT11" s="111"/>
      <c r="TGU11" s="111"/>
      <c r="TGV11" s="111"/>
      <c r="TGW11" s="111"/>
      <c r="TGX11" s="111"/>
      <c r="TGY11" s="111"/>
      <c r="TGZ11" s="111"/>
      <c r="THA11" s="111"/>
      <c r="THB11" s="111"/>
      <c r="THC11" s="111"/>
      <c r="THD11" s="111"/>
      <c r="THE11" s="111"/>
      <c r="THF11" s="111"/>
      <c r="THG11" s="111"/>
      <c r="THH11" s="111"/>
      <c r="THI11" s="111"/>
      <c r="THJ11" s="111"/>
      <c r="THK11" s="111"/>
      <c r="THL11" s="111"/>
      <c r="THM11" s="111"/>
      <c r="THN11" s="111"/>
      <c r="THO11" s="111"/>
      <c r="THP11" s="111"/>
      <c r="THQ11" s="111"/>
      <c r="THR11" s="111"/>
      <c r="THS11" s="111"/>
      <c r="THT11" s="111"/>
      <c r="THU11" s="111"/>
      <c r="THV11" s="111"/>
      <c r="THW11" s="111"/>
      <c r="THX11" s="111"/>
      <c r="THY11" s="111"/>
      <c r="THZ11" s="111"/>
      <c r="TIA11" s="111"/>
      <c r="TIB11" s="111"/>
      <c r="TIC11" s="111"/>
      <c r="TID11" s="111"/>
      <c r="TIE11" s="111"/>
      <c r="TIF11" s="111"/>
      <c r="TIG11" s="111"/>
      <c r="TIH11" s="111"/>
      <c r="TII11" s="111"/>
      <c r="TIJ11" s="111"/>
      <c r="TIK11" s="111"/>
      <c r="TIL11" s="111"/>
      <c r="TIM11" s="111"/>
      <c r="TIN11" s="111"/>
      <c r="TIO11" s="111"/>
      <c r="TIP11" s="111"/>
      <c r="TIQ11" s="111"/>
      <c r="TIR11" s="111"/>
      <c r="TIS11" s="111"/>
      <c r="TIT11" s="111"/>
      <c r="TIU11" s="111"/>
      <c r="TIV11" s="111"/>
      <c r="TIW11" s="111"/>
      <c r="TIX11" s="111"/>
      <c r="TIY11" s="111"/>
      <c r="TIZ11" s="111"/>
      <c r="TJA11" s="111"/>
      <c r="TJB11" s="111"/>
      <c r="TJC11" s="111"/>
      <c r="TJD11" s="111"/>
      <c r="TJE11" s="111"/>
      <c r="TJF11" s="111"/>
      <c r="TJG11" s="111"/>
      <c r="TJH11" s="111"/>
      <c r="TJI11" s="111"/>
      <c r="TJJ11" s="111"/>
      <c r="TJK11" s="111"/>
      <c r="TJL11" s="111"/>
      <c r="TJM11" s="111"/>
      <c r="TJN11" s="111"/>
      <c r="TJO11" s="111"/>
      <c r="TJP11" s="111"/>
      <c r="TJQ11" s="111"/>
      <c r="TJR11" s="111"/>
      <c r="TJS11" s="111"/>
      <c r="TJT11" s="111"/>
      <c r="TJU11" s="111"/>
      <c r="TJV11" s="111"/>
      <c r="TJW11" s="111"/>
      <c r="TJX11" s="111"/>
      <c r="TJY11" s="111"/>
      <c r="TJZ11" s="111"/>
      <c r="TKA11" s="111"/>
      <c r="TKB11" s="111"/>
      <c r="TKC11" s="111"/>
      <c r="TKD11" s="111"/>
      <c r="TKE11" s="111"/>
      <c r="TKF11" s="111"/>
      <c r="TKG11" s="111"/>
      <c r="TKH11" s="111"/>
      <c r="TKI11" s="111"/>
      <c r="TKJ11" s="111"/>
      <c r="TKK11" s="111"/>
      <c r="TKL11" s="111"/>
      <c r="TKM11" s="111"/>
      <c r="TKN11" s="111"/>
      <c r="TKO11" s="111"/>
      <c r="TKP11" s="111"/>
      <c r="TKQ11" s="111"/>
      <c r="TKR11" s="111"/>
      <c r="TKS11" s="111"/>
      <c r="TKT11" s="111"/>
      <c r="TKU11" s="111"/>
      <c r="TKV11" s="111"/>
      <c r="TKW11" s="111"/>
      <c r="TKX11" s="111"/>
      <c r="TKY11" s="111"/>
      <c r="TKZ11" s="111"/>
      <c r="TLA11" s="111"/>
      <c r="TLB11" s="111"/>
      <c r="TLC11" s="111"/>
      <c r="TLD11" s="111"/>
      <c r="TLE11" s="111"/>
      <c r="TLF11" s="111"/>
      <c r="TLG11" s="111"/>
      <c r="TLH11" s="111"/>
      <c r="TLI11" s="111"/>
      <c r="TLJ11" s="111"/>
      <c r="TLK11" s="111"/>
      <c r="TLL11" s="111"/>
      <c r="TLM11" s="111"/>
      <c r="TLN11" s="111"/>
      <c r="TLO11" s="111"/>
      <c r="TLP11" s="111"/>
      <c r="TLQ11" s="111"/>
      <c r="TLR11" s="111"/>
      <c r="TLS11" s="111"/>
      <c r="TLT11" s="111"/>
      <c r="TLU11" s="111"/>
      <c r="TLV11" s="111"/>
      <c r="TLW11" s="111"/>
      <c r="TLX11" s="111"/>
      <c r="TLY11" s="111"/>
      <c r="TLZ11" s="111"/>
      <c r="TMA11" s="111"/>
      <c r="TMB11" s="111"/>
      <c r="TMC11" s="111"/>
      <c r="TMD11" s="111"/>
      <c r="TME11" s="111"/>
      <c r="TMF11" s="111"/>
      <c r="TMG11" s="111"/>
      <c r="TMH11" s="111"/>
      <c r="TMI11" s="111"/>
      <c r="TMJ11" s="111"/>
      <c r="TMK11" s="111"/>
      <c r="TML11" s="111"/>
      <c r="TMM11" s="111"/>
      <c r="TMN11" s="111"/>
      <c r="TMO11" s="111"/>
      <c r="TMP11" s="111"/>
      <c r="TMQ11" s="111"/>
      <c r="TMR11" s="111"/>
      <c r="TMS11" s="111"/>
      <c r="TMT11" s="111"/>
      <c r="TMU11" s="111"/>
      <c r="TMV11" s="111"/>
      <c r="TMW11" s="111"/>
      <c r="TMX11" s="111"/>
      <c r="TMY11" s="111"/>
      <c r="TMZ11" s="111"/>
      <c r="TNA11" s="111"/>
      <c r="TNB11" s="111"/>
      <c r="TNC11" s="111"/>
      <c r="TND11" s="111"/>
      <c r="TNE11" s="111"/>
      <c r="TNF11" s="111"/>
      <c r="TNG11" s="111"/>
      <c r="TNH11" s="111"/>
      <c r="TNI11" s="111"/>
      <c r="TNJ11" s="111"/>
      <c r="TNK11" s="111"/>
      <c r="TNL11" s="111"/>
      <c r="TNM11" s="111"/>
      <c r="TNN11" s="111"/>
      <c r="TNO11" s="111"/>
      <c r="TNP11" s="111"/>
      <c r="TNQ11" s="111"/>
      <c r="TNR11" s="111"/>
      <c r="TNS11" s="111"/>
      <c r="TNT11" s="111"/>
      <c r="TNU11" s="111"/>
      <c r="TNV11" s="111"/>
      <c r="TNW11" s="111"/>
      <c r="TNX11" s="111"/>
      <c r="TNY11" s="111"/>
      <c r="TNZ11" s="111"/>
      <c r="TOA11" s="111"/>
      <c r="TOB11" s="111"/>
      <c r="TOC11" s="111"/>
      <c r="TOD11" s="111"/>
      <c r="TOE11" s="111"/>
      <c r="TOF11" s="111"/>
      <c r="TOG11" s="111"/>
      <c r="TOH11" s="111"/>
      <c r="TOI11" s="111"/>
      <c r="TOJ11" s="111"/>
      <c r="TOK11" s="111"/>
      <c r="TOL11" s="111"/>
      <c r="TOM11" s="111"/>
      <c r="TON11" s="111"/>
      <c r="TOO11" s="111"/>
      <c r="TOP11" s="111"/>
      <c r="TOQ11" s="111"/>
      <c r="TOR11" s="111"/>
      <c r="TOS11" s="111"/>
      <c r="TOT11" s="111"/>
      <c r="TOU11" s="111"/>
      <c r="TOV11" s="111"/>
      <c r="TOW11" s="111"/>
      <c r="TOX11" s="111"/>
      <c r="TOY11" s="111"/>
      <c r="TOZ11" s="111"/>
      <c r="TPA11" s="111"/>
      <c r="TPB11" s="111"/>
      <c r="TPC11" s="111"/>
      <c r="TPD11" s="111"/>
      <c r="TPE11" s="111"/>
      <c r="TPF11" s="111"/>
      <c r="TPG11" s="111"/>
      <c r="TPH11" s="111"/>
      <c r="TPI11" s="111"/>
      <c r="TPJ11" s="111"/>
      <c r="TPK11" s="111"/>
      <c r="TPL11" s="111"/>
      <c r="TPM11" s="111"/>
      <c r="TPN11" s="111"/>
      <c r="TPO11" s="111"/>
      <c r="TPP11" s="111"/>
      <c r="TPQ11" s="111"/>
      <c r="TPR11" s="111"/>
      <c r="TPS11" s="111"/>
      <c r="TPT11" s="111"/>
      <c r="TPU11" s="111"/>
      <c r="TPV11" s="111"/>
      <c r="TPW11" s="111"/>
      <c r="TPX11" s="111"/>
      <c r="TPY11" s="111"/>
      <c r="TPZ11" s="111"/>
      <c r="TQA11" s="111"/>
      <c r="TQB11" s="111"/>
      <c r="TQC11" s="111"/>
      <c r="TQD11" s="111"/>
      <c r="TQE11" s="111"/>
      <c r="TQF11" s="111"/>
      <c r="TQG11" s="111"/>
      <c r="TQH11" s="111"/>
      <c r="TQI11" s="111"/>
      <c r="TQJ11" s="111"/>
      <c r="TQK11" s="111"/>
      <c r="TQL11" s="111"/>
      <c r="TQM11" s="111"/>
      <c r="TQN11" s="111"/>
      <c r="TQO11" s="111"/>
      <c r="TQP11" s="111"/>
      <c r="TQQ11" s="111"/>
      <c r="TQR11" s="111"/>
      <c r="TQS11" s="111"/>
      <c r="TQT11" s="111"/>
      <c r="TQU11" s="111"/>
      <c r="TQV11" s="111"/>
      <c r="TQW11" s="111"/>
      <c r="TQX11" s="111"/>
      <c r="TQY11" s="111"/>
      <c r="TQZ11" s="111"/>
      <c r="TRA11" s="111"/>
      <c r="TRB11" s="111"/>
      <c r="TRC11" s="111"/>
      <c r="TRD11" s="111"/>
      <c r="TRE11" s="111"/>
      <c r="TRF11" s="111"/>
      <c r="TRG11" s="111"/>
      <c r="TRH11" s="111"/>
      <c r="TRI11" s="111"/>
      <c r="TRJ11" s="111"/>
      <c r="TRK11" s="111"/>
      <c r="TRL11" s="111"/>
      <c r="TRM11" s="111"/>
      <c r="TRN11" s="111"/>
      <c r="TRO11" s="111"/>
      <c r="TRP11" s="111"/>
      <c r="TRQ11" s="111"/>
      <c r="TRR11" s="111"/>
      <c r="TRS11" s="111"/>
      <c r="TRT11" s="111"/>
      <c r="TRU11" s="111"/>
      <c r="TRV11" s="111"/>
      <c r="TRW11" s="111"/>
      <c r="TRX11" s="111"/>
      <c r="TRY11" s="111"/>
      <c r="TRZ11" s="111"/>
      <c r="TSA11" s="111"/>
      <c r="TSB11" s="111"/>
      <c r="TSC11" s="111"/>
      <c r="TSD11" s="111"/>
      <c r="TSE11" s="111"/>
      <c r="TSF11" s="111"/>
      <c r="TSG11" s="111"/>
      <c r="TSH11" s="111"/>
      <c r="TSI11" s="111"/>
      <c r="TSJ11" s="111"/>
      <c r="TSK11" s="111"/>
      <c r="TSL11" s="111"/>
      <c r="TSM11" s="111"/>
      <c r="TSN11" s="111"/>
      <c r="TSO11" s="111"/>
      <c r="TSP11" s="111"/>
      <c r="TSQ11" s="111"/>
      <c r="TSR11" s="111"/>
      <c r="TSS11" s="111"/>
      <c r="TST11" s="111"/>
      <c r="TSU11" s="111"/>
      <c r="TSV11" s="111"/>
      <c r="TSW11" s="111"/>
      <c r="TSX11" s="111"/>
      <c r="TSY11" s="111"/>
      <c r="TSZ11" s="111"/>
      <c r="TTA11" s="111"/>
      <c r="TTB11" s="111"/>
      <c r="TTC11" s="111"/>
      <c r="TTD11" s="111"/>
      <c r="TTE11" s="111"/>
      <c r="TTF11" s="111"/>
      <c r="TTG11" s="111"/>
      <c r="TTH11" s="111"/>
      <c r="TTI11" s="111"/>
      <c r="TTJ11" s="111"/>
      <c r="TTK11" s="111"/>
      <c r="TTL11" s="111"/>
      <c r="TTM11" s="111"/>
      <c r="TTN11" s="111"/>
      <c r="TTO11" s="111"/>
      <c r="TTP11" s="111"/>
      <c r="TTQ11" s="111"/>
      <c r="TTR11" s="111"/>
      <c r="TTS11" s="111"/>
      <c r="TTT11" s="111"/>
      <c r="TTU11" s="111"/>
      <c r="TTV11" s="111"/>
      <c r="TTW11" s="111"/>
      <c r="TTX11" s="111"/>
      <c r="TTY11" s="111"/>
      <c r="TTZ11" s="111"/>
      <c r="TUA11" s="111"/>
      <c r="TUB11" s="111"/>
      <c r="TUC11" s="111"/>
      <c r="TUD11" s="111"/>
      <c r="TUE11" s="111"/>
      <c r="TUF11" s="111"/>
      <c r="TUG11" s="111"/>
      <c r="TUH11" s="111"/>
      <c r="TUI11" s="111"/>
      <c r="TUJ11" s="111"/>
      <c r="TUK11" s="111"/>
      <c r="TUL11" s="111"/>
      <c r="TUM11" s="111"/>
      <c r="TUN11" s="111"/>
      <c r="TUO11" s="111"/>
      <c r="TUP11" s="111"/>
      <c r="TUQ11" s="111"/>
      <c r="TUR11" s="111"/>
      <c r="TUS11" s="111"/>
      <c r="TUT11" s="111"/>
      <c r="TUU11" s="111"/>
      <c r="TUV11" s="111"/>
      <c r="TUW11" s="111"/>
      <c r="TUX11" s="111"/>
      <c r="TUY11" s="111"/>
      <c r="TUZ11" s="111"/>
      <c r="TVA11" s="111"/>
      <c r="TVB11" s="111"/>
      <c r="TVC11" s="111"/>
      <c r="TVD11" s="111"/>
      <c r="TVE11" s="111"/>
      <c r="TVF11" s="111"/>
      <c r="TVG11" s="111"/>
      <c r="TVH11" s="111"/>
      <c r="TVI11" s="111"/>
      <c r="TVJ11" s="111"/>
      <c r="TVK11" s="111"/>
      <c r="TVL11" s="111"/>
      <c r="TVM11" s="111"/>
      <c r="TVN11" s="111"/>
      <c r="TVO11" s="111"/>
      <c r="TVP11" s="111"/>
      <c r="TVQ11" s="111"/>
      <c r="TVR11" s="111"/>
      <c r="TVS11" s="111"/>
      <c r="TVT11" s="111"/>
      <c r="TVU11" s="111"/>
      <c r="TVV11" s="111"/>
      <c r="TVW11" s="111"/>
      <c r="TVX11" s="111"/>
      <c r="TVY11" s="111"/>
      <c r="TVZ11" s="111"/>
      <c r="TWA11" s="111"/>
      <c r="TWB11" s="111"/>
      <c r="TWC11" s="111"/>
      <c r="TWD11" s="111"/>
      <c r="TWE11" s="111"/>
      <c r="TWF11" s="111"/>
      <c r="TWG11" s="111"/>
      <c r="TWH11" s="111"/>
      <c r="TWI11" s="111"/>
      <c r="TWJ11" s="111"/>
      <c r="TWK11" s="111"/>
      <c r="TWL11" s="111"/>
      <c r="TWM11" s="111"/>
      <c r="TWN11" s="111"/>
      <c r="TWO11" s="111"/>
      <c r="TWP11" s="111"/>
      <c r="TWQ11" s="111"/>
      <c r="TWR11" s="111"/>
      <c r="TWS11" s="111"/>
      <c r="TWT11" s="111"/>
      <c r="TWU11" s="111"/>
      <c r="TWV11" s="111"/>
      <c r="TWW11" s="111"/>
      <c r="TWX11" s="111"/>
      <c r="TWY11" s="111"/>
      <c r="TWZ11" s="111"/>
      <c r="TXA11" s="111"/>
      <c r="TXB11" s="111"/>
      <c r="TXC11" s="111"/>
      <c r="TXD11" s="111"/>
      <c r="TXE11" s="111"/>
      <c r="TXF11" s="111"/>
      <c r="TXG11" s="111"/>
      <c r="TXH11" s="111"/>
      <c r="TXI11" s="111"/>
      <c r="TXJ11" s="111"/>
      <c r="TXK11" s="111"/>
      <c r="TXL11" s="111"/>
      <c r="TXM11" s="111"/>
      <c r="TXN11" s="111"/>
      <c r="TXO11" s="111"/>
      <c r="TXP11" s="111"/>
      <c r="TXQ11" s="111"/>
      <c r="TXR11" s="111"/>
      <c r="TXS11" s="111"/>
      <c r="TXT11" s="111"/>
      <c r="TXU11" s="111"/>
      <c r="TXV11" s="111"/>
      <c r="TXW11" s="111"/>
      <c r="TXX11" s="111"/>
      <c r="TXY11" s="111"/>
      <c r="TXZ11" s="111"/>
      <c r="TYA11" s="111"/>
      <c r="TYB11" s="111"/>
      <c r="TYC11" s="111"/>
      <c r="TYD11" s="111"/>
      <c r="TYE11" s="111"/>
      <c r="TYF11" s="111"/>
      <c r="TYG11" s="111"/>
      <c r="TYH11" s="111"/>
      <c r="TYI11" s="111"/>
      <c r="TYJ11" s="111"/>
      <c r="TYK11" s="111"/>
      <c r="TYL11" s="111"/>
      <c r="TYM11" s="111"/>
      <c r="TYN11" s="111"/>
      <c r="TYO11" s="111"/>
      <c r="TYP11" s="111"/>
      <c r="TYQ11" s="111"/>
      <c r="TYR11" s="111"/>
      <c r="TYS11" s="111"/>
      <c r="TYT11" s="111"/>
      <c r="TYU11" s="111"/>
      <c r="TYV11" s="111"/>
      <c r="TYW11" s="111"/>
      <c r="TYX11" s="111"/>
      <c r="TYY11" s="111"/>
      <c r="TYZ11" s="111"/>
      <c r="TZA11" s="111"/>
      <c r="TZB11" s="111"/>
      <c r="TZC11" s="111"/>
      <c r="TZD11" s="111"/>
      <c r="TZE11" s="111"/>
      <c r="TZF11" s="111"/>
      <c r="TZG11" s="111"/>
      <c r="TZH11" s="111"/>
      <c r="TZI11" s="111"/>
      <c r="TZJ11" s="111"/>
      <c r="TZK11" s="111"/>
      <c r="TZL11" s="111"/>
      <c r="TZM11" s="111"/>
      <c r="TZN11" s="111"/>
      <c r="TZO11" s="111"/>
      <c r="TZP11" s="111"/>
      <c r="TZQ11" s="111"/>
      <c r="TZR11" s="111"/>
      <c r="TZS11" s="111"/>
      <c r="TZT11" s="111"/>
      <c r="TZU11" s="111"/>
      <c r="TZV11" s="111"/>
      <c r="TZW11" s="111"/>
      <c r="TZX11" s="111"/>
      <c r="TZY11" s="111"/>
      <c r="TZZ11" s="111"/>
      <c r="UAA11" s="111"/>
      <c r="UAB11" s="111"/>
      <c r="UAC11" s="111"/>
      <c r="UAD11" s="111"/>
      <c r="UAE11" s="111"/>
      <c r="UAF11" s="111"/>
      <c r="UAG11" s="111"/>
      <c r="UAH11" s="111"/>
      <c r="UAI11" s="111"/>
      <c r="UAJ11" s="111"/>
      <c r="UAK11" s="111"/>
      <c r="UAL11" s="111"/>
      <c r="UAM11" s="111"/>
      <c r="UAN11" s="111"/>
      <c r="UAO11" s="111"/>
      <c r="UAP11" s="111"/>
      <c r="UAQ11" s="111"/>
      <c r="UAR11" s="111"/>
      <c r="UAS11" s="111"/>
      <c r="UAT11" s="111"/>
      <c r="UAU11" s="111"/>
      <c r="UAV11" s="111"/>
      <c r="UAW11" s="111"/>
      <c r="UAX11" s="111"/>
      <c r="UAY11" s="111"/>
      <c r="UAZ11" s="111"/>
      <c r="UBA11" s="111"/>
      <c r="UBB11" s="111"/>
      <c r="UBC11" s="111"/>
      <c r="UBD11" s="111"/>
      <c r="UBE11" s="111"/>
      <c r="UBF11" s="111"/>
      <c r="UBG11" s="111"/>
      <c r="UBH11" s="111"/>
      <c r="UBI11" s="111"/>
      <c r="UBJ11" s="111"/>
      <c r="UBK11" s="111"/>
      <c r="UBL11" s="111"/>
      <c r="UBM11" s="111"/>
      <c r="UBN11" s="111"/>
      <c r="UBO11" s="111"/>
      <c r="UBP11" s="111"/>
      <c r="UBQ11" s="111"/>
      <c r="UBR11" s="111"/>
      <c r="UBS11" s="111"/>
      <c r="UBT11" s="111"/>
      <c r="UBU11" s="111"/>
      <c r="UBV11" s="111"/>
      <c r="UBW11" s="111"/>
      <c r="UBX11" s="111"/>
      <c r="UBY11" s="111"/>
      <c r="UBZ11" s="111"/>
      <c r="UCA11" s="111"/>
      <c r="UCB11" s="111"/>
      <c r="UCC11" s="111"/>
      <c r="UCD11" s="111"/>
      <c r="UCE11" s="111"/>
      <c r="UCF11" s="111"/>
      <c r="UCG11" s="111"/>
      <c r="UCH11" s="111"/>
      <c r="UCI11" s="111"/>
      <c r="UCJ11" s="111"/>
      <c r="UCK11" s="111"/>
      <c r="UCL11" s="111"/>
      <c r="UCM11" s="111"/>
      <c r="UCN11" s="111"/>
      <c r="UCO11" s="111"/>
      <c r="UCP11" s="111"/>
      <c r="UCQ11" s="111"/>
      <c r="UCR11" s="111"/>
      <c r="UCS11" s="111"/>
      <c r="UCT11" s="111"/>
      <c r="UCU11" s="111"/>
      <c r="UCV11" s="111"/>
      <c r="UCW11" s="111"/>
      <c r="UCX11" s="111"/>
      <c r="UCY11" s="111"/>
      <c r="UCZ11" s="111"/>
      <c r="UDA11" s="111"/>
      <c r="UDB11" s="111"/>
      <c r="UDC11" s="111"/>
      <c r="UDD11" s="111"/>
      <c r="UDE11" s="111"/>
      <c r="UDF11" s="111"/>
      <c r="UDG11" s="111"/>
      <c r="UDH11" s="111"/>
      <c r="UDI11" s="111"/>
      <c r="UDJ11" s="111"/>
      <c r="UDK11" s="111"/>
      <c r="UDL11" s="111"/>
      <c r="UDM11" s="111"/>
      <c r="UDN11" s="111"/>
      <c r="UDO11" s="111"/>
      <c r="UDP11" s="111"/>
      <c r="UDQ11" s="111"/>
      <c r="UDR11" s="111"/>
      <c r="UDS11" s="111"/>
      <c r="UDT11" s="111"/>
      <c r="UDU11" s="111"/>
      <c r="UDV11" s="111"/>
      <c r="UDW11" s="111"/>
      <c r="UDX11" s="111"/>
      <c r="UDY11" s="111"/>
      <c r="UDZ11" s="111"/>
      <c r="UEA11" s="111"/>
      <c r="UEB11" s="111"/>
      <c r="UEC11" s="111"/>
      <c r="UED11" s="111"/>
      <c r="UEE11" s="111"/>
      <c r="UEF11" s="111"/>
      <c r="UEG11" s="111"/>
      <c r="UEH11" s="111"/>
      <c r="UEI11" s="111"/>
      <c r="UEJ11" s="111"/>
      <c r="UEK11" s="111"/>
      <c r="UEL11" s="111"/>
      <c r="UEM11" s="111"/>
      <c r="UEN11" s="111"/>
      <c r="UEO11" s="111"/>
      <c r="UEP11" s="111"/>
      <c r="UEQ11" s="111"/>
      <c r="UER11" s="111"/>
      <c r="UES11" s="111"/>
      <c r="UET11" s="111"/>
      <c r="UEU11" s="111"/>
      <c r="UEV11" s="111"/>
      <c r="UEW11" s="111"/>
      <c r="UEX11" s="111"/>
      <c r="UEY11" s="111"/>
      <c r="UEZ11" s="111"/>
      <c r="UFA11" s="111"/>
      <c r="UFB11" s="111"/>
      <c r="UFC11" s="111"/>
      <c r="UFD11" s="111"/>
      <c r="UFE11" s="111"/>
      <c r="UFF11" s="111"/>
      <c r="UFG11" s="111"/>
      <c r="UFH11" s="111"/>
      <c r="UFI11" s="111"/>
      <c r="UFJ11" s="111"/>
      <c r="UFK11" s="111"/>
      <c r="UFL11" s="111"/>
      <c r="UFM11" s="111"/>
      <c r="UFN11" s="111"/>
      <c r="UFO11" s="111"/>
      <c r="UFP11" s="111"/>
      <c r="UFQ11" s="111"/>
      <c r="UFR11" s="111"/>
      <c r="UFS11" s="111"/>
      <c r="UFT11" s="111"/>
      <c r="UFU11" s="111"/>
      <c r="UFV11" s="111"/>
      <c r="UFW11" s="111"/>
      <c r="UFX11" s="111"/>
      <c r="UFY11" s="111"/>
      <c r="UFZ11" s="111"/>
      <c r="UGA11" s="111"/>
      <c r="UGB11" s="111"/>
      <c r="UGC11" s="111"/>
      <c r="UGD11" s="111"/>
      <c r="UGE11" s="111"/>
      <c r="UGF11" s="111"/>
      <c r="UGG11" s="111"/>
      <c r="UGH11" s="111"/>
      <c r="UGI11" s="111"/>
      <c r="UGJ11" s="111"/>
      <c r="UGK11" s="111"/>
      <c r="UGL11" s="111"/>
      <c r="UGM11" s="111"/>
      <c r="UGN11" s="111"/>
      <c r="UGO11" s="111"/>
      <c r="UGP11" s="111"/>
      <c r="UGQ11" s="111"/>
      <c r="UGR11" s="111"/>
      <c r="UGS11" s="111"/>
      <c r="UGT11" s="111"/>
      <c r="UGU11" s="111"/>
      <c r="UGV11" s="111"/>
      <c r="UGW11" s="111"/>
      <c r="UGX11" s="111"/>
      <c r="UGY11" s="111"/>
      <c r="UGZ11" s="111"/>
      <c r="UHA11" s="111"/>
      <c r="UHB11" s="111"/>
      <c r="UHC11" s="111"/>
      <c r="UHD11" s="111"/>
      <c r="UHE11" s="111"/>
      <c r="UHF11" s="111"/>
      <c r="UHG11" s="111"/>
      <c r="UHH11" s="111"/>
      <c r="UHI11" s="111"/>
      <c r="UHJ11" s="111"/>
      <c r="UHK11" s="111"/>
      <c r="UHL11" s="111"/>
      <c r="UHM11" s="111"/>
      <c r="UHN11" s="111"/>
      <c r="UHO11" s="111"/>
      <c r="UHP11" s="111"/>
      <c r="UHQ11" s="111"/>
      <c r="UHR11" s="111"/>
      <c r="UHS11" s="111"/>
      <c r="UHT11" s="111"/>
      <c r="UHU11" s="111"/>
      <c r="UHV11" s="111"/>
      <c r="UHW11" s="111"/>
      <c r="UHX11" s="111"/>
      <c r="UHY11" s="111"/>
      <c r="UHZ11" s="111"/>
      <c r="UIA11" s="111"/>
      <c r="UIB11" s="111"/>
      <c r="UIC11" s="111"/>
      <c r="UID11" s="111"/>
      <c r="UIE11" s="111"/>
      <c r="UIF11" s="111"/>
      <c r="UIG11" s="111"/>
      <c r="UIH11" s="111"/>
      <c r="UII11" s="111"/>
      <c r="UIJ11" s="111"/>
      <c r="UIK11" s="111"/>
      <c r="UIL11" s="111"/>
      <c r="UIM11" s="111"/>
      <c r="UIN11" s="111"/>
      <c r="UIO11" s="111"/>
      <c r="UIP11" s="111"/>
      <c r="UIQ11" s="111"/>
      <c r="UIR11" s="111"/>
      <c r="UIS11" s="111"/>
      <c r="UIT11" s="111"/>
      <c r="UIU11" s="111"/>
      <c r="UIV11" s="111"/>
      <c r="UIW11" s="111"/>
      <c r="UIX11" s="111"/>
      <c r="UIY11" s="111"/>
      <c r="UIZ11" s="111"/>
      <c r="UJA11" s="111"/>
      <c r="UJB11" s="111"/>
      <c r="UJC11" s="111"/>
      <c r="UJD11" s="111"/>
      <c r="UJE11" s="111"/>
      <c r="UJF11" s="111"/>
      <c r="UJG11" s="111"/>
      <c r="UJH11" s="111"/>
      <c r="UJI11" s="111"/>
      <c r="UJJ11" s="111"/>
      <c r="UJK11" s="111"/>
      <c r="UJL11" s="111"/>
      <c r="UJM11" s="111"/>
      <c r="UJN11" s="111"/>
      <c r="UJO11" s="111"/>
      <c r="UJP11" s="111"/>
      <c r="UJQ11" s="111"/>
      <c r="UJR11" s="111"/>
      <c r="UJS11" s="111"/>
      <c r="UJT11" s="111"/>
      <c r="UJU11" s="111"/>
      <c r="UJV11" s="111"/>
      <c r="UJW11" s="111"/>
      <c r="UJX11" s="111"/>
      <c r="UJY11" s="111"/>
      <c r="UJZ11" s="111"/>
      <c r="UKA11" s="111"/>
      <c r="UKB11" s="111"/>
      <c r="UKC11" s="111"/>
      <c r="UKD11" s="111"/>
      <c r="UKE11" s="111"/>
      <c r="UKF11" s="111"/>
      <c r="UKG11" s="111"/>
      <c r="UKH11" s="111"/>
      <c r="UKI11" s="111"/>
      <c r="UKJ11" s="111"/>
      <c r="UKK11" s="111"/>
      <c r="UKL11" s="111"/>
      <c r="UKM11" s="111"/>
      <c r="UKN11" s="111"/>
      <c r="UKO11" s="111"/>
      <c r="UKP11" s="111"/>
      <c r="UKQ11" s="111"/>
      <c r="UKR11" s="111"/>
      <c r="UKS11" s="111"/>
      <c r="UKT11" s="111"/>
      <c r="UKU11" s="111"/>
      <c r="UKV11" s="111"/>
      <c r="UKW11" s="111"/>
      <c r="UKX11" s="111"/>
      <c r="UKY11" s="111"/>
      <c r="UKZ11" s="111"/>
      <c r="ULA11" s="111"/>
      <c r="ULB11" s="111"/>
      <c r="ULC11" s="111"/>
      <c r="ULD11" s="111"/>
      <c r="ULE11" s="111"/>
      <c r="ULF11" s="111"/>
      <c r="ULG11" s="111"/>
      <c r="ULH11" s="111"/>
      <c r="ULI11" s="111"/>
      <c r="ULJ11" s="111"/>
      <c r="ULK11" s="111"/>
      <c r="ULL11" s="111"/>
      <c r="ULM11" s="111"/>
      <c r="ULN11" s="111"/>
      <c r="ULO11" s="111"/>
      <c r="ULP11" s="111"/>
      <c r="ULQ11" s="111"/>
      <c r="ULR11" s="111"/>
      <c r="ULS11" s="111"/>
      <c r="ULT11" s="111"/>
      <c r="ULU11" s="111"/>
      <c r="ULV11" s="111"/>
      <c r="ULW11" s="111"/>
      <c r="ULX11" s="111"/>
      <c r="ULY11" s="111"/>
      <c r="ULZ11" s="111"/>
      <c r="UMA11" s="111"/>
      <c r="UMB11" s="111"/>
      <c r="UMC11" s="111"/>
      <c r="UMD11" s="111"/>
      <c r="UME11" s="111"/>
      <c r="UMF11" s="111"/>
      <c r="UMG11" s="111"/>
      <c r="UMH11" s="111"/>
      <c r="UMI11" s="111"/>
      <c r="UMJ11" s="111"/>
      <c r="UMK11" s="111"/>
      <c r="UML11" s="111"/>
      <c r="UMM11" s="111"/>
      <c r="UMN11" s="111"/>
      <c r="UMO11" s="111"/>
      <c r="UMP11" s="111"/>
      <c r="UMQ11" s="111"/>
      <c r="UMR11" s="111"/>
      <c r="UMS11" s="111"/>
      <c r="UMT11" s="111"/>
      <c r="UMU11" s="111"/>
      <c r="UMV11" s="111"/>
      <c r="UMW11" s="111"/>
      <c r="UMX11" s="111"/>
      <c r="UMY11" s="111"/>
      <c r="UMZ11" s="111"/>
      <c r="UNA11" s="111"/>
      <c r="UNB11" s="111"/>
      <c r="UNC11" s="111"/>
      <c r="UND11" s="111"/>
      <c r="UNE11" s="111"/>
      <c r="UNF11" s="111"/>
      <c r="UNG11" s="111"/>
      <c r="UNH11" s="111"/>
      <c r="UNI11" s="111"/>
      <c r="UNJ11" s="111"/>
      <c r="UNK11" s="111"/>
      <c r="UNL11" s="111"/>
      <c r="UNM11" s="111"/>
      <c r="UNN11" s="111"/>
      <c r="UNO11" s="111"/>
      <c r="UNP11" s="111"/>
      <c r="UNQ11" s="111"/>
      <c r="UNR11" s="111"/>
      <c r="UNS11" s="111"/>
      <c r="UNT11" s="111"/>
      <c r="UNU11" s="111"/>
      <c r="UNV11" s="111"/>
      <c r="UNW11" s="111"/>
      <c r="UNX11" s="111"/>
      <c r="UNY11" s="111"/>
      <c r="UNZ11" s="111"/>
      <c r="UOA11" s="111"/>
      <c r="UOB11" s="111"/>
      <c r="UOC11" s="111"/>
      <c r="UOD11" s="111"/>
      <c r="UOE11" s="111"/>
      <c r="UOF11" s="111"/>
      <c r="UOG11" s="111"/>
      <c r="UOH11" s="111"/>
      <c r="UOI11" s="111"/>
      <c r="UOJ11" s="111"/>
      <c r="UOK11" s="111"/>
      <c r="UOL11" s="111"/>
      <c r="UOM11" s="111"/>
      <c r="UON11" s="111"/>
      <c r="UOO11" s="111"/>
      <c r="UOP11" s="111"/>
      <c r="UOQ11" s="111"/>
      <c r="UOR11" s="111"/>
      <c r="UOS11" s="111"/>
      <c r="UOT11" s="111"/>
      <c r="UOU11" s="111"/>
      <c r="UOV11" s="111"/>
      <c r="UOW11" s="111"/>
      <c r="UOX11" s="111"/>
      <c r="UOY11" s="111"/>
      <c r="UOZ11" s="111"/>
      <c r="UPA11" s="111"/>
      <c r="UPB11" s="111"/>
      <c r="UPC11" s="111"/>
      <c r="UPD11" s="111"/>
      <c r="UPE11" s="111"/>
      <c r="UPF11" s="111"/>
      <c r="UPG11" s="111"/>
      <c r="UPH11" s="111"/>
      <c r="UPI11" s="111"/>
      <c r="UPJ11" s="111"/>
      <c r="UPK11" s="111"/>
      <c r="UPL11" s="111"/>
      <c r="UPM11" s="111"/>
      <c r="UPN11" s="111"/>
      <c r="UPO11" s="111"/>
      <c r="UPP11" s="111"/>
      <c r="UPQ11" s="111"/>
      <c r="UPR11" s="111"/>
      <c r="UPS11" s="111"/>
      <c r="UPT11" s="111"/>
      <c r="UPU11" s="111"/>
      <c r="UPV11" s="111"/>
      <c r="UPW11" s="111"/>
      <c r="UPX11" s="111"/>
      <c r="UPY11" s="111"/>
      <c r="UPZ11" s="111"/>
      <c r="UQA11" s="111"/>
      <c r="UQB11" s="111"/>
      <c r="UQC11" s="111"/>
      <c r="UQD11" s="111"/>
      <c r="UQE11" s="111"/>
      <c r="UQF11" s="111"/>
      <c r="UQG11" s="111"/>
      <c r="UQH11" s="111"/>
      <c r="UQI11" s="111"/>
      <c r="UQJ11" s="111"/>
      <c r="UQK11" s="111"/>
      <c r="UQL11" s="111"/>
      <c r="UQM11" s="111"/>
      <c r="UQN11" s="111"/>
      <c r="UQO11" s="111"/>
      <c r="UQP11" s="111"/>
      <c r="UQQ11" s="111"/>
      <c r="UQR11" s="111"/>
      <c r="UQS11" s="111"/>
      <c r="UQT11" s="111"/>
      <c r="UQU11" s="111"/>
      <c r="UQV11" s="111"/>
      <c r="UQW11" s="111"/>
      <c r="UQX11" s="111"/>
      <c r="UQY11" s="111"/>
      <c r="UQZ11" s="111"/>
      <c r="URA11" s="111"/>
      <c r="URB11" s="111"/>
      <c r="URC11" s="111"/>
      <c r="URD11" s="111"/>
      <c r="URE11" s="111"/>
      <c r="URF11" s="111"/>
      <c r="URG11" s="111"/>
      <c r="URH11" s="111"/>
      <c r="URI11" s="111"/>
      <c r="URJ11" s="111"/>
      <c r="URK11" s="111"/>
      <c r="URL11" s="111"/>
      <c r="URM11" s="111"/>
      <c r="URN11" s="111"/>
      <c r="URO11" s="111"/>
      <c r="URP11" s="111"/>
      <c r="URQ11" s="111"/>
      <c r="URR11" s="111"/>
      <c r="URS11" s="111"/>
      <c r="URT11" s="111"/>
      <c r="URU11" s="111"/>
      <c r="URV11" s="111"/>
      <c r="URW11" s="111"/>
      <c r="URX11" s="111"/>
      <c r="URY11" s="111"/>
      <c r="URZ11" s="111"/>
      <c r="USA11" s="111"/>
      <c r="USB11" s="111"/>
      <c r="USC11" s="111"/>
      <c r="USD11" s="111"/>
      <c r="USE11" s="111"/>
      <c r="USF11" s="111"/>
      <c r="USG11" s="111"/>
      <c r="USH11" s="111"/>
      <c r="USI11" s="111"/>
      <c r="USJ11" s="111"/>
      <c r="USK11" s="111"/>
      <c r="USL11" s="111"/>
      <c r="USM11" s="111"/>
      <c r="USN11" s="111"/>
      <c r="USO11" s="111"/>
      <c r="USP11" s="111"/>
      <c r="USQ11" s="111"/>
      <c r="USR11" s="111"/>
      <c r="USS11" s="111"/>
      <c r="UST11" s="111"/>
      <c r="USU11" s="111"/>
      <c r="USV11" s="111"/>
      <c r="USW11" s="111"/>
      <c r="USX11" s="111"/>
      <c r="USY11" s="111"/>
      <c r="USZ11" s="111"/>
      <c r="UTA11" s="111"/>
      <c r="UTB11" s="111"/>
      <c r="UTC11" s="111"/>
      <c r="UTD11" s="111"/>
      <c r="UTE11" s="111"/>
      <c r="UTF11" s="111"/>
      <c r="UTG11" s="111"/>
      <c r="UTH11" s="111"/>
      <c r="UTI11" s="111"/>
      <c r="UTJ11" s="111"/>
      <c r="UTK11" s="111"/>
      <c r="UTL11" s="111"/>
      <c r="UTM11" s="111"/>
      <c r="UTN11" s="111"/>
      <c r="UTO11" s="111"/>
      <c r="UTP11" s="111"/>
      <c r="UTQ11" s="111"/>
      <c r="UTR11" s="111"/>
      <c r="UTS11" s="111"/>
      <c r="UTT11" s="111"/>
      <c r="UTU11" s="111"/>
      <c r="UTV11" s="111"/>
      <c r="UTW11" s="111"/>
      <c r="UTX11" s="111"/>
      <c r="UTY11" s="111"/>
      <c r="UTZ11" s="111"/>
      <c r="UUA11" s="111"/>
      <c r="UUB11" s="111"/>
      <c r="UUC11" s="111"/>
      <c r="UUD11" s="111"/>
      <c r="UUE11" s="111"/>
      <c r="UUF11" s="111"/>
      <c r="UUG11" s="111"/>
      <c r="UUH11" s="111"/>
      <c r="UUI11" s="111"/>
      <c r="UUJ11" s="111"/>
      <c r="UUK11" s="111"/>
      <c r="UUL11" s="111"/>
      <c r="UUM11" s="111"/>
      <c r="UUN11" s="111"/>
      <c r="UUO11" s="111"/>
      <c r="UUP11" s="111"/>
      <c r="UUQ11" s="111"/>
      <c r="UUR11" s="111"/>
      <c r="UUS11" s="111"/>
      <c r="UUT11" s="111"/>
      <c r="UUU11" s="111"/>
      <c r="UUV11" s="111"/>
      <c r="UUW11" s="111"/>
      <c r="UUX11" s="111"/>
      <c r="UUY11" s="111"/>
      <c r="UUZ11" s="111"/>
      <c r="UVA11" s="111"/>
      <c r="UVB11" s="111"/>
      <c r="UVC11" s="111"/>
      <c r="UVD11" s="111"/>
      <c r="UVE11" s="111"/>
      <c r="UVF11" s="111"/>
      <c r="UVG11" s="111"/>
      <c r="UVH11" s="111"/>
      <c r="UVI11" s="111"/>
      <c r="UVJ11" s="111"/>
      <c r="UVK11" s="111"/>
      <c r="UVL11" s="111"/>
      <c r="UVM11" s="111"/>
      <c r="UVN11" s="111"/>
      <c r="UVO11" s="111"/>
      <c r="UVP11" s="111"/>
      <c r="UVQ11" s="111"/>
      <c r="UVR11" s="111"/>
      <c r="UVS11" s="111"/>
      <c r="UVT11" s="111"/>
      <c r="UVU11" s="111"/>
      <c r="UVV11" s="111"/>
      <c r="UVW11" s="111"/>
      <c r="UVX11" s="111"/>
      <c r="UVY11" s="111"/>
      <c r="UVZ11" s="111"/>
      <c r="UWA11" s="111"/>
      <c r="UWB11" s="111"/>
      <c r="UWC11" s="111"/>
      <c r="UWD11" s="111"/>
      <c r="UWE11" s="111"/>
      <c r="UWF11" s="111"/>
      <c r="UWG11" s="111"/>
      <c r="UWH11" s="111"/>
      <c r="UWI11" s="111"/>
      <c r="UWJ11" s="111"/>
      <c r="UWK11" s="111"/>
      <c r="UWL11" s="111"/>
      <c r="UWM11" s="111"/>
      <c r="UWN11" s="111"/>
      <c r="UWO11" s="111"/>
      <c r="UWP11" s="111"/>
      <c r="UWQ11" s="111"/>
      <c r="UWR11" s="111"/>
      <c r="UWS11" s="111"/>
      <c r="UWT11" s="111"/>
      <c r="UWU11" s="111"/>
      <c r="UWV11" s="111"/>
      <c r="UWW11" s="111"/>
      <c r="UWX11" s="111"/>
      <c r="UWY11" s="111"/>
      <c r="UWZ11" s="111"/>
      <c r="UXA11" s="111"/>
      <c r="UXB11" s="111"/>
      <c r="UXC11" s="111"/>
      <c r="UXD11" s="111"/>
      <c r="UXE11" s="111"/>
      <c r="UXF11" s="111"/>
      <c r="UXG11" s="111"/>
      <c r="UXH11" s="111"/>
      <c r="UXI11" s="111"/>
      <c r="UXJ11" s="111"/>
      <c r="UXK11" s="111"/>
      <c r="UXL11" s="111"/>
      <c r="UXM11" s="111"/>
      <c r="UXN11" s="111"/>
      <c r="UXO11" s="111"/>
      <c r="UXP11" s="111"/>
      <c r="UXQ11" s="111"/>
      <c r="UXR11" s="111"/>
      <c r="UXS11" s="111"/>
      <c r="UXT11" s="111"/>
      <c r="UXU11" s="111"/>
      <c r="UXV11" s="111"/>
      <c r="UXW11" s="111"/>
      <c r="UXX11" s="111"/>
      <c r="UXY11" s="111"/>
      <c r="UXZ11" s="111"/>
      <c r="UYA11" s="111"/>
      <c r="UYB11" s="111"/>
      <c r="UYC11" s="111"/>
      <c r="UYD11" s="111"/>
      <c r="UYE11" s="111"/>
      <c r="UYF11" s="111"/>
      <c r="UYG11" s="111"/>
      <c r="UYH11" s="111"/>
      <c r="UYI11" s="111"/>
      <c r="UYJ11" s="111"/>
      <c r="UYK11" s="111"/>
      <c r="UYL11" s="111"/>
      <c r="UYM11" s="111"/>
      <c r="UYN11" s="111"/>
      <c r="UYO11" s="111"/>
      <c r="UYP11" s="111"/>
      <c r="UYQ11" s="111"/>
      <c r="UYR11" s="111"/>
      <c r="UYS11" s="111"/>
      <c r="UYT11" s="111"/>
      <c r="UYU11" s="111"/>
      <c r="UYV11" s="111"/>
      <c r="UYW11" s="111"/>
      <c r="UYX11" s="111"/>
      <c r="UYY11" s="111"/>
      <c r="UYZ11" s="111"/>
      <c r="UZA11" s="111"/>
      <c r="UZB11" s="111"/>
      <c r="UZC11" s="111"/>
      <c r="UZD11" s="111"/>
      <c r="UZE11" s="111"/>
      <c r="UZF11" s="111"/>
      <c r="UZG11" s="111"/>
      <c r="UZH11" s="111"/>
      <c r="UZI11" s="111"/>
      <c r="UZJ11" s="111"/>
      <c r="UZK11" s="111"/>
      <c r="UZL11" s="111"/>
      <c r="UZM11" s="111"/>
      <c r="UZN11" s="111"/>
      <c r="UZO11" s="111"/>
      <c r="UZP11" s="111"/>
      <c r="UZQ11" s="111"/>
      <c r="UZR11" s="111"/>
      <c r="UZS11" s="111"/>
      <c r="UZT11" s="111"/>
      <c r="UZU11" s="111"/>
      <c r="UZV11" s="111"/>
      <c r="UZW11" s="111"/>
      <c r="UZX11" s="111"/>
      <c r="UZY11" s="111"/>
      <c r="UZZ11" s="111"/>
      <c r="VAA11" s="111"/>
      <c r="VAB11" s="111"/>
      <c r="VAC11" s="111"/>
      <c r="VAD11" s="111"/>
      <c r="VAE11" s="111"/>
      <c r="VAF11" s="111"/>
      <c r="VAG11" s="111"/>
      <c r="VAH11" s="111"/>
      <c r="VAI11" s="111"/>
      <c r="VAJ11" s="111"/>
      <c r="VAK11" s="111"/>
      <c r="VAL11" s="111"/>
      <c r="VAM11" s="111"/>
      <c r="VAN11" s="111"/>
      <c r="VAO11" s="111"/>
      <c r="VAP11" s="111"/>
      <c r="VAQ11" s="111"/>
      <c r="VAR11" s="111"/>
      <c r="VAS11" s="111"/>
      <c r="VAT11" s="111"/>
      <c r="VAU11" s="111"/>
      <c r="VAV11" s="111"/>
      <c r="VAW11" s="111"/>
      <c r="VAX11" s="111"/>
      <c r="VAY11" s="111"/>
      <c r="VAZ11" s="111"/>
      <c r="VBA11" s="111"/>
      <c r="VBB11" s="111"/>
      <c r="VBC11" s="111"/>
      <c r="VBD11" s="111"/>
      <c r="VBE11" s="111"/>
      <c r="VBF11" s="111"/>
      <c r="VBG11" s="111"/>
      <c r="VBH11" s="111"/>
      <c r="VBI11" s="111"/>
      <c r="VBJ11" s="111"/>
      <c r="VBK11" s="111"/>
      <c r="VBL11" s="111"/>
      <c r="VBM11" s="111"/>
      <c r="VBN11" s="111"/>
      <c r="VBO11" s="111"/>
      <c r="VBP11" s="111"/>
      <c r="VBQ11" s="111"/>
      <c r="VBR11" s="111"/>
      <c r="VBS11" s="111"/>
      <c r="VBT11" s="111"/>
      <c r="VBU11" s="111"/>
      <c r="VBV11" s="111"/>
      <c r="VBW11" s="111"/>
      <c r="VBX11" s="111"/>
      <c r="VBY11" s="111"/>
      <c r="VBZ11" s="111"/>
      <c r="VCA11" s="111"/>
      <c r="VCB11" s="111"/>
      <c r="VCC11" s="111"/>
      <c r="VCD11" s="111"/>
      <c r="VCE11" s="111"/>
      <c r="VCF11" s="111"/>
      <c r="VCG11" s="111"/>
      <c r="VCH11" s="111"/>
      <c r="VCI11" s="111"/>
      <c r="VCJ11" s="111"/>
      <c r="VCK11" s="111"/>
      <c r="VCL11" s="111"/>
      <c r="VCM11" s="111"/>
      <c r="VCN11" s="111"/>
      <c r="VCO11" s="111"/>
      <c r="VCP11" s="111"/>
      <c r="VCQ11" s="111"/>
      <c r="VCR11" s="111"/>
      <c r="VCS11" s="111"/>
      <c r="VCT11" s="111"/>
      <c r="VCU11" s="111"/>
      <c r="VCV11" s="111"/>
      <c r="VCW11" s="111"/>
      <c r="VCX11" s="111"/>
      <c r="VCY11" s="111"/>
      <c r="VCZ11" s="111"/>
      <c r="VDA11" s="111"/>
      <c r="VDB11" s="111"/>
      <c r="VDC11" s="111"/>
      <c r="VDD11" s="111"/>
      <c r="VDE11" s="111"/>
      <c r="VDF11" s="111"/>
      <c r="VDG11" s="111"/>
      <c r="VDH11" s="111"/>
      <c r="VDI11" s="111"/>
      <c r="VDJ11" s="111"/>
      <c r="VDK11" s="111"/>
      <c r="VDL11" s="111"/>
      <c r="VDM11" s="111"/>
      <c r="VDN11" s="111"/>
      <c r="VDO11" s="111"/>
      <c r="VDP11" s="111"/>
      <c r="VDQ11" s="111"/>
      <c r="VDR11" s="111"/>
      <c r="VDS11" s="111"/>
      <c r="VDT11" s="111"/>
      <c r="VDU11" s="111"/>
      <c r="VDV11" s="111"/>
      <c r="VDW11" s="111"/>
      <c r="VDX11" s="111"/>
      <c r="VDY11" s="111"/>
      <c r="VDZ11" s="111"/>
      <c r="VEA11" s="111"/>
      <c r="VEB11" s="111"/>
      <c r="VEC11" s="111"/>
      <c r="VED11" s="111"/>
      <c r="VEE11" s="111"/>
      <c r="VEF11" s="111"/>
      <c r="VEG11" s="111"/>
      <c r="VEH11" s="111"/>
      <c r="VEI11" s="111"/>
      <c r="VEJ11" s="111"/>
      <c r="VEK11" s="111"/>
      <c r="VEL11" s="111"/>
      <c r="VEM11" s="111"/>
      <c r="VEN11" s="111"/>
      <c r="VEO11" s="111"/>
      <c r="VEP11" s="111"/>
      <c r="VEQ11" s="111"/>
      <c r="VER11" s="111"/>
      <c r="VES11" s="111"/>
      <c r="VET11" s="111"/>
      <c r="VEU11" s="111"/>
      <c r="VEV11" s="111"/>
      <c r="VEW11" s="111"/>
      <c r="VEX11" s="111"/>
      <c r="VEY11" s="111"/>
      <c r="VEZ11" s="111"/>
      <c r="VFA11" s="111"/>
      <c r="VFB11" s="111"/>
      <c r="VFC11" s="111"/>
      <c r="VFD11" s="111"/>
      <c r="VFE11" s="111"/>
      <c r="VFF11" s="111"/>
      <c r="VFG11" s="111"/>
      <c r="VFH11" s="111"/>
      <c r="VFI11" s="111"/>
      <c r="VFJ11" s="111"/>
      <c r="VFK11" s="111"/>
      <c r="VFL11" s="111"/>
      <c r="VFM11" s="111"/>
      <c r="VFN11" s="111"/>
      <c r="VFO11" s="111"/>
      <c r="VFP11" s="111"/>
      <c r="VFQ11" s="111"/>
      <c r="VFR11" s="111"/>
      <c r="VFS11" s="111"/>
      <c r="VFT11" s="111"/>
      <c r="VFU11" s="111"/>
      <c r="VFV11" s="111"/>
      <c r="VFW11" s="111"/>
      <c r="VFX11" s="111"/>
      <c r="VFY11" s="111"/>
      <c r="VFZ11" s="111"/>
      <c r="VGA11" s="111"/>
      <c r="VGB11" s="111"/>
      <c r="VGC11" s="111"/>
      <c r="VGD11" s="111"/>
      <c r="VGE11" s="111"/>
      <c r="VGF11" s="111"/>
      <c r="VGG11" s="111"/>
      <c r="VGH11" s="111"/>
      <c r="VGI11" s="111"/>
      <c r="VGJ11" s="111"/>
      <c r="VGK11" s="111"/>
      <c r="VGL11" s="111"/>
      <c r="VGM11" s="111"/>
      <c r="VGN11" s="111"/>
      <c r="VGO11" s="111"/>
      <c r="VGP11" s="111"/>
      <c r="VGQ11" s="111"/>
      <c r="VGR11" s="111"/>
      <c r="VGS11" s="111"/>
      <c r="VGT11" s="111"/>
      <c r="VGU11" s="111"/>
      <c r="VGV11" s="111"/>
      <c r="VGW11" s="111"/>
      <c r="VGX11" s="111"/>
      <c r="VGY11" s="111"/>
      <c r="VGZ11" s="111"/>
      <c r="VHA11" s="111"/>
      <c r="VHB11" s="111"/>
      <c r="VHC11" s="111"/>
      <c r="VHD11" s="111"/>
      <c r="VHE11" s="111"/>
      <c r="VHF11" s="111"/>
      <c r="VHG11" s="111"/>
      <c r="VHH11" s="111"/>
      <c r="VHI11" s="111"/>
      <c r="VHJ11" s="111"/>
      <c r="VHK11" s="111"/>
      <c r="VHL11" s="111"/>
      <c r="VHM11" s="111"/>
      <c r="VHN11" s="111"/>
      <c r="VHO11" s="111"/>
      <c r="VHP11" s="111"/>
      <c r="VHQ11" s="111"/>
      <c r="VHR11" s="111"/>
      <c r="VHS11" s="111"/>
      <c r="VHT11" s="111"/>
      <c r="VHU11" s="111"/>
      <c r="VHV11" s="111"/>
      <c r="VHW11" s="111"/>
      <c r="VHX11" s="111"/>
      <c r="VHY11" s="111"/>
      <c r="VHZ11" s="111"/>
      <c r="VIA11" s="111"/>
      <c r="VIB11" s="111"/>
      <c r="VIC11" s="111"/>
      <c r="VID11" s="111"/>
      <c r="VIE11" s="111"/>
      <c r="VIF11" s="111"/>
      <c r="VIG11" s="111"/>
      <c r="VIH11" s="111"/>
      <c r="VII11" s="111"/>
      <c r="VIJ11" s="111"/>
      <c r="VIK11" s="111"/>
      <c r="VIL11" s="111"/>
      <c r="VIM11" s="111"/>
      <c r="VIN11" s="111"/>
      <c r="VIO11" s="111"/>
      <c r="VIP11" s="111"/>
      <c r="VIQ11" s="111"/>
      <c r="VIR11" s="111"/>
      <c r="VIS11" s="111"/>
      <c r="VIT11" s="111"/>
      <c r="VIU11" s="111"/>
      <c r="VIV11" s="111"/>
      <c r="VIW11" s="111"/>
      <c r="VIX11" s="111"/>
      <c r="VIY11" s="111"/>
      <c r="VIZ11" s="111"/>
      <c r="VJA11" s="111"/>
      <c r="VJB11" s="111"/>
      <c r="VJC11" s="111"/>
      <c r="VJD11" s="111"/>
      <c r="VJE11" s="111"/>
      <c r="VJF11" s="111"/>
      <c r="VJG11" s="111"/>
      <c r="VJH11" s="111"/>
      <c r="VJI11" s="111"/>
      <c r="VJJ11" s="111"/>
      <c r="VJK11" s="111"/>
      <c r="VJL11" s="111"/>
      <c r="VJM11" s="111"/>
      <c r="VJN11" s="111"/>
      <c r="VJO11" s="111"/>
      <c r="VJP11" s="111"/>
      <c r="VJQ11" s="111"/>
      <c r="VJR11" s="111"/>
      <c r="VJS11" s="111"/>
      <c r="VJT11" s="111"/>
      <c r="VJU11" s="111"/>
      <c r="VJV11" s="111"/>
      <c r="VJW11" s="111"/>
      <c r="VJX11" s="111"/>
      <c r="VJY11" s="111"/>
      <c r="VJZ11" s="111"/>
      <c r="VKA11" s="111"/>
      <c r="VKB11" s="111"/>
      <c r="VKC11" s="111"/>
      <c r="VKD11" s="111"/>
      <c r="VKE11" s="111"/>
      <c r="VKF11" s="111"/>
      <c r="VKG11" s="111"/>
      <c r="VKH11" s="111"/>
      <c r="VKI11" s="111"/>
      <c r="VKJ11" s="111"/>
      <c r="VKK11" s="111"/>
      <c r="VKL11" s="111"/>
      <c r="VKM11" s="111"/>
      <c r="VKN11" s="111"/>
      <c r="VKO11" s="111"/>
      <c r="VKP11" s="111"/>
      <c r="VKQ11" s="111"/>
      <c r="VKR11" s="111"/>
      <c r="VKS11" s="111"/>
      <c r="VKT11" s="111"/>
      <c r="VKU11" s="111"/>
      <c r="VKV11" s="111"/>
      <c r="VKW11" s="111"/>
      <c r="VKX11" s="111"/>
      <c r="VKY11" s="111"/>
      <c r="VKZ11" s="111"/>
      <c r="VLA11" s="111"/>
      <c r="VLB11" s="111"/>
      <c r="VLC11" s="111"/>
      <c r="VLD11" s="111"/>
      <c r="VLE11" s="111"/>
      <c r="VLF11" s="111"/>
      <c r="VLG11" s="111"/>
      <c r="VLH11" s="111"/>
      <c r="VLI11" s="111"/>
      <c r="VLJ11" s="111"/>
      <c r="VLK11" s="111"/>
      <c r="VLL11" s="111"/>
      <c r="VLM11" s="111"/>
      <c r="VLN11" s="111"/>
      <c r="VLO11" s="111"/>
      <c r="VLP11" s="111"/>
      <c r="VLQ11" s="111"/>
      <c r="VLR11" s="111"/>
      <c r="VLS11" s="111"/>
      <c r="VLT11" s="111"/>
      <c r="VLU11" s="111"/>
      <c r="VLV11" s="111"/>
      <c r="VLW11" s="111"/>
      <c r="VLX11" s="111"/>
      <c r="VLY11" s="111"/>
      <c r="VLZ11" s="111"/>
      <c r="VMA11" s="111"/>
      <c r="VMB11" s="111"/>
      <c r="VMC11" s="111"/>
      <c r="VMD11" s="111"/>
      <c r="VME11" s="111"/>
      <c r="VMF11" s="111"/>
      <c r="VMG11" s="111"/>
      <c r="VMH11" s="111"/>
      <c r="VMI11" s="111"/>
      <c r="VMJ11" s="111"/>
      <c r="VMK11" s="111"/>
      <c r="VML11" s="111"/>
      <c r="VMM11" s="111"/>
      <c r="VMN11" s="111"/>
      <c r="VMO11" s="111"/>
      <c r="VMP11" s="111"/>
      <c r="VMQ11" s="111"/>
      <c r="VMR11" s="111"/>
      <c r="VMS11" s="111"/>
      <c r="VMT11" s="111"/>
      <c r="VMU11" s="111"/>
      <c r="VMV11" s="111"/>
      <c r="VMW11" s="111"/>
      <c r="VMX11" s="111"/>
      <c r="VMY11" s="111"/>
      <c r="VMZ11" s="111"/>
      <c r="VNA11" s="111"/>
      <c r="VNB11" s="111"/>
      <c r="VNC11" s="111"/>
      <c r="VND11" s="111"/>
      <c r="VNE11" s="111"/>
      <c r="VNF11" s="111"/>
      <c r="VNG11" s="111"/>
      <c r="VNH11" s="111"/>
      <c r="VNI11" s="111"/>
      <c r="VNJ11" s="111"/>
      <c r="VNK11" s="111"/>
      <c r="VNL11" s="111"/>
      <c r="VNM11" s="111"/>
      <c r="VNN11" s="111"/>
      <c r="VNO11" s="111"/>
      <c r="VNP11" s="111"/>
      <c r="VNQ11" s="111"/>
      <c r="VNR11" s="111"/>
      <c r="VNS11" s="111"/>
      <c r="VNT11" s="111"/>
      <c r="VNU11" s="111"/>
      <c r="VNV11" s="111"/>
      <c r="VNW11" s="111"/>
      <c r="VNX11" s="111"/>
      <c r="VNY11" s="111"/>
      <c r="VNZ11" s="111"/>
      <c r="VOA11" s="111"/>
      <c r="VOB11" s="111"/>
      <c r="VOC11" s="111"/>
      <c r="VOD11" s="111"/>
      <c r="VOE11" s="111"/>
      <c r="VOF11" s="111"/>
      <c r="VOG11" s="111"/>
      <c r="VOH11" s="111"/>
      <c r="VOI11" s="111"/>
      <c r="VOJ11" s="111"/>
      <c r="VOK11" s="111"/>
      <c r="VOL11" s="111"/>
      <c r="VOM11" s="111"/>
      <c r="VON11" s="111"/>
      <c r="VOO11" s="111"/>
      <c r="VOP11" s="111"/>
      <c r="VOQ11" s="111"/>
      <c r="VOR11" s="111"/>
      <c r="VOS11" s="111"/>
      <c r="VOT11" s="111"/>
      <c r="VOU11" s="111"/>
      <c r="VOV11" s="111"/>
      <c r="VOW11" s="111"/>
      <c r="VOX11" s="111"/>
      <c r="VOY11" s="111"/>
      <c r="VOZ11" s="111"/>
      <c r="VPA11" s="111"/>
      <c r="VPB11" s="111"/>
      <c r="VPC11" s="111"/>
      <c r="VPD11" s="111"/>
      <c r="VPE11" s="111"/>
      <c r="VPF11" s="111"/>
      <c r="VPG11" s="111"/>
      <c r="VPH11" s="111"/>
      <c r="VPI11" s="111"/>
      <c r="VPJ11" s="111"/>
      <c r="VPK11" s="111"/>
      <c r="VPL11" s="111"/>
      <c r="VPM11" s="111"/>
      <c r="VPN11" s="111"/>
      <c r="VPO11" s="111"/>
      <c r="VPP11" s="111"/>
      <c r="VPQ11" s="111"/>
      <c r="VPR11" s="111"/>
      <c r="VPS11" s="111"/>
      <c r="VPT11" s="111"/>
      <c r="VPU11" s="111"/>
      <c r="VPV11" s="111"/>
      <c r="VPW11" s="111"/>
      <c r="VPX11" s="111"/>
      <c r="VPY11" s="111"/>
      <c r="VPZ11" s="111"/>
      <c r="VQA11" s="111"/>
      <c r="VQB11" s="111"/>
      <c r="VQC11" s="111"/>
      <c r="VQD11" s="111"/>
      <c r="VQE11" s="111"/>
      <c r="VQF11" s="111"/>
      <c r="VQG11" s="111"/>
      <c r="VQH11" s="111"/>
      <c r="VQI11" s="111"/>
      <c r="VQJ11" s="111"/>
      <c r="VQK11" s="111"/>
      <c r="VQL11" s="111"/>
      <c r="VQM11" s="111"/>
      <c r="VQN11" s="111"/>
      <c r="VQO11" s="111"/>
      <c r="VQP11" s="111"/>
      <c r="VQQ11" s="111"/>
      <c r="VQR11" s="111"/>
      <c r="VQS11" s="111"/>
      <c r="VQT11" s="111"/>
      <c r="VQU11" s="111"/>
      <c r="VQV11" s="111"/>
      <c r="VQW11" s="111"/>
      <c r="VQX11" s="111"/>
      <c r="VQY11" s="111"/>
      <c r="VQZ11" s="111"/>
      <c r="VRA11" s="111"/>
      <c r="VRB11" s="111"/>
      <c r="VRC11" s="111"/>
      <c r="VRD11" s="111"/>
      <c r="VRE11" s="111"/>
      <c r="VRF11" s="111"/>
      <c r="VRG11" s="111"/>
      <c r="VRH11" s="111"/>
      <c r="VRI11" s="111"/>
      <c r="VRJ11" s="111"/>
      <c r="VRK11" s="111"/>
      <c r="VRL11" s="111"/>
      <c r="VRM11" s="111"/>
      <c r="VRN11" s="111"/>
      <c r="VRO11" s="111"/>
      <c r="VRP11" s="111"/>
      <c r="VRQ11" s="111"/>
      <c r="VRR11" s="111"/>
      <c r="VRS11" s="111"/>
      <c r="VRT11" s="111"/>
      <c r="VRU11" s="111"/>
      <c r="VRV11" s="111"/>
      <c r="VRW11" s="111"/>
      <c r="VRX11" s="111"/>
      <c r="VRY11" s="111"/>
      <c r="VRZ11" s="111"/>
      <c r="VSA11" s="111"/>
      <c r="VSB11" s="111"/>
      <c r="VSC11" s="111"/>
      <c r="VSD11" s="111"/>
      <c r="VSE11" s="111"/>
      <c r="VSF11" s="111"/>
      <c r="VSG11" s="111"/>
      <c r="VSH11" s="111"/>
      <c r="VSI11" s="111"/>
      <c r="VSJ11" s="111"/>
      <c r="VSK11" s="111"/>
      <c r="VSL11" s="111"/>
      <c r="VSM11" s="111"/>
      <c r="VSN11" s="111"/>
      <c r="VSO11" s="111"/>
      <c r="VSP11" s="111"/>
      <c r="VSQ11" s="111"/>
      <c r="VSR11" s="111"/>
      <c r="VSS11" s="111"/>
      <c r="VST11" s="111"/>
      <c r="VSU11" s="111"/>
      <c r="VSV11" s="111"/>
      <c r="VSW11" s="111"/>
      <c r="VSX11" s="111"/>
      <c r="VSY11" s="111"/>
      <c r="VSZ11" s="111"/>
      <c r="VTA11" s="111"/>
      <c r="VTB11" s="111"/>
      <c r="VTC11" s="111"/>
      <c r="VTD11" s="111"/>
      <c r="VTE11" s="111"/>
      <c r="VTF11" s="111"/>
      <c r="VTG11" s="111"/>
      <c r="VTH11" s="111"/>
      <c r="VTI11" s="111"/>
      <c r="VTJ11" s="111"/>
      <c r="VTK11" s="111"/>
      <c r="VTL11" s="111"/>
      <c r="VTM11" s="111"/>
      <c r="VTN11" s="111"/>
      <c r="VTO11" s="111"/>
      <c r="VTP11" s="111"/>
      <c r="VTQ11" s="111"/>
      <c r="VTR11" s="111"/>
      <c r="VTS11" s="111"/>
      <c r="VTT11" s="111"/>
      <c r="VTU11" s="111"/>
      <c r="VTV11" s="111"/>
      <c r="VTW11" s="111"/>
      <c r="VTX11" s="111"/>
      <c r="VTY11" s="111"/>
      <c r="VTZ11" s="111"/>
      <c r="VUA11" s="111"/>
      <c r="VUB11" s="111"/>
      <c r="VUC11" s="111"/>
      <c r="VUD11" s="111"/>
      <c r="VUE11" s="111"/>
      <c r="VUF11" s="111"/>
      <c r="VUG11" s="111"/>
      <c r="VUH11" s="111"/>
      <c r="VUI11" s="111"/>
      <c r="VUJ11" s="111"/>
      <c r="VUK11" s="111"/>
      <c r="VUL11" s="111"/>
      <c r="VUM11" s="111"/>
      <c r="VUN11" s="111"/>
      <c r="VUO11" s="111"/>
      <c r="VUP11" s="111"/>
      <c r="VUQ11" s="111"/>
      <c r="VUR11" s="111"/>
      <c r="VUS11" s="111"/>
      <c r="VUT11" s="111"/>
      <c r="VUU11" s="111"/>
      <c r="VUV11" s="111"/>
      <c r="VUW11" s="111"/>
      <c r="VUX11" s="111"/>
      <c r="VUY11" s="111"/>
      <c r="VUZ11" s="111"/>
      <c r="VVA11" s="111"/>
      <c r="VVB11" s="111"/>
      <c r="VVC11" s="111"/>
      <c r="VVD11" s="111"/>
      <c r="VVE11" s="111"/>
      <c r="VVF11" s="111"/>
      <c r="VVG11" s="111"/>
      <c r="VVH11" s="111"/>
      <c r="VVI11" s="111"/>
      <c r="VVJ11" s="111"/>
      <c r="VVK11" s="111"/>
      <c r="VVL11" s="111"/>
      <c r="VVM11" s="111"/>
      <c r="VVN11" s="111"/>
      <c r="VVO11" s="111"/>
      <c r="VVP11" s="111"/>
      <c r="VVQ11" s="111"/>
      <c r="VVR11" s="111"/>
      <c r="VVS11" s="111"/>
      <c r="VVT11" s="111"/>
      <c r="VVU11" s="111"/>
      <c r="VVV11" s="111"/>
      <c r="VVW11" s="111"/>
      <c r="VVX11" s="111"/>
      <c r="VVY11" s="111"/>
      <c r="VVZ11" s="111"/>
      <c r="VWA11" s="111"/>
      <c r="VWB11" s="111"/>
      <c r="VWC11" s="111"/>
      <c r="VWD11" s="111"/>
      <c r="VWE11" s="111"/>
      <c r="VWF11" s="111"/>
      <c r="VWG11" s="111"/>
      <c r="VWH11" s="111"/>
      <c r="VWI11" s="111"/>
      <c r="VWJ11" s="111"/>
      <c r="VWK11" s="111"/>
      <c r="VWL11" s="111"/>
      <c r="VWM11" s="111"/>
      <c r="VWN11" s="111"/>
      <c r="VWO11" s="111"/>
      <c r="VWP11" s="111"/>
      <c r="VWQ11" s="111"/>
      <c r="VWR11" s="111"/>
      <c r="VWS11" s="111"/>
      <c r="VWT11" s="111"/>
      <c r="VWU11" s="111"/>
      <c r="VWV11" s="111"/>
      <c r="VWW11" s="111"/>
      <c r="VWX11" s="111"/>
      <c r="VWY11" s="111"/>
      <c r="VWZ11" s="111"/>
      <c r="VXA11" s="111"/>
      <c r="VXB11" s="111"/>
      <c r="VXC11" s="111"/>
      <c r="VXD11" s="111"/>
      <c r="VXE11" s="111"/>
      <c r="VXF11" s="111"/>
      <c r="VXG11" s="111"/>
      <c r="VXH11" s="111"/>
      <c r="VXI11" s="111"/>
      <c r="VXJ11" s="111"/>
      <c r="VXK11" s="111"/>
      <c r="VXL11" s="111"/>
      <c r="VXM11" s="111"/>
      <c r="VXN11" s="111"/>
      <c r="VXO11" s="111"/>
      <c r="VXP11" s="111"/>
      <c r="VXQ11" s="111"/>
      <c r="VXR11" s="111"/>
      <c r="VXS11" s="111"/>
      <c r="VXT11" s="111"/>
      <c r="VXU11" s="111"/>
      <c r="VXV11" s="111"/>
      <c r="VXW11" s="111"/>
      <c r="VXX11" s="111"/>
      <c r="VXY11" s="111"/>
      <c r="VXZ11" s="111"/>
      <c r="VYA11" s="111"/>
      <c r="VYB11" s="111"/>
      <c r="VYC11" s="111"/>
      <c r="VYD11" s="111"/>
      <c r="VYE11" s="111"/>
      <c r="VYF11" s="111"/>
      <c r="VYG11" s="111"/>
      <c r="VYH11" s="111"/>
      <c r="VYI11" s="111"/>
      <c r="VYJ11" s="111"/>
      <c r="VYK11" s="111"/>
      <c r="VYL11" s="111"/>
      <c r="VYM11" s="111"/>
      <c r="VYN11" s="111"/>
      <c r="VYO11" s="111"/>
      <c r="VYP11" s="111"/>
      <c r="VYQ11" s="111"/>
      <c r="VYR11" s="111"/>
      <c r="VYS11" s="111"/>
      <c r="VYT11" s="111"/>
      <c r="VYU11" s="111"/>
      <c r="VYV11" s="111"/>
      <c r="VYW11" s="111"/>
      <c r="VYX11" s="111"/>
      <c r="VYY11" s="111"/>
      <c r="VYZ11" s="111"/>
      <c r="VZA11" s="111"/>
      <c r="VZB11" s="111"/>
      <c r="VZC11" s="111"/>
      <c r="VZD11" s="111"/>
      <c r="VZE11" s="111"/>
      <c r="VZF11" s="111"/>
      <c r="VZG11" s="111"/>
      <c r="VZH11" s="111"/>
      <c r="VZI11" s="111"/>
      <c r="VZJ11" s="111"/>
      <c r="VZK11" s="111"/>
      <c r="VZL11" s="111"/>
      <c r="VZM11" s="111"/>
      <c r="VZN11" s="111"/>
      <c r="VZO11" s="111"/>
      <c r="VZP11" s="111"/>
      <c r="VZQ11" s="111"/>
      <c r="VZR11" s="111"/>
      <c r="VZS11" s="111"/>
      <c r="VZT11" s="111"/>
      <c r="VZU11" s="111"/>
      <c r="VZV11" s="111"/>
      <c r="VZW11" s="111"/>
      <c r="VZX11" s="111"/>
      <c r="VZY11" s="111"/>
      <c r="VZZ11" s="111"/>
      <c r="WAA11" s="111"/>
      <c r="WAB11" s="111"/>
      <c r="WAC11" s="111"/>
      <c r="WAD11" s="111"/>
      <c r="WAE11" s="111"/>
      <c r="WAF11" s="111"/>
      <c r="WAG11" s="111"/>
      <c r="WAH11" s="111"/>
      <c r="WAI11" s="111"/>
      <c r="WAJ11" s="111"/>
      <c r="WAK11" s="111"/>
      <c r="WAL11" s="111"/>
      <c r="WAM11" s="111"/>
      <c r="WAN11" s="111"/>
      <c r="WAO11" s="111"/>
      <c r="WAP11" s="111"/>
      <c r="WAQ11" s="111"/>
      <c r="WAR11" s="111"/>
      <c r="WAS11" s="111"/>
      <c r="WAT11" s="111"/>
      <c r="WAU11" s="111"/>
      <c r="WAV11" s="111"/>
      <c r="WAW11" s="111"/>
      <c r="WAX11" s="111"/>
      <c r="WAY11" s="111"/>
      <c r="WAZ11" s="111"/>
      <c r="WBA11" s="111"/>
      <c r="WBB11" s="111"/>
      <c r="WBC11" s="111"/>
      <c r="WBD11" s="111"/>
      <c r="WBE11" s="111"/>
      <c r="WBF11" s="111"/>
      <c r="WBG11" s="111"/>
      <c r="WBH11" s="111"/>
      <c r="WBI11" s="111"/>
      <c r="WBJ11" s="111"/>
      <c r="WBK11" s="111"/>
      <c r="WBL11" s="111"/>
      <c r="WBM11" s="111"/>
      <c r="WBN11" s="111"/>
      <c r="WBO11" s="111"/>
      <c r="WBP11" s="111"/>
      <c r="WBQ11" s="111"/>
      <c r="WBR11" s="111"/>
      <c r="WBS11" s="111"/>
      <c r="WBT11" s="111"/>
      <c r="WBU11" s="111"/>
      <c r="WBV11" s="111"/>
      <c r="WBW11" s="111"/>
      <c r="WBX11" s="111"/>
      <c r="WBY11" s="111"/>
      <c r="WBZ11" s="111"/>
      <c r="WCA11" s="111"/>
      <c r="WCB11" s="111"/>
      <c r="WCC11" s="111"/>
      <c r="WCD11" s="111"/>
      <c r="WCE11" s="111"/>
      <c r="WCF11" s="111"/>
      <c r="WCG11" s="111"/>
      <c r="WCH11" s="111"/>
      <c r="WCI11" s="111"/>
      <c r="WCJ11" s="111"/>
      <c r="WCK11" s="111"/>
      <c r="WCL11" s="111"/>
      <c r="WCM11" s="111"/>
      <c r="WCN11" s="111"/>
      <c r="WCO11" s="111"/>
      <c r="WCP11" s="111"/>
      <c r="WCQ11" s="111"/>
      <c r="WCR11" s="111"/>
      <c r="WCS11" s="111"/>
      <c r="WCT11" s="111"/>
      <c r="WCU11" s="111"/>
      <c r="WCV11" s="111"/>
      <c r="WCW11" s="111"/>
      <c r="WCX11" s="111"/>
      <c r="WCY11" s="111"/>
      <c r="WCZ11" s="111"/>
      <c r="WDA11" s="111"/>
      <c r="WDB11" s="111"/>
      <c r="WDC11" s="111"/>
      <c r="WDD11" s="111"/>
      <c r="WDE11" s="111"/>
      <c r="WDF11" s="111"/>
      <c r="WDG11" s="111"/>
      <c r="WDH11" s="111"/>
      <c r="WDI11" s="111"/>
      <c r="WDJ11" s="111"/>
      <c r="WDK11" s="111"/>
      <c r="WDL11" s="111"/>
      <c r="WDM11" s="111"/>
      <c r="WDN11" s="111"/>
      <c r="WDO11" s="111"/>
      <c r="WDP11" s="111"/>
      <c r="WDQ11" s="111"/>
      <c r="WDR11" s="111"/>
      <c r="WDS11" s="111"/>
      <c r="WDT11" s="111"/>
      <c r="WDU11" s="111"/>
      <c r="WDV11" s="111"/>
      <c r="WDW11" s="111"/>
      <c r="WDX11" s="111"/>
      <c r="WDY11" s="111"/>
      <c r="WDZ11" s="111"/>
      <c r="WEA11" s="111"/>
      <c r="WEB11" s="111"/>
      <c r="WEC11" s="111"/>
      <c r="WED11" s="111"/>
      <c r="WEE11" s="111"/>
      <c r="WEF11" s="111"/>
      <c r="WEG11" s="111"/>
      <c r="WEH11" s="111"/>
      <c r="WEI11" s="111"/>
      <c r="WEJ11" s="111"/>
      <c r="WEK11" s="111"/>
      <c r="WEL11" s="111"/>
      <c r="WEM11" s="111"/>
      <c r="WEN11" s="111"/>
      <c r="WEO11" s="111"/>
      <c r="WEP11" s="111"/>
      <c r="WEQ11" s="111"/>
      <c r="WER11" s="111"/>
      <c r="WES11" s="111"/>
      <c r="WET11" s="111"/>
      <c r="WEU11" s="111"/>
      <c r="WEV11" s="111"/>
      <c r="WEW11" s="111"/>
      <c r="WEX11" s="111"/>
      <c r="WEY11" s="111"/>
      <c r="WEZ11" s="111"/>
      <c r="WFA11" s="111"/>
      <c r="WFB11" s="111"/>
      <c r="WFC11" s="111"/>
      <c r="WFD11" s="111"/>
      <c r="WFE11" s="111"/>
      <c r="WFF11" s="111"/>
      <c r="WFG11" s="111"/>
      <c r="WFH11" s="111"/>
      <c r="WFI11" s="111"/>
      <c r="WFJ11" s="111"/>
      <c r="WFK11" s="111"/>
      <c r="WFL11" s="111"/>
      <c r="WFM11" s="111"/>
      <c r="WFN11" s="111"/>
      <c r="WFO11" s="111"/>
      <c r="WFP11" s="111"/>
      <c r="WFQ11" s="111"/>
      <c r="WFR11" s="111"/>
      <c r="WFS11" s="111"/>
      <c r="WFT11" s="111"/>
      <c r="WFU11" s="111"/>
      <c r="WFV11" s="111"/>
      <c r="WFW11" s="111"/>
      <c r="WFX11" s="111"/>
      <c r="WFY11" s="111"/>
      <c r="WFZ11" s="111"/>
      <c r="WGA11" s="111"/>
      <c r="WGB11" s="111"/>
      <c r="WGC11" s="111"/>
      <c r="WGD11" s="111"/>
      <c r="WGE11" s="111"/>
      <c r="WGF11" s="111"/>
      <c r="WGG11" s="111"/>
      <c r="WGH11" s="111"/>
      <c r="WGI11" s="111"/>
      <c r="WGJ11" s="111"/>
      <c r="WGK11" s="111"/>
      <c r="WGL11" s="111"/>
      <c r="WGM11" s="111"/>
      <c r="WGN11" s="111"/>
      <c r="WGO11" s="111"/>
      <c r="WGP11" s="111"/>
      <c r="WGQ11" s="111"/>
      <c r="WGR11" s="111"/>
      <c r="WGS11" s="111"/>
      <c r="WGT11" s="111"/>
      <c r="WGU11" s="111"/>
      <c r="WGV11" s="111"/>
      <c r="WGW11" s="111"/>
      <c r="WGX11" s="111"/>
      <c r="WGY11" s="111"/>
      <c r="WGZ11" s="111"/>
      <c r="WHA11" s="111"/>
      <c r="WHB11" s="111"/>
      <c r="WHC11" s="111"/>
      <c r="WHD11" s="111"/>
      <c r="WHE11" s="111"/>
      <c r="WHF11" s="111"/>
      <c r="WHG11" s="111"/>
      <c r="WHH11" s="111"/>
      <c r="WHI11" s="111"/>
      <c r="WHJ11" s="111"/>
      <c r="WHK11" s="111"/>
      <c r="WHL11" s="111"/>
      <c r="WHM11" s="111"/>
      <c r="WHN11" s="111"/>
      <c r="WHO11" s="111"/>
      <c r="WHP11" s="111"/>
      <c r="WHQ11" s="111"/>
      <c r="WHR11" s="111"/>
      <c r="WHS11" s="111"/>
      <c r="WHT11" s="111"/>
      <c r="WHU11" s="111"/>
      <c r="WHV11" s="111"/>
      <c r="WHW11" s="111"/>
      <c r="WHX11" s="111"/>
      <c r="WHY11" s="111"/>
      <c r="WHZ11" s="111"/>
      <c r="WIA11" s="111"/>
      <c r="WIB11" s="111"/>
      <c r="WIC11" s="111"/>
      <c r="WID11" s="111"/>
      <c r="WIE11" s="111"/>
      <c r="WIF11" s="111"/>
      <c r="WIG11" s="111"/>
      <c r="WIH11" s="111"/>
      <c r="WII11" s="111"/>
      <c r="WIJ11" s="111"/>
      <c r="WIK11" s="111"/>
      <c r="WIL11" s="111"/>
      <c r="WIM11" s="111"/>
      <c r="WIN11" s="111"/>
      <c r="WIO11" s="111"/>
      <c r="WIP11" s="111"/>
      <c r="WIQ11" s="111"/>
      <c r="WIR11" s="111"/>
      <c r="WIS11" s="111"/>
      <c r="WIT11" s="111"/>
      <c r="WIU11" s="111"/>
      <c r="WIV11" s="111"/>
      <c r="WIW11" s="111"/>
      <c r="WIX11" s="111"/>
      <c r="WIY11" s="111"/>
      <c r="WIZ11" s="111"/>
      <c r="WJA11" s="111"/>
      <c r="WJB11" s="111"/>
      <c r="WJC11" s="111"/>
      <c r="WJD11" s="111"/>
      <c r="WJE11" s="111"/>
      <c r="WJF11" s="111"/>
      <c r="WJG11" s="111"/>
      <c r="WJH11" s="111"/>
      <c r="WJI11" s="111"/>
      <c r="WJJ11" s="111"/>
      <c r="WJK11" s="111"/>
      <c r="WJL11" s="111"/>
      <c r="WJM11" s="111"/>
      <c r="WJN11" s="111"/>
      <c r="WJO11" s="111"/>
      <c r="WJP11" s="111"/>
      <c r="WJQ11" s="111"/>
      <c r="WJR11" s="111"/>
      <c r="WJS11" s="111"/>
      <c r="WJT11" s="111"/>
      <c r="WJU11" s="111"/>
      <c r="WJV11" s="111"/>
      <c r="WJW11" s="111"/>
      <c r="WJX11" s="111"/>
      <c r="WJY11" s="111"/>
      <c r="WJZ11" s="111"/>
      <c r="WKA11" s="111"/>
      <c r="WKB11" s="111"/>
      <c r="WKC11" s="111"/>
      <c r="WKD11" s="111"/>
      <c r="WKE11" s="111"/>
      <c r="WKF11" s="111"/>
      <c r="WKG11" s="111"/>
      <c r="WKH11" s="111"/>
      <c r="WKI11" s="111"/>
      <c r="WKJ11" s="111"/>
      <c r="WKK11" s="111"/>
      <c r="WKL11" s="111"/>
      <c r="WKM11" s="111"/>
      <c r="WKN11" s="111"/>
      <c r="WKO11" s="111"/>
      <c r="WKP11" s="111"/>
      <c r="WKQ11" s="111"/>
      <c r="WKR11" s="111"/>
      <c r="WKS11" s="111"/>
      <c r="WKT11" s="111"/>
      <c r="WKU11" s="111"/>
      <c r="WKV11" s="111"/>
      <c r="WKW11" s="111"/>
      <c r="WKX11" s="111"/>
      <c r="WKY11" s="111"/>
      <c r="WKZ11" s="111"/>
      <c r="WLA11" s="111"/>
      <c r="WLB11" s="111"/>
      <c r="WLC11" s="111"/>
      <c r="WLD11" s="111"/>
      <c r="WLE11" s="111"/>
      <c r="WLF11" s="111"/>
      <c r="WLG11" s="111"/>
      <c r="WLH11" s="111"/>
      <c r="WLI11" s="111"/>
      <c r="WLJ11" s="111"/>
      <c r="WLK11" s="111"/>
      <c r="WLL11" s="111"/>
      <c r="WLM11" s="111"/>
      <c r="WLN11" s="111"/>
      <c r="WLO11" s="111"/>
      <c r="WLP11" s="111"/>
      <c r="WLQ11" s="111"/>
      <c r="WLR11" s="111"/>
      <c r="WLS11" s="111"/>
      <c r="WLT11" s="111"/>
      <c r="WLU11" s="111"/>
      <c r="WLV11" s="111"/>
      <c r="WLW11" s="111"/>
      <c r="WLX11" s="111"/>
      <c r="WLY11" s="111"/>
      <c r="WLZ11" s="111"/>
      <c r="WMA11" s="111"/>
      <c r="WMB11" s="111"/>
      <c r="WMC11" s="111"/>
      <c r="WMD11" s="111"/>
      <c r="WME11" s="111"/>
      <c r="WMF11" s="111"/>
      <c r="WMG11" s="111"/>
      <c r="WMH11" s="111"/>
      <c r="WMI11" s="111"/>
      <c r="WMJ11" s="111"/>
      <c r="WMK11" s="111"/>
      <c r="WML11" s="111"/>
      <c r="WMM11" s="111"/>
      <c r="WMN11" s="111"/>
      <c r="WMO11" s="111"/>
      <c r="WMP11" s="111"/>
      <c r="WMQ11" s="111"/>
      <c r="WMR11" s="111"/>
      <c r="WMS11" s="111"/>
      <c r="WMT11" s="111"/>
      <c r="WMU11" s="111"/>
      <c r="WMV11" s="111"/>
      <c r="WMW11" s="111"/>
      <c r="WMX11" s="111"/>
      <c r="WMY11" s="111"/>
      <c r="WMZ11" s="111"/>
      <c r="WNA11" s="111"/>
      <c r="WNB11" s="111"/>
      <c r="WNC11" s="111"/>
      <c r="WND11" s="111"/>
      <c r="WNE11" s="111"/>
      <c r="WNF11" s="111"/>
      <c r="WNG11" s="111"/>
      <c r="WNH11" s="111"/>
      <c r="WNI11" s="111"/>
      <c r="WNJ11" s="111"/>
      <c r="WNK11" s="111"/>
      <c r="WNL11" s="111"/>
      <c r="WNM11" s="111"/>
      <c r="WNN11" s="111"/>
      <c r="WNO11" s="111"/>
      <c r="WNP11" s="111"/>
      <c r="WNQ11" s="111"/>
      <c r="WNR11" s="111"/>
      <c r="WNS11" s="111"/>
      <c r="WNT11" s="111"/>
      <c r="WNU11" s="111"/>
      <c r="WNV11" s="111"/>
      <c r="WNW11" s="111"/>
      <c r="WNX11" s="111"/>
      <c r="WNY11" s="111"/>
      <c r="WNZ11" s="111"/>
      <c r="WOA11" s="111"/>
      <c r="WOB11" s="111"/>
      <c r="WOC11" s="111"/>
      <c r="WOD11" s="111"/>
      <c r="WOE11" s="111"/>
      <c r="WOF11" s="111"/>
      <c r="WOG11" s="111"/>
      <c r="WOH11" s="111"/>
      <c r="WOI11" s="111"/>
      <c r="WOJ11" s="111"/>
      <c r="WOK11" s="111"/>
      <c r="WOL11" s="111"/>
      <c r="WOM11" s="111"/>
      <c r="WON11" s="111"/>
      <c r="WOO11" s="111"/>
      <c r="WOP11" s="111"/>
      <c r="WOQ11" s="111"/>
      <c r="WOR11" s="111"/>
      <c r="WOS11" s="111"/>
      <c r="WOT11" s="111"/>
      <c r="WOU11" s="111"/>
      <c r="WOV11" s="111"/>
      <c r="WOW11" s="111"/>
      <c r="WOX11" s="111"/>
      <c r="WOY11" s="111"/>
      <c r="WOZ11" s="111"/>
      <c r="WPA11" s="111"/>
      <c r="WPB11" s="111"/>
      <c r="WPC11" s="111"/>
      <c r="WPD11" s="111"/>
      <c r="WPE11" s="111"/>
      <c r="WPF11" s="111"/>
      <c r="WPG11" s="111"/>
      <c r="WPH11" s="111"/>
      <c r="WPI11" s="111"/>
      <c r="WPJ11" s="111"/>
      <c r="WPK11" s="111"/>
      <c r="WPL11" s="111"/>
      <c r="WPM11" s="111"/>
      <c r="WPN11" s="111"/>
      <c r="WPO11" s="111"/>
      <c r="WPP11" s="111"/>
      <c r="WPQ11" s="111"/>
      <c r="WPR11" s="111"/>
      <c r="WPS11" s="111"/>
      <c r="WPT11" s="111"/>
      <c r="WPU11" s="111"/>
      <c r="WPV11" s="111"/>
      <c r="WPW11" s="111"/>
      <c r="WPX11" s="111"/>
      <c r="WPY11" s="111"/>
      <c r="WPZ11" s="111"/>
      <c r="WQA11" s="111"/>
      <c r="WQB11" s="111"/>
      <c r="WQC11" s="111"/>
      <c r="WQD11" s="111"/>
      <c r="WQE11" s="111"/>
      <c r="WQF11" s="111"/>
      <c r="WQG11" s="111"/>
      <c r="WQH11" s="111"/>
      <c r="WQI11" s="111"/>
      <c r="WQJ11" s="111"/>
      <c r="WQK11" s="111"/>
      <c r="WQL11" s="111"/>
      <c r="WQM11" s="111"/>
      <c r="WQN11" s="111"/>
      <c r="WQO11" s="111"/>
      <c r="WQP11" s="111"/>
      <c r="WQQ11" s="111"/>
      <c r="WQR11" s="111"/>
      <c r="WQS11" s="111"/>
      <c r="WQT11" s="111"/>
      <c r="WQU11" s="111"/>
      <c r="WQV11" s="111"/>
      <c r="WQW11" s="111"/>
      <c r="WQX11" s="111"/>
      <c r="WQY11" s="111"/>
      <c r="WQZ11" s="111"/>
      <c r="WRA11" s="111"/>
      <c r="WRB11" s="111"/>
      <c r="WRC11" s="111"/>
      <c r="WRD11" s="111"/>
      <c r="WRE11" s="111"/>
      <c r="WRF11" s="111"/>
      <c r="WRG11" s="111"/>
      <c r="WRH11" s="111"/>
      <c r="WRI11" s="111"/>
      <c r="WRJ11" s="111"/>
      <c r="WRK11" s="111"/>
      <c r="WRL11" s="111"/>
      <c r="WRM11" s="111"/>
      <c r="WRN11" s="111"/>
      <c r="WRO11" s="111"/>
      <c r="WRP11" s="111"/>
      <c r="WRQ11" s="111"/>
      <c r="WRR11" s="111"/>
      <c r="WRS11" s="111"/>
      <c r="WRT11" s="111"/>
      <c r="WRU11" s="111"/>
      <c r="WRV11" s="111"/>
      <c r="WRW11" s="111"/>
      <c r="WRX11" s="111"/>
      <c r="WRY11" s="111"/>
      <c r="WRZ11" s="111"/>
      <c r="WSA11" s="111"/>
      <c r="WSB11" s="111"/>
      <c r="WSC11" s="111"/>
      <c r="WSD11" s="111"/>
      <c r="WSE11" s="111"/>
      <c r="WSF11" s="111"/>
      <c r="WSG11" s="111"/>
      <c r="WSH11" s="111"/>
      <c r="WSI11" s="111"/>
      <c r="WSJ11" s="111"/>
      <c r="WSK11" s="111"/>
      <c r="WSL11" s="111"/>
      <c r="WSM11" s="111"/>
      <c r="WSN11" s="111"/>
      <c r="WSO11" s="111"/>
      <c r="WSP11" s="111"/>
      <c r="WSQ11" s="111"/>
      <c r="WSR11" s="111"/>
      <c r="WSS11" s="111"/>
      <c r="WST11" s="111"/>
      <c r="WSU11" s="111"/>
      <c r="WSV11" s="111"/>
      <c r="WSW11" s="111"/>
      <c r="WSX11" s="111"/>
      <c r="WSY11" s="111"/>
      <c r="WSZ11" s="111"/>
      <c r="WTA11" s="111"/>
      <c r="WTB11" s="111"/>
      <c r="WTC11" s="111"/>
      <c r="WTD11" s="111"/>
      <c r="WTE11" s="111"/>
      <c r="WTF11" s="111"/>
      <c r="WTG11" s="111"/>
      <c r="WTH11" s="111"/>
      <c r="WTI11" s="111"/>
      <c r="WTJ11" s="111"/>
      <c r="WTK11" s="111"/>
      <c r="WTL11" s="111"/>
      <c r="WTM11" s="111"/>
      <c r="WTN11" s="111"/>
      <c r="WTO11" s="111"/>
      <c r="WTP11" s="111"/>
      <c r="WTQ11" s="111"/>
      <c r="WTR11" s="111"/>
      <c r="WTS11" s="111"/>
      <c r="WTT11" s="111"/>
      <c r="WTU11" s="111"/>
      <c r="WTV11" s="111"/>
      <c r="WTW11" s="111"/>
      <c r="WTX11" s="111"/>
      <c r="WTY11" s="111"/>
      <c r="WTZ11" s="111"/>
      <c r="WUA11" s="111"/>
      <c r="WUB11" s="111"/>
      <c r="WUC11" s="111"/>
      <c r="WUD11" s="111"/>
      <c r="WUE11" s="111"/>
      <c r="WUF11" s="111"/>
      <c r="WUG11" s="111"/>
      <c r="WUH11" s="111"/>
      <c r="WUI11" s="111"/>
      <c r="WUJ11" s="111"/>
      <c r="WUK11" s="111"/>
      <c r="WUL11" s="111"/>
      <c r="WUM11" s="111"/>
      <c r="WUN11" s="111"/>
      <c r="WUO11" s="111"/>
      <c r="WUP11" s="111"/>
      <c r="WUQ11" s="111"/>
      <c r="WUR11" s="111"/>
      <c r="WUS11" s="111"/>
      <c r="WUT11" s="111"/>
      <c r="WUU11" s="111"/>
      <c r="WUV11" s="111"/>
      <c r="WUW11" s="111"/>
      <c r="WUX11" s="111"/>
      <c r="WUY11" s="111"/>
      <c r="WUZ11" s="111"/>
      <c r="WVA11" s="111"/>
      <c r="WVB11" s="111"/>
      <c r="WVC11" s="111"/>
      <c r="WVD11" s="111"/>
      <c r="WVE11" s="111"/>
      <c r="WVF11" s="111"/>
      <c r="WVG11" s="111"/>
      <c r="WVH11" s="111"/>
      <c r="WVI11" s="111"/>
      <c r="WVJ11" s="111"/>
      <c r="WVK11" s="111"/>
      <c r="WVL11" s="111"/>
      <c r="WVM11" s="111"/>
      <c r="WVN11" s="111"/>
      <c r="WVO11" s="111"/>
      <c r="WVP11" s="111"/>
      <c r="WVQ11" s="111"/>
      <c r="WVR11" s="111"/>
      <c r="WVS11" s="111"/>
      <c r="WVT11" s="111"/>
      <c r="WVU11" s="111"/>
      <c r="WVV11" s="111"/>
      <c r="WVW11" s="111"/>
      <c r="WVX11" s="111"/>
      <c r="WVY11" s="111"/>
      <c r="WVZ11" s="111"/>
      <c r="WWA11" s="111"/>
      <c r="WWB11" s="111"/>
      <c r="WWC11" s="111"/>
      <c r="WWD11" s="111"/>
      <c r="WWE11" s="111"/>
      <c r="WWF11" s="111"/>
      <c r="WWG11" s="111"/>
      <c r="WWH11" s="111"/>
      <c r="WWI11" s="111"/>
      <c r="WWJ11" s="111"/>
      <c r="WWK11" s="111"/>
      <c r="WWL11" s="111"/>
      <c r="WWM11" s="111"/>
      <c r="WWN11" s="111"/>
      <c r="WWO11" s="111"/>
      <c r="WWP11" s="111"/>
      <c r="WWQ11" s="111"/>
      <c r="WWR11" s="111"/>
      <c r="WWS11" s="111"/>
      <c r="WWT11" s="111"/>
      <c r="WWU11" s="111"/>
      <c r="WWV11" s="111"/>
      <c r="WWW11" s="111"/>
      <c r="WWX11" s="111"/>
      <c r="WWY11" s="111"/>
      <c r="WWZ11" s="111"/>
      <c r="WXA11" s="111"/>
      <c r="WXB11" s="111"/>
      <c r="WXC11" s="111"/>
      <c r="WXD11" s="111"/>
      <c r="WXE11" s="111"/>
      <c r="WXF11" s="111"/>
      <c r="WXG11" s="111"/>
      <c r="WXH11" s="111"/>
      <c r="WXI11" s="111"/>
      <c r="WXJ11" s="111"/>
      <c r="WXK11" s="111"/>
      <c r="WXL11" s="111"/>
      <c r="WXM11" s="111"/>
      <c r="WXN11" s="111"/>
      <c r="WXO11" s="111"/>
      <c r="WXP11" s="111"/>
      <c r="WXQ11" s="111"/>
      <c r="WXR11" s="111"/>
      <c r="WXS11" s="111"/>
      <c r="WXT11" s="111"/>
      <c r="WXU11" s="111"/>
      <c r="WXV11" s="111"/>
      <c r="WXW11" s="111"/>
      <c r="WXX11" s="111"/>
      <c r="WXY11" s="111"/>
      <c r="WXZ11" s="111"/>
      <c r="WYA11" s="111"/>
      <c r="WYB11" s="111"/>
      <c r="WYC11" s="111"/>
      <c r="WYD11" s="111"/>
      <c r="WYE11" s="111"/>
      <c r="WYF11" s="111"/>
      <c r="WYG11" s="111"/>
      <c r="WYH11" s="111"/>
      <c r="WYI11" s="111"/>
      <c r="WYJ11" s="111"/>
      <c r="WYK11" s="111"/>
      <c r="WYL11" s="111"/>
      <c r="WYM11" s="111"/>
      <c r="WYN11" s="111"/>
      <c r="WYO11" s="111"/>
      <c r="WYP11" s="111"/>
      <c r="WYQ11" s="111"/>
      <c r="WYR11" s="111"/>
      <c r="WYS11" s="111"/>
      <c r="WYT11" s="111"/>
      <c r="WYU11" s="111"/>
      <c r="WYV11" s="111"/>
      <c r="WYW11" s="111"/>
      <c r="WYX11" s="111"/>
      <c r="WYY11" s="111"/>
      <c r="WYZ11" s="111"/>
      <c r="WZA11" s="111"/>
      <c r="WZB11" s="111"/>
      <c r="WZC11" s="111"/>
      <c r="WZD11" s="111"/>
      <c r="WZE11" s="111"/>
      <c r="WZF11" s="111"/>
      <c r="WZG11" s="111"/>
      <c r="WZH11" s="111"/>
      <c r="WZI11" s="111"/>
      <c r="WZJ11" s="111"/>
      <c r="WZK11" s="111"/>
      <c r="WZL11" s="111"/>
      <c r="WZM11" s="111"/>
      <c r="WZN11" s="111"/>
      <c r="WZO11" s="111"/>
      <c r="WZP11" s="111"/>
      <c r="WZQ11" s="111"/>
      <c r="WZR11" s="111"/>
      <c r="WZS11" s="111"/>
      <c r="WZT11" s="111"/>
      <c r="WZU11" s="111"/>
      <c r="WZV11" s="111"/>
      <c r="WZW11" s="111"/>
      <c r="WZX11" s="111"/>
      <c r="WZY11" s="111"/>
      <c r="WZZ11" s="111"/>
      <c r="XAA11" s="111"/>
      <c r="XAB11" s="111"/>
      <c r="XAC11" s="111"/>
      <c r="XAD11" s="111"/>
      <c r="XAE11" s="111"/>
      <c r="XAF11" s="111"/>
      <c r="XAG11" s="111"/>
      <c r="XAH11" s="111"/>
      <c r="XAI11" s="111"/>
      <c r="XAJ11" s="111"/>
      <c r="XAK11" s="111"/>
      <c r="XAL11" s="111"/>
      <c r="XAM11" s="111"/>
      <c r="XAN11" s="111"/>
      <c r="XAO11" s="111"/>
      <c r="XAP11" s="111"/>
      <c r="XAQ11" s="111"/>
      <c r="XAR11" s="111"/>
      <c r="XAS11" s="111"/>
      <c r="XAT11" s="111"/>
      <c r="XAU11" s="111"/>
      <c r="XAV11" s="111"/>
      <c r="XAW11" s="111"/>
      <c r="XAX11" s="111"/>
      <c r="XAY11" s="111"/>
      <c r="XAZ11" s="111"/>
      <c r="XBA11" s="111"/>
      <c r="XBB11" s="111"/>
      <c r="XBC11" s="111"/>
      <c r="XBD11" s="111"/>
      <c r="XBE11" s="111"/>
      <c r="XBF11" s="111"/>
      <c r="XBG11" s="111"/>
      <c r="XBH11" s="111"/>
      <c r="XBI11" s="111"/>
      <c r="XBJ11" s="111"/>
      <c r="XBK11" s="111"/>
      <c r="XBL11" s="111"/>
      <c r="XBM11" s="111"/>
      <c r="XBN11" s="111"/>
      <c r="XBO11" s="111"/>
      <c r="XBP11" s="111"/>
      <c r="XBQ11" s="111"/>
      <c r="XBR11" s="111"/>
      <c r="XBS11" s="111"/>
      <c r="XBT11" s="111"/>
      <c r="XBU11" s="111"/>
      <c r="XBV11" s="111"/>
      <c r="XBW11" s="111"/>
      <c r="XBX11" s="111"/>
      <c r="XBY11" s="111"/>
      <c r="XBZ11" s="111"/>
      <c r="XCA11" s="111"/>
      <c r="XCB11" s="111"/>
      <c r="XCC11" s="111"/>
      <c r="XCD11" s="111"/>
      <c r="XCE11" s="111"/>
      <c r="XCF11" s="111"/>
      <c r="XCG11" s="111"/>
      <c r="XCH11" s="111"/>
      <c r="XCI11" s="111"/>
      <c r="XCJ11" s="111"/>
      <c r="XCK11" s="111"/>
      <c r="XCL11" s="111"/>
      <c r="XCM11" s="111"/>
      <c r="XCN11" s="111"/>
      <c r="XCO11" s="111"/>
      <c r="XCP11" s="111"/>
      <c r="XCQ11" s="111"/>
      <c r="XCR11" s="111"/>
      <c r="XCS11" s="111"/>
      <c r="XCT11" s="111"/>
      <c r="XCU11" s="111"/>
      <c r="XCV11" s="111"/>
      <c r="XCW11" s="111"/>
      <c r="XCX11" s="111"/>
      <c r="XCY11" s="111"/>
      <c r="XCZ11" s="111"/>
      <c r="XDA11" s="111"/>
      <c r="XDB11" s="111"/>
      <c r="XDC11" s="111"/>
      <c r="XDD11" s="111"/>
      <c r="XDE11" s="111"/>
      <c r="XDF11" s="111"/>
      <c r="XDG11" s="111"/>
      <c r="XDH11" s="111"/>
      <c r="XDI11" s="111"/>
      <c r="XDJ11" s="111"/>
      <c r="XDK11" s="111"/>
      <c r="XDL11" s="111"/>
      <c r="XDM11" s="111"/>
      <c r="XDN11" s="111"/>
      <c r="XDO11" s="111"/>
      <c r="XDP11" s="111"/>
      <c r="XDQ11" s="111"/>
      <c r="XDR11" s="111"/>
      <c r="XDS11" s="111"/>
      <c r="XDT11" s="111"/>
      <c r="XDU11" s="111"/>
      <c r="XDV11" s="111"/>
      <c r="XDW11" s="111"/>
      <c r="XDX11" s="111"/>
      <c r="XDY11" s="111"/>
      <c r="XDZ11" s="111"/>
      <c r="XEA11" s="111"/>
      <c r="XEB11" s="111"/>
      <c r="XEC11" s="111"/>
      <c r="XED11" s="111"/>
      <c r="XEE11" s="111"/>
      <c r="XEF11" s="111"/>
      <c r="XEG11" s="111"/>
      <c r="XEH11" s="111"/>
      <c r="XEI11" s="111"/>
      <c r="XEJ11" s="111"/>
      <c r="XEK11" s="111"/>
      <c r="XEL11" s="111"/>
      <c r="XEM11" s="111"/>
      <c r="XEN11" s="111"/>
      <c r="XEO11" s="111"/>
      <c r="XEP11" s="111"/>
      <c r="XEQ11" s="111"/>
      <c r="XER11" s="111"/>
      <c r="XES11" s="111"/>
      <c r="XET11" s="111"/>
      <c r="XEU11" s="111"/>
      <c r="XEV11" s="111"/>
      <c r="XEW11" s="111"/>
      <c r="XEX11" s="111"/>
      <c r="XEY11" s="111"/>
      <c r="XEZ11" s="111"/>
      <c r="XFA11" s="111"/>
      <c r="XFB11" s="111"/>
      <c r="XFC11" s="111"/>
      <c r="XFD11" s="111"/>
    </row>
    <row r="12" spans="1:16384" x14ac:dyDescent="0.25">
      <c r="A12" s="111" t="s">
        <v>583</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1"/>
      <c r="JW12" s="111"/>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1"/>
      <c r="LP12" s="111"/>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1"/>
      <c r="NI12" s="111"/>
      <c r="NJ12" s="111"/>
      <c r="NK12" s="111"/>
      <c r="NL12" s="111"/>
      <c r="NM12" s="111"/>
      <c r="NN12" s="111"/>
      <c r="NO12" s="111"/>
      <c r="NP12" s="111"/>
      <c r="NQ12" s="111"/>
      <c r="NR12" s="111"/>
      <c r="NS12" s="111"/>
      <c r="NT12" s="111"/>
      <c r="NU12" s="111"/>
      <c r="NV12" s="111"/>
      <c r="NW12" s="111"/>
      <c r="NX12" s="111"/>
      <c r="NY12" s="111"/>
      <c r="NZ12" s="111"/>
      <c r="OA12" s="111"/>
      <c r="OB12" s="111"/>
      <c r="OC12" s="111"/>
      <c r="OD12" s="111"/>
      <c r="OE12" s="111"/>
      <c r="OF12" s="111"/>
      <c r="OG12" s="111"/>
      <c r="OH12" s="111"/>
      <c r="OI12" s="111"/>
      <c r="OJ12" s="111"/>
      <c r="OK12" s="111"/>
      <c r="OL12" s="111"/>
      <c r="OM12" s="111"/>
      <c r="ON12" s="111"/>
      <c r="OO12" s="111"/>
      <c r="OP12" s="111"/>
      <c r="OQ12" s="111"/>
      <c r="OR12" s="111"/>
      <c r="OS12" s="111"/>
      <c r="OT12" s="111"/>
      <c r="OU12" s="111"/>
      <c r="OV12" s="111"/>
      <c r="OW12" s="111"/>
      <c r="OX12" s="111"/>
      <c r="OY12" s="111"/>
      <c r="OZ12" s="111"/>
      <c r="PA12" s="111"/>
      <c r="PB12" s="111"/>
      <c r="PC12" s="111"/>
      <c r="PD12" s="111"/>
      <c r="PE12" s="111"/>
      <c r="PF12" s="111"/>
      <c r="PG12" s="111"/>
      <c r="PH12" s="111"/>
      <c r="PI12" s="111"/>
      <c r="PJ12" s="111"/>
      <c r="PK12" s="111"/>
      <c r="PL12" s="111"/>
      <c r="PM12" s="111"/>
      <c r="PN12" s="111"/>
      <c r="PO12" s="111"/>
      <c r="PP12" s="111"/>
      <c r="PQ12" s="111"/>
      <c r="PR12" s="111"/>
      <c r="PS12" s="111"/>
      <c r="PT12" s="111"/>
      <c r="PU12" s="111"/>
      <c r="PV12" s="111"/>
      <c r="PW12" s="111"/>
      <c r="PX12" s="111"/>
      <c r="PY12" s="111"/>
      <c r="PZ12" s="111"/>
      <c r="QA12" s="111"/>
      <c r="QB12" s="111"/>
      <c r="QC12" s="111"/>
      <c r="QD12" s="111"/>
      <c r="QE12" s="111"/>
      <c r="QF12" s="111"/>
      <c r="QG12" s="111"/>
      <c r="QH12" s="111"/>
      <c r="QI12" s="111"/>
      <c r="QJ12" s="111"/>
      <c r="QK12" s="111"/>
      <c r="QL12" s="111"/>
      <c r="QM12" s="111"/>
      <c r="QN12" s="111"/>
      <c r="QO12" s="111"/>
      <c r="QP12" s="111"/>
      <c r="QQ12" s="111"/>
      <c r="QR12" s="111"/>
      <c r="QS12" s="111"/>
      <c r="QT12" s="111"/>
      <c r="QU12" s="111"/>
      <c r="QV12" s="111"/>
      <c r="QW12" s="111"/>
      <c r="QX12" s="111"/>
      <c r="QY12" s="111"/>
      <c r="QZ12" s="111"/>
      <c r="RA12" s="111"/>
      <c r="RB12" s="111"/>
      <c r="RC12" s="111"/>
      <c r="RD12" s="111"/>
      <c r="RE12" s="111"/>
      <c r="RF12" s="111"/>
      <c r="RG12" s="111"/>
      <c r="RH12" s="111"/>
      <c r="RI12" s="111"/>
      <c r="RJ12" s="111"/>
      <c r="RK12" s="111"/>
      <c r="RL12" s="111"/>
      <c r="RM12" s="111"/>
      <c r="RN12" s="111"/>
      <c r="RO12" s="111"/>
      <c r="RP12" s="111"/>
      <c r="RQ12" s="111"/>
      <c r="RR12" s="111"/>
      <c r="RS12" s="111"/>
      <c r="RT12" s="111"/>
      <c r="RU12" s="111"/>
      <c r="RV12" s="111"/>
      <c r="RW12" s="111"/>
      <c r="RX12" s="111"/>
      <c r="RY12" s="111"/>
      <c r="RZ12" s="111"/>
      <c r="SA12" s="111"/>
      <c r="SB12" s="111"/>
      <c r="SC12" s="111"/>
      <c r="SD12" s="111"/>
      <c r="SE12" s="111"/>
      <c r="SF12" s="111"/>
      <c r="SG12" s="111"/>
      <c r="SH12" s="111"/>
      <c r="SI12" s="111"/>
      <c r="SJ12" s="111"/>
      <c r="SK12" s="111"/>
      <c r="SL12" s="111"/>
      <c r="SM12" s="111"/>
      <c r="SN12" s="111"/>
      <c r="SO12" s="111"/>
      <c r="SP12" s="111"/>
      <c r="SQ12" s="111"/>
      <c r="SR12" s="111"/>
      <c r="SS12" s="111"/>
      <c r="ST12" s="111"/>
      <c r="SU12" s="111"/>
      <c r="SV12" s="111"/>
      <c r="SW12" s="111"/>
      <c r="SX12" s="111"/>
      <c r="SY12" s="111"/>
      <c r="SZ12" s="111"/>
      <c r="TA12" s="111"/>
      <c r="TB12" s="111"/>
      <c r="TC12" s="111"/>
      <c r="TD12" s="111"/>
      <c r="TE12" s="111"/>
      <c r="TF12" s="111"/>
      <c r="TG12" s="111"/>
      <c r="TH12" s="111"/>
      <c r="TI12" s="111"/>
      <c r="TJ12" s="111"/>
      <c r="TK12" s="111"/>
      <c r="TL12" s="111"/>
      <c r="TM12" s="111"/>
      <c r="TN12" s="111"/>
      <c r="TO12" s="111"/>
      <c r="TP12" s="111"/>
      <c r="TQ12" s="111"/>
      <c r="TR12" s="111"/>
      <c r="TS12" s="111"/>
      <c r="TT12" s="111"/>
      <c r="TU12" s="111"/>
      <c r="TV12" s="111"/>
      <c r="TW12" s="111"/>
      <c r="TX12" s="111"/>
      <c r="TY12" s="111"/>
      <c r="TZ12" s="111"/>
      <c r="UA12" s="111"/>
      <c r="UB12" s="111"/>
      <c r="UC12" s="111"/>
      <c r="UD12" s="111"/>
      <c r="UE12" s="111"/>
      <c r="UF12" s="111"/>
      <c r="UG12" s="111"/>
      <c r="UH12" s="111"/>
      <c r="UI12" s="111"/>
      <c r="UJ12" s="111"/>
      <c r="UK12" s="111"/>
      <c r="UL12" s="111"/>
      <c r="UM12" s="111"/>
      <c r="UN12" s="111"/>
      <c r="UO12" s="111"/>
      <c r="UP12" s="111"/>
      <c r="UQ12" s="111"/>
      <c r="UR12" s="111"/>
      <c r="US12" s="111"/>
      <c r="UT12" s="111"/>
      <c r="UU12" s="111"/>
      <c r="UV12" s="111"/>
      <c r="UW12" s="111"/>
      <c r="UX12" s="111"/>
      <c r="UY12" s="111"/>
      <c r="UZ12" s="111"/>
      <c r="VA12" s="111"/>
      <c r="VB12" s="111"/>
      <c r="VC12" s="111"/>
      <c r="VD12" s="111"/>
      <c r="VE12" s="111"/>
      <c r="VF12" s="111"/>
      <c r="VG12" s="111"/>
      <c r="VH12" s="111"/>
      <c r="VI12" s="111"/>
      <c r="VJ12" s="111"/>
      <c r="VK12" s="111"/>
      <c r="VL12" s="111"/>
      <c r="VM12" s="111"/>
      <c r="VN12" s="111"/>
      <c r="VO12" s="111"/>
      <c r="VP12" s="111"/>
      <c r="VQ12" s="111"/>
      <c r="VR12" s="111"/>
      <c r="VS12" s="111"/>
      <c r="VT12" s="111"/>
      <c r="VU12" s="111"/>
      <c r="VV12" s="111"/>
      <c r="VW12" s="111"/>
      <c r="VX12" s="111"/>
      <c r="VY12" s="111"/>
      <c r="VZ12" s="111"/>
      <c r="WA12" s="111"/>
      <c r="WB12" s="111"/>
      <c r="WC12" s="111"/>
      <c r="WD12" s="111"/>
      <c r="WE12" s="111"/>
      <c r="WF12" s="111"/>
      <c r="WG12" s="111"/>
      <c r="WH12" s="111"/>
      <c r="WI12" s="111"/>
      <c r="WJ12" s="111"/>
      <c r="WK12" s="111"/>
      <c r="WL12" s="111"/>
      <c r="WM12" s="111"/>
      <c r="WN12" s="111"/>
      <c r="WO12" s="111"/>
      <c r="WP12" s="111"/>
      <c r="WQ12" s="111"/>
      <c r="WR12" s="111"/>
      <c r="WS12" s="111"/>
      <c r="WT12" s="111"/>
      <c r="WU12" s="111"/>
      <c r="WV12" s="111"/>
      <c r="WW12" s="111"/>
      <c r="WX12" s="111"/>
      <c r="WY12" s="111"/>
      <c r="WZ12" s="111"/>
      <c r="XA12" s="111"/>
      <c r="XB12" s="111"/>
      <c r="XC12" s="111"/>
      <c r="XD12" s="111"/>
      <c r="XE12" s="111"/>
      <c r="XF12" s="111"/>
      <c r="XG12" s="111"/>
      <c r="XH12" s="111"/>
      <c r="XI12" s="111"/>
      <c r="XJ12" s="111"/>
      <c r="XK12" s="111"/>
      <c r="XL12" s="111"/>
      <c r="XM12" s="111"/>
      <c r="XN12" s="111"/>
      <c r="XO12" s="111"/>
      <c r="XP12" s="111"/>
      <c r="XQ12" s="111"/>
      <c r="XR12" s="111"/>
      <c r="XS12" s="111"/>
      <c r="XT12" s="111"/>
      <c r="XU12" s="111"/>
      <c r="XV12" s="111"/>
      <c r="XW12" s="111"/>
      <c r="XX12" s="111"/>
      <c r="XY12" s="111"/>
      <c r="XZ12" s="111"/>
      <c r="YA12" s="111"/>
      <c r="YB12" s="111"/>
      <c r="YC12" s="111"/>
      <c r="YD12" s="111"/>
      <c r="YE12" s="111"/>
      <c r="YF12" s="111"/>
      <c r="YG12" s="111"/>
      <c r="YH12" s="111"/>
      <c r="YI12" s="111"/>
      <c r="YJ12" s="111"/>
      <c r="YK12" s="111"/>
      <c r="YL12" s="111"/>
      <c r="YM12" s="111"/>
      <c r="YN12" s="111"/>
      <c r="YO12" s="111"/>
      <c r="YP12" s="111"/>
      <c r="YQ12" s="111"/>
      <c r="YR12" s="111"/>
      <c r="YS12" s="111"/>
      <c r="YT12" s="111"/>
      <c r="YU12" s="111"/>
      <c r="YV12" s="111"/>
      <c r="YW12" s="111"/>
      <c r="YX12" s="111"/>
      <c r="YY12" s="111"/>
      <c r="YZ12" s="111"/>
      <c r="ZA12" s="111"/>
      <c r="ZB12" s="111"/>
      <c r="ZC12" s="111"/>
      <c r="ZD12" s="111"/>
      <c r="ZE12" s="111"/>
      <c r="ZF12" s="111"/>
      <c r="ZG12" s="111"/>
      <c r="ZH12" s="111"/>
      <c r="ZI12" s="111"/>
      <c r="ZJ12" s="111"/>
      <c r="ZK12" s="111"/>
      <c r="ZL12" s="111"/>
      <c r="ZM12" s="111"/>
      <c r="ZN12" s="111"/>
      <c r="ZO12" s="111"/>
      <c r="ZP12" s="111"/>
      <c r="ZQ12" s="111"/>
      <c r="ZR12" s="111"/>
      <c r="ZS12" s="111"/>
      <c r="ZT12" s="111"/>
      <c r="ZU12" s="111"/>
      <c r="ZV12" s="111"/>
      <c r="ZW12" s="111"/>
      <c r="ZX12" s="111"/>
      <c r="ZY12" s="111"/>
      <c r="ZZ12" s="111"/>
      <c r="AAA12" s="111"/>
      <c r="AAB12" s="111"/>
      <c r="AAC12" s="111"/>
      <c r="AAD12" s="111"/>
      <c r="AAE12" s="111"/>
      <c r="AAF12" s="111"/>
      <c r="AAG12" s="111"/>
      <c r="AAH12" s="111"/>
      <c r="AAI12" s="111"/>
      <c r="AAJ12" s="111"/>
      <c r="AAK12" s="111"/>
      <c r="AAL12" s="111"/>
      <c r="AAM12" s="111"/>
      <c r="AAN12" s="111"/>
      <c r="AAO12" s="111"/>
      <c r="AAP12" s="111"/>
      <c r="AAQ12" s="111"/>
      <c r="AAR12" s="111"/>
      <c r="AAS12" s="111"/>
      <c r="AAT12" s="111"/>
      <c r="AAU12" s="111"/>
      <c r="AAV12" s="111"/>
      <c r="AAW12" s="111"/>
      <c r="AAX12" s="111"/>
      <c r="AAY12" s="111"/>
      <c r="AAZ12" s="111"/>
      <c r="ABA12" s="111"/>
      <c r="ABB12" s="111"/>
      <c r="ABC12" s="111"/>
      <c r="ABD12" s="111"/>
      <c r="ABE12" s="111"/>
      <c r="ABF12" s="111"/>
      <c r="ABG12" s="111"/>
      <c r="ABH12" s="111"/>
      <c r="ABI12" s="111"/>
      <c r="ABJ12" s="111"/>
      <c r="ABK12" s="111"/>
      <c r="ABL12" s="111"/>
      <c r="ABM12" s="111"/>
      <c r="ABN12" s="111"/>
      <c r="ABO12" s="111"/>
      <c r="ABP12" s="111"/>
      <c r="ABQ12" s="111"/>
      <c r="ABR12" s="111"/>
      <c r="ABS12" s="111"/>
      <c r="ABT12" s="111"/>
      <c r="ABU12" s="111"/>
      <c r="ABV12" s="111"/>
      <c r="ABW12" s="111"/>
      <c r="ABX12" s="111"/>
      <c r="ABY12" s="111"/>
      <c r="ABZ12" s="111"/>
      <c r="ACA12" s="111"/>
      <c r="ACB12" s="111"/>
      <c r="ACC12" s="111"/>
      <c r="ACD12" s="111"/>
      <c r="ACE12" s="111"/>
      <c r="ACF12" s="111"/>
      <c r="ACG12" s="111"/>
      <c r="ACH12" s="111"/>
      <c r="ACI12" s="111"/>
      <c r="ACJ12" s="111"/>
      <c r="ACK12" s="111"/>
      <c r="ACL12" s="111"/>
      <c r="ACM12" s="111"/>
      <c r="ACN12" s="111"/>
      <c r="ACO12" s="111"/>
      <c r="ACP12" s="111"/>
      <c r="ACQ12" s="111"/>
      <c r="ACR12" s="111"/>
      <c r="ACS12" s="111"/>
      <c r="ACT12" s="111"/>
      <c r="ACU12" s="111"/>
      <c r="ACV12" s="111"/>
      <c r="ACW12" s="111"/>
      <c r="ACX12" s="111"/>
      <c r="ACY12" s="111"/>
      <c r="ACZ12" s="111"/>
      <c r="ADA12" s="111"/>
      <c r="ADB12" s="111"/>
      <c r="ADC12" s="111"/>
      <c r="ADD12" s="111"/>
      <c r="ADE12" s="111"/>
      <c r="ADF12" s="111"/>
      <c r="ADG12" s="111"/>
      <c r="ADH12" s="111"/>
      <c r="ADI12" s="111"/>
      <c r="ADJ12" s="111"/>
      <c r="ADK12" s="111"/>
      <c r="ADL12" s="111"/>
      <c r="ADM12" s="111"/>
      <c r="ADN12" s="111"/>
      <c r="ADO12" s="111"/>
      <c r="ADP12" s="111"/>
      <c r="ADQ12" s="111"/>
      <c r="ADR12" s="111"/>
      <c r="ADS12" s="111"/>
      <c r="ADT12" s="111"/>
      <c r="ADU12" s="111"/>
      <c r="ADV12" s="111"/>
      <c r="ADW12" s="111"/>
      <c r="ADX12" s="111"/>
      <c r="ADY12" s="111"/>
      <c r="ADZ12" s="111"/>
      <c r="AEA12" s="111"/>
      <c r="AEB12" s="111"/>
      <c r="AEC12" s="111"/>
      <c r="AED12" s="111"/>
      <c r="AEE12" s="111"/>
      <c r="AEF12" s="111"/>
      <c r="AEG12" s="111"/>
      <c r="AEH12" s="111"/>
      <c r="AEI12" s="111"/>
      <c r="AEJ12" s="111"/>
      <c r="AEK12" s="111"/>
      <c r="AEL12" s="111"/>
      <c r="AEM12" s="111"/>
      <c r="AEN12" s="111"/>
      <c r="AEO12" s="111"/>
      <c r="AEP12" s="111"/>
      <c r="AEQ12" s="111"/>
      <c r="AER12" s="111"/>
      <c r="AES12" s="111"/>
      <c r="AET12" s="111"/>
      <c r="AEU12" s="111"/>
      <c r="AEV12" s="111"/>
      <c r="AEW12" s="111"/>
      <c r="AEX12" s="111"/>
      <c r="AEY12" s="111"/>
      <c r="AEZ12" s="111"/>
      <c r="AFA12" s="111"/>
      <c r="AFB12" s="111"/>
      <c r="AFC12" s="111"/>
      <c r="AFD12" s="111"/>
      <c r="AFE12" s="111"/>
      <c r="AFF12" s="111"/>
      <c r="AFG12" s="111"/>
      <c r="AFH12" s="111"/>
      <c r="AFI12" s="111"/>
      <c r="AFJ12" s="111"/>
      <c r="AFK12" s="111"/>
      <c r="AFL12" s="111"/>
      <c r="AFM12" s="111"/>
      <c r="AFN12" s="111"/>
      <c r="AFO12" s="111"/>
      <c r="AFP12" s="111"/>
      <c r="AFQ12" s="111"/>
      <c r="AFR12" s="111"/>
      <c r="AFS12" s="111"/>
      <c r="AFT12" s="111"/>
      <c r="AFU12" s="111"/>
      <c r="AFV12" s="111"/>
      <c r="AFW12" s="111"/>
      <c r="AFX12" s="111"/>
      <c r="AFY12" s="111"/>
      <c r="AFZ12" s="111"/>
      <c r="AGA12" s="111"/>
      <c r="AGB12" s="111"/>
      <c r="AGC12" s="111"/>
      <c r="AGD12" s="111"/>
      <c r="AGE12" s="111"/>
      <c r="AGF12" s="111"/>
      <c r="AGG12" s="111"/>
      <c r="AGH12" s="111"/>
      <c r="AGI12" s="111"/>
      <c r="AGJ12" s="111"/>
      <c r="AGK12" s="111"/>
      <c r="AGL12" s="111"/>
      <c r="AGM12" s="111"/>
      <c r="AGN12" s="111"/>
      <c r="AGO12" s="111"/>
      <c r="AGP12" s="111"/>
      <c r="AGQ12" s="111"/>
      <c r="AGR12" s="111"/>
      <c r="AGS12" s="111"/>
      <c r="AGT12" s="111"/>
      <c r="AGU12" s="111"/>
      <c r="AGV12" s="111"/>
      <c r="AGW12" s="111"/>
      <c r="AGX12" s="111"/>
      <c r="AGY12" s="111"/>
      <c r="AGZ12" s="111"/>
      <c r="AHA12" s="111"/>
      <c r="AHB12" s="111"/>
      <c r="AHC12" s="111"/>
      <c r="AHD12" s="111"/>
      <c r="AHE12" s="111"/>
      <c r="AHF12" s="111"/>
      <c r="AHG12" s="111"/>
      <c r="AHH12" s="111"/>
      <c r="AHI12" s="111"/>
      <c r="AHJ12" s="111"/>
      <c r="AHK12" s="111"/>
      <c r="AHL12" s="111"/>
      <c r="AHM12" s="111"/>
      <c r="AHN12" s="111"/>
      <c r="AHO12" s="111"/>
      <c r="AHP12" s="111"/>
      <c r="AHQ12" s="111"/>
      <c r="AHR12" s="111"/>
      <c r="AHS12" s="111"/>
      <c r="AHT12" s="111"/>
      <c r="AHU12" s="111"/>
      <c r="AHV12" s="111"/>
      <c r="AHW12" s="111"/>
      <c r="AHX12" s="111"/>
      <c r="AHY12" s="111"/>
      <c r="AHZ12" s="111"/>
      <c r="AIA12" s="111"/>
      <c r="AIB12" s="111"/>
      <c r="AIC12" s="111"/>
      <c r="AID12" s="111"/>
      <c r="AIE12" s="111"/>
      <c r="AIF12" s="111"/>
      <c r="AIG12" s="111"/>
      <c r="AIH12" s="111"/>
      <c r="AII12" s="111"/>
      <c r="AIJ12" s="111"/>
      <c r="AIK12" s="111"/>
      <c r="AIL12" s="111"/>
      <c r="AIM12" s="111"/>
      <c r="AIN12" s="111"/>
      <c r="AIO12" s="111"/>
      <c r="AIP12" s="111"/>
      <c r="AIQ12" s="111"/>
      <c r="AIR12" s="111"/>
      <c r="AIS12" s="111"/>
      <c r="AIT12" s="111"/>
      <c r="AIU12" s="111"/>
      <c r="AIV12" s="111"/>
      <c r="AIW12" s="111"/>
      <c r="AIX12" s="111"/>
      <c r="AIY12" s="111"/>
      <c r="AIZ12" s="111"/>
      <c r="AJA12" s="111"/>
      <c r="AJB12" s="111"/>
      <c r="AJC12" s="111"/>
      <c r="AJD12" s="111"/>
      <c r="AJE12" s="111"/>
      <c r="AJF12" s="111"/>
      <c r="AJG12" s="111"/>
      <c r="AJH12" s="111"/>
      <c r="AJI12" s="111"/>
      <c r="AJJ12" s="111"/>
      <c r="AJK12" s="111"/>
      <c r="AJL12" s="111"/>
      <c r="AJM12" s="111"/>
      <c r="AJN12" s="111"/>
      <c r="AJO12" s="111"/>
      <c r="AJP12" s="111"/>
      <c r="AJQ12" s="111"/>
      <c r="AJR12" s="111"/>
      <c r="AJS12" s="111"/>
      <c r="AJT12" s="111"/>
      <c r="AJU12" s="111"/>
      <c r="AJV12" s="111"/>
      <c r="AJW12" s="111"/>
      <c r="AJX12" s="111"/>
      <c r="AJY12" s="111"/>
      <c r="AJZ12" s="111"/>
      <c r="AKA12" s="111"/>
      <c r="AKB12" s="111"/>
      <c r="AKC12" s="111"/>
      <c r="AKD12" s="111"/>
      <c r="AKE12" s="111"/>
      <c r="AKF12" s="111"/>
      <c r="AKG12" s="111"/>
      <c r="AKH12" s="111"/>
      <c r="AKI12" s="111"/>
      <c r="AKJ12" s="111"/>
      <c r="AKK12" s="111"/>
      <c r="AKL12" s="111"/>
      <c r="AKM12" s="111"/>
      <c r="AKN12" s="111"/>
      <c r="AKO12" s="111"/>
      <c r="AKP12" s="111"/>
      <c r="AKQ12" s="111"/>
      <c r="AKR12" s="111"/>
      <c r="AKS12" s="111"/>
      <c r="AKT12" s="111"/>
      <c r="AKU12" s="111"/>
      <c r="AKV12" s="111"/>
      <c r="AKW12" s="111"/>
      <c r="AKX12" s="111"/>
      <c r="AKY12" s="111"/>
      <c r="AKZ12" s="111"/>
      <c r="ALA12" s="111"/>
      <c r="ALB12" s="111"/>
      <c r="ALC12" s="111"/>
      <c r="ALD12" s="111"/>
      <c r="ALE12" s="111"/>
      <c r="ALF12" s="111"/>
      <c r="ALG12" s="111"/>
      <c r="ALH12" s="111"/>
      <c r="ALI12" s="111"/>
      <c r="ALJ12" s="111"/>
      <c r="ALK12" s="111"/>
      <c r="ALL12" s="111"/>
      <c r="ALM12" s="111"/>
      <c r="ALN12" s="111"/>
      <c r="ALO12" s="111"/>
      <c r="ALP12" s="111"/>
      <c r="ALQ12" s="111"/>
      <c r="ALR12" s="111"/>
      <c r="ALS12" s="111"/>
      <c r="ALT12" s="111"/>
      <c r="ALU12" s="111"/>
      <c r="ALV12" s="111"/>
      <c r="ALW12" s="111"/>
      <c r="ALX12" s="111"/>
      <c r="ALY12" s="111"/>
      <c r="ALZ12" s="111"/>
      <c r="AMA12" s="111"/>
      <c r="AMB12" s="111"/>
      <c r="AMC12" s="111"/>
      <c r="AMD12" s="111"/>
      <c r="AME12" s="111"/>
      <c r="AMF12" s="111"/>
      <c r="AMG12" s="111"/>
      <c r="AMH12" s="111"/>
      <c r="AMI12" s="111"/>
      <c r="AMJ12" s="111"/>
      <c r="AMK12" s="111"/>
      <c r="AML12" s="111"/>
      <c r="AMM12" s="111"/>
      <c r="AMN12" s="111"/>
      <c r="AMO12" s="111"/>
      <c r="AMP12" s="111"/>
      <c r="AMQ12" s="111"/>
      <c r="AMR12" s="111"/>
      <c r="AMS12" s="111"/>
      <c r="AMT12" s="111"/>
      <c r="AMU12" s="111"/>
      <c r="AMV12" s="111"/>
      <c r="AMW12" s="111"/>
      <c r="AMX12" s="111"/>
      <c r="AMY12" s="111"/>
      <c r="AMZ12" s="111"/>
      <c r="ANA12" s="111"/>
      <c r="ANB12" s="111"/>
      <c r="ANC12" s="111"/>
      <c r="AND12" s="111"/>
      <c r="ANE12" s="111"/>
      <c r="ANF12" s="111"/>
      <c r="ANG12" s="111"/>
      <c r="ANH12" s="111"/>
      <c r="ANI12" s="111"/>
      <c r="ANJ12" s="111"/>
      <c r="ANK12" s="111"/>
      <c r="ANL12" s="111"/>
      <c r="ANM12" s="111"/>
      <c r="ANN12" s="111"/>
      <c r="ANO12" s="111"/>
      <c r="ANP12" s="111"/>
      <c r="ANQ12" s="111"/>
      <c r="ANR12" s="111"/>
      <c r="ANS12" s="111"/>
      <c r="ANT12" s="111"/>
      <c r="ANU12" s="111"/>
      <c r="ANV12" s="111"/>
      <c r="ANW12" s="111"/>
      <c r="ANX12" s="111"/>
      <c r="ANY12" s="111"/>
      <c r="ANZ12" s="111"/>
      <c r="AOA12" s="111"/>
      <c r="AOB12" s="111"/>
      <c r="AOC12" s="111"/>
      <c r="AOD12" s="111"/>
      <c r="AOE12" s="111"/>
      <c r="AOF12" s="111"/>
      <c r="AOG12" s="111"/>
      <c r="AOH12" s="111"/>
      <c r="AOI12" s="111"/>
      <c r="AOJ12" s="111"/>
      <c r="AOK12" s="111"/>
      <c r="AOL12" s="111"/>
      <c r="AOM12" s="111"/>
      <c r="AON12" s="111"/>
      <c r="AOO12" s="111"/>
      <c r="AOP12" s="111"/>
      <c r="AOQ12" s="111"/>
      <c r="AOR12" s="111"/>
      <c r="AOS12" s="111"/>
      <c r="AOT12" s="111"/>
      <c r="AOU12" s="111"/>
      <c r="AOV12" s="111"/>
      <c r="AOW12" s="111"/>
      <c r="AOX12" s="111"/>
      <c r="AOY12" s="111"/>
      <c r="AOZ12" s="111"/>
      <c r="APA12" s="111"/>
      <c r="APB12" s="111"/>
      <c r="APC12" s="111"/>
      <c r="APD12" s="111"/>
      <c r="APE12" s="111"/>
      <c r="APF12" s="111"/>
      <c r="APG12" s="111"/>
      <c r="APH12" s="111"/>
      <c r="API12" s="111"/>
      <c r="APJ12" s="111"/>
      <c r="APK12" s="111"/>
      <c r="APL12" s="111"/>
      <c r="APM12" s="111"/>
      <c r="APN12" s="111"/>
      <c r="APO12" s="111"/>
      <c r="APP12" s="111"/>
      <c r="APQ12" s="111"/>
      <c r="APR12" s="111"/>
      <c r="APS12" s="111"/>
      <c r="APT12" s="111"/>
      <c r="APU12" s="111"/>
      <c r="APV12" s="111"/>
      <c r="APW12" s="111"/>
      <c r="APX12" s="111"/>
      <c r="APY12" s="111"/>
      <c r="APZ12" s="111"/>
      <c r="AQA12" s="111"/>
      <c r="AQB12" s="111"/>
      <c r="AQC12" s="111"/>
      <c r="AQD12" s="111"/>
      <c r="AQE12" s="111"/>
      <c r="AQF12" s="111"/>
      <c r="AQG12" s="111"/>
      <c r="AQH12" s="111"/>
      <c r="AQI12" s="111"/>
      <c r="AQJ12" s="111"/>
      <c r="AQK12" s="111"/>
      <c r="AQL12" s="111"/>
      <c r="AQM12" s="111"/>
      <c r="AQN12" s="111"/>
      <c r="AQO12" s="111"/>
      <c r="AQP12" s="111"/>
      <c r="AQQ12" s="111"/>
      <c r="AQR12" s="111"/>
      <c r="AQS12" s="111"/>
      <c r="AQT12" s="111"/>
      <c r="AQU12" s="111"/>
      <c r="AQV12" s="111"/>
      <c r="AQW12" s="111"/>
      <c r="AQX12" s="111"/>
      <c r="AQY12" s="111"/>
      <c r="AQZ12" s="111"/>
      <c r="ARA12" s="111"/>
      <c r="ARB12" s="111"/>
      <c r="ARC12" s="111"/>
      <c r="ARD12" s="111"/>
      <c r="ARE12" s="111"/>
      <c r="ARF12" s="111"/>
      <c r="ARG12" s="111"/>
      <c r="ARH12" s="111"/>
      <c r="ARI12" s="111"/>
      <c r="ARJ12" s="111"/>
      <c r="ARK12" s="111"/>
      <c r="ARL12" s="111"/>
      <c r="ARM12" s="111"/>
      <c r="ARN12" s="111"/>
      <c r="ARO12" s="111"/>
      <c r="ARP12" s="111"/>
      <c r="ARQ12" s="111"/>
      <c r="ARR12" s="111"/>
      <c r="ARS12" s="111"/>
      <c r="ART12" s="111"/>
      <c r="ARU12" s="111"/>
      <c r="ARV12" s="111"/>
      <c r="ARW12" s="111"/>
      <c r="ARX12" s="111"/>
      <c r="ARY12" s="111"/>
      <c r="ARZ12" s="111"/>
      <c r="ASA12" s="111"/>
      <c r="ASB12" s="111"/>
      <c r="ASC12" s="111"/>
      <c r="ASD12" s="111"/>
      <c r="ASE12" s="111"/>
      <c r="ASF12" s="111"/>
      <c r="ASG12" s="111"/>
      <c r="ASH12" s="111"/>
      <c r="ASI12" s="111"/>
      <c r="ASJ12" s="111"/>
      <c r="ASK12" s="111"/>
      <c r="ASL12" s="111"/>
      <c r="ASM12" s="111"/>
      <c r="ASN12" s="111"/>
      <c r="ASO12" s="111"/>
      <c r="ASP12" s="111"/>
      <c r="ASQ12" s="111"/>
      <c r="ASR12" s="111"/>
      <c r="ASS12" s="111"/>
      <c r="AST12" s="111"/>
      <c r="ASU12" s="111"/>
      <c r="ASV12" s="111"/>
      <c r="ASW12" s="111"/>
      <c r="ASX12" s="111"/>
      <c r="ASY12" s="111"/>
      <c r="ASZ12" s="111"/>
      <c r="ATA12" s="111"/>
      <c r="ATB12" s="111"/>
      <c r="ATC12" s="111"/>
      <c r="ATD12" s="111"/>
      <c r="ATE12" s="111"/>
      <c r="ATF12" s="111"/>
      <c r="ATG12" s="111"/>
      <c r="ATH12" s="111"/>
      <c r="ATI12" s="111"/>
      <c r="ATJ12" s="111"/>
      <c r="ATK12" s="111"/>
      <c r="ATL12" s="111"/>
      <c r="ATM12" s="111"/>
      <c r="ATN12" s="111"/>
      <c r="ATO12" s="111"/>
      <c r="ATP12" s="111"/>
      <c r="ATQ12" s="111"/>
      <c r="ATR12" s="111"/>
      <c r="ATS12" s="111"/>
      <c r="ATT12" s="111"/>
      <c r="ATU12" s="111"/>
      <c r="ATV12" s="111"/>
      <c r="ATW12" s="111"/>
      <c r="ATX12" s="111"/>
      <c r="ATY12" s="111"/>
      <c r="ATZ12" s="111"/>
      <c r="AUA12" s="111"/>
      <c r="AUB12" s="111"/>
      <c r="AUC12" s="111"/>
      <c r="AUD12" s="111"/>
      <c r="AUE12" s="111"/>
      <c r="AUF12" s="111"/>
      <c r="AUG12" s="111"/>
      <c r="AUH12" s="111"/>
      <c r="AUI12" s="111"/>
      <c r="AUJ12" s="111"/>
      <c r="AUK12" s="111"/>
      <c r="AUL12" s="111"/>
      <c r="AUM12" s="111"/>
      <c r="AUN12" s="111"/>
      <c r="AUO12" s="111"/>
      <c r="AUP12" s="111"/>
      <c r="AUQ12" s="111"/>
      <c r="AUR12" s="111"/>
      <c r="AUS12" s="111"/>
      <c r="AUT12" s="111"/>
      <c r="AUU12" s="111"/>
      <c r="AUV12" s="111"/>
      <c r="AUW12" s="111"/>
      <c r="AUX12" s="111"/>
      <c r="AUY12" s="111"/>
      <c r="AUZ12" s="111"/>
      <c r="AVA12" s="111"/>
      <c r="AVB12" s="111"/>
      <c r="AVC12" s="111"/>
      <c r="AVD12" s="111"/>
      <c r="AVE12" s="111"/>
      <c r="AVF12" s="111"/>
      <c r="AVG12" s="111"/>
      <c r="AVH12" s="111"/>
      <c r="AVI12" s="111"/>
      <c r="AVJ12" s="111"/>
      <c r="AVK12" s="111"/>
      <c r="AVL12" s="111"/>
      <c r="AVM12" s="111"/>
      <c r="AVN12" s="111"/>
      <c r="AVO12" s="111"/>
      <c r="AVP12" s="111"/>
      <c r="AVQ12" s="111"/>
      <c r="AVR12" s="111"/>
      <c r="AVS12" s="111"/>
      <c r="AVT12" s="111"/>
      <c r="AVU12" s="111"/>
      <c r="AVV12" s="111"/>
      <c r="AVW12" s="111"/>
      <c r="AVX12" s="111"/>
      <c r="AVY12" s="111"/>
      <c r="AVZ12" s="111"/>
      <c r="AWA12" s="111"/>
      <c r="AWB12" s="111"/>
      <c r="AWC12" s="111"/>
      <c r="AWD12" s="111"/>
      <c r="AWE12" s="111"/>
      <c r="AWF12" s="111"/>
      <c r="AWG12" s="111"/>
      <c r="AWH12" s="111"/>
      <c r="AWI12" s="111"/>
      <c r="AWJ12" s="111"/>
      <c r="AWK12" s="111"/>
      <c r="AWL12" s="111"/>
      <c r="AWM12" s="111"/>
      <c r="AWN12" s="111"/>
      <c r="AWO12" s="111"/>
      <c r="AWP12" s="111"/>
      <c r="AWQ12" s="111"/>
      <c r="AWR12" s="111"/>
      <c r="AWS12" s="111"/>
      <c r="AWT12" s="111"/>
      <c r="AWU12" s="111"/>
      <c r="AWV12" s="111"/>
      <c r="AWW12" s="111"/>
      <c r="AWX12" s="111"/>
      <c r="AWY12" s="111"/>
      <c r="AWZ12" s="111"/>
      <c r="AXA12" s="111"/>
      <c r="AXB12" s="111"/>
      <c r="AXC12" s="111"/>
      <c r="AXD12" s="111"/>
      <c r="AXE12" s="111"/>
      <c r="AXF12" s="111"/>
      <c r="AXG12" s="111"/>
      <c r="AXH12" s="111"/>
      <c r="AXI12" s="111"/>
      <c r="AXJ12" s="111"/>
      <c r="AXK12" s="111"/>
      <c r="AXL12" s="111"/>
      <c r="AXM12" s="111"/>
      <c r="AXN12" s="111"/>
      <c r="AXO12" s="111"/>
      <c r="AXP12" s="111"/>
      <c r="AXQ12" s="111"/>
      <c r="AXR12" s="111"/>
      <c r="AXS12" s="111"/>
      <c r="AXT12" s="111"/>
      <c r="AXU12" s="111"/>
      <c r="AXV12" s="111"/>
      <c r="AXW12" s="111"/>
      <c r="AXX12" s="111"/>
      <c r="AXY12" s="111"/>
      <c r="AXZ12" s="111"/>
      <c r="AYA12" s="111"/>
      <c r="AYB12" s="111"/>
      <c r="AYC12" s="111"/>
      <c r="AYD12" s="111"/>
      <c r="AYE12" s="111"/>
      <c r="AYF12" s="111"/>
      <c r="AYG12" s="111"/>
      <c r="AYH12" s="111"/>
      <c r="AYI12" s="111"/>
      <c r="AYJ12" s="111"/>
      <c r="AYK12" s="111"/>
      <c r="AYL12" s="111"/>
      <c r="AYM12" s="111"/>
      <c r="AYN12" s="111"/>
      <c r="AYO12" s="111"/>
      <c r="AYP12" s="111"/>
      <c r="AYQ12" s="111"/>
      <c r="AYR12" s="111"/>
      <c r="AYS12" s="111"/>
      <c r="AYT12" s="111"/>
      <c r="AYU12" s="111"/>
      <c r="AYV12" s="111"/>
      <c r="AYW12" s="111"/>
      <c r="AYX12" s="111"/>
      <c r="AYY12" s="111"/>
      <c r="AYZ12" s="111"/>
      <c r="AZA12" s="111"/>
      <c r="AZB12" s="111"/>
      <c r="AZC12" s="111"/>
      <c r="AZD12" s="111"/>
      <c r="AZE12" s="111"/>
      <c r="AZF12" s="111"/>
      <c r="AZG12" s="111"/>
      <c r="AZH12" s="111"/>
      <c r="AZI12" s="111"/>
      <c r="AZJ12" s="111"/>
      <c r="AZK12" s="111"/>
      <c r="AZL12" s="111"/>
      <c r="AZM12" s="111"/>
      <c r="AZN12" s="111"/>
      <c r="AZO12" s="111"/>
      <c r="AZP12" s="111"/>
      <c r="AZQ12" s="111"/>
      <c r="AZR12" s="111"/>
      <c r="AZS12" s="111"/>
      <c r="AZT12" s="111"/>
      <c r="AZU12" s="111"/>
      <c r="AZV12" s="111"/>
      <c r="AZW12" s="111"/>
      <c r="AZX12" s="111"/>
      <c r="AZY12" s="111"/>
      <c r="AZZ12" s="111"/>
      <c r="BAA12" s="111"/>
      <c r="BAB12" s="111"/>
      <c r="BAC12" s="111"/>
      <c r="BAD12" s="111"/>
      <c r="BAE12" s="111"/>
      <c r="BAF12" s="111"/>
      <c r="BAG12" s="111"/>
      <c r="BAH12" s="111"/>
      <c r="BAI12" s="111"/>
      <c r="BAJ12" s="111"/>
      <c r="BAK12" s="111"/>
      <c r="BAL12" s="111"/>
      <c r="BAM12" s="111"/>
      <c r="BAN12" s="111"/>
      <c r="BAO12" s="111"/>
      <c r="BAP12" s="111"/>
      <c r="BAQ12" s="111"/>
      <c r="BAR12" s="111"/>
      <c r="BAS12" s="111"/>
      <c r="BAT12" s="111"/>
      <c r="BAU12" s="111"/>
      <c r="BAV12" s="111"/>
      <c r="BAW12" s="111"/>
      <c r="BAX12" s="111"/>
      <c r="BAY12" s="111"/>
      <c r="BAZ12" s="111"/>
      <c r="BBA12" s="111"/>
      <c r="BBB12" s="111"/>
      <c r="BBC12" s="111"/>
      <c r="BBD12" s="111"/>
      <c r="BBE12" s="111"/>
      <c r="BBF12" s="111"/>
      <c r="BBG12" s="111"/>
      <c r="BBH12" s="111"/>
      <c r="BBI12" s="111"/>
      <c r="BBJ12" s="111"/>
      <c r="BBK12" s="111"/>
      <c r="BBL12" s="111"/>
      <c r="BBM12" s="111"/>
      <c r="BBN12" s="111"/>
      <c r="BBO12" s="111"/>
      <c r="BBP12" s="111"/>
      <c r="BBQ12" s="111"/>
      <c r="BBR12" s="111"/>
      <c r="BBS12" s="111"/>
      <c r="BBT12" s="111"/>
      <c r="BBU12" s="111"/>
      <c r="BBV12" s="111"/>
      <c r="BBW12" s="111"/>
      <c r="BBX12" s="111"/>
      <c r="BBY12" s="111"/>
      <c r="BBZ12" s="111"/>
      <c r="BCA12" s="111"/>
      <c r="BCB12" s="111"/>
      <c r="BCC12" s="111"/>
      <c r="BCD12" s="111"/>
      <c r="BCE12" s="111"/>
      <c r="BCF12" s="111"/>
      <c r="BCG12" s="111"/>
      <c r="BCH12" s="111"/>
      <c r="BCI12" s="111"/>
      <c r="BCJ12" s="111"/>
      <c r="BCK12" s="111"/>
      <c r="BCL12" s="111"/>
      <c r="BCM12" s="111"/>
      <c r="BCN12" s="111"/>
      <c r="BCO12" s="111"/>
      <c r="BCP12" s="111"/>
      <c r="BCQ12" s="111"/>
      <c r="BCR12" s="111"/>
      <c r="BCS12" s="111"/>
      <c r="BCT12" s="111"/>
      <c r="BCU12" s="111"/>
      <c r="BCV12" s="111"/>
      <c r="BCW12" s="111"/>
      <c r="BCX12" s="111"/>
      <c r="BCY12" s="111"/>
      <c r="BCZ12" s="111"/>
      <c r="BDA12" s="111"/>
      <c r="BDB12" s="111"/>
      <c r="BDC12" s="111"/>
      <c r="BDD12" s="111"/>
      <c r="BDE12" s="111"/>
      <c r="BDF12" s="111"/>
      <c r="BDG12" s="111"/>
      <c r="BDH12" s="111"/>
      <c r="BDI12" s="111"/>
      <c r="BDJ12" s="111"/>
      <c r="BDK12" s="111"/>
      <c r="BDL12" s="111"/>
      <c r="BDM12" s="111"/>
      <c r="BDN12" s="111"/>
      <c r="BDO12" s="111"/>
      <c r="BDP12" s="111"/>
      <c r="BDQ12" s="111"/>
      <c r="BDR12" s="111"/>
      <c r="BDS12" s="111"/>
      <c r="BDT12" s="111"/>
      <c r="BDU12" s="111"/>
      <c r="BDV12" s="111"/>
      <c r="BDW12" s="111"/>
      <c r="BDX12" s="111"/>
      <c r="BDY12" s="111"/>
      <c r="BDZ12" s="111"/>
      <c r="BEA12" s="111"/>
      <c r="BEB12" s="111"/>
      <c r="BEC12" s="111"/>
      <c r="BED12" s="111"/>
      <c r="BEE12" s="111"/>
      <c r="BEF12" s="111"/>
      <c r="BEG12" s="111"/>
      <c r="BEH12" s="111"/>
      <c r="BEI12" s="111"/>
      <c r="BEJ12" s="111"/>
      <c r="BEK12" s="111"/>
      <c r="BEL12" s="111"/>
      <c r="BEM12" s="111"/>
      <c r="BEN12" s="111"/>
      <c r="BEO12" s="111"/>
      <c r="BEP12" s="111"/>
      <c r="BEQ12" s="111"/>
      <c r="BER12" s="111"/>
      <c r="BES12" s="111"/>
      <c r="BET12" s="111"/>
      <c r="BEU12" s="111"/>
      <c r="BEV12" s="111"/>
      <c r="BEW12" s="111"/>
      <c r="BEX12" s="111"/>
      <c r="BEY12" s="111"/>
      <c r="BEZ12" s="111"/>
      <c r="BFA12" s="111"/>
      <c r="BFB12" s="111"/>
      <c r="BFC12" s="111"/>
      <c r="BFD12" s="111"/>
      <c r="BFE12" s="111"/>
      <c r="BFF12" s="111"/>
      <c r="BFG12" s="111"/>
      <c r="BFH12" s="111"/>
      <c r="BFI12" s="111"/>
      <c r="BFJ12" s="111"/>
      <c r="BFK12" s="111"/>
      <c r="BFL12" s="111"/>
      <c r="BFM12" s="111"/>
      <c r="BFN12" s="111"/>
      <c r="BFO12" s="111"/>
      <c r="BFP12" s="111"/>
      <c r="BFQ12" s="111"/>
      <c r="BFR12" s="111"/>
      <c r="BFS12" s="111"/>
      <c r="BFT12" s="111"/>
      <c r="BFU12" s="111"/>
      <c r="BFV12" s="111"/>
      <c r="BFW12" s="111"/>
      <c r="BFX12" s="111"/>
      <c r="BFY12" s="111"/>
      <c r="BFZ12" s="111"/>
      <c r="BGA12" s="111"/>
      <c r="BGB12" s="111"/>
      <c r="BGC12" s="111"/>
      <c r="BGD12" s="111"/>
      <c r="BGE12" s="111"/>
      <c r="BGF12" s="111"/>
      <c r="BGG12" s="111"/>
      <c r="BGH12" s="111"/>
      <c r="BGI12" s="111"/>
      <c r="BGJ12" s="111"/>
      <c r="BGK12" s="111"/>
      <c r="BGL12" s="111"/>
      <c r="BGM12" s="111"/>
      <c r="BGN12" s="111"/>
      <c r="BGO12" s="111"/>
      <c r="BGP12" s="111"/>
      <c r="BGQ12" s="111"/>
      <c r="BGR12" s="111"/>
      <c r="BGS12" s="111"/>
      <c r="BGT12" s="111"/>
      <c r="BGU12" s="111"/>
      <c r="BGV12" s="111"/>
      <c r="BGW12" s="111"/>
      <c r="BGX12" s="111"/>
      <c r="BGY12" s="111"/>
      <c r="BGZ12" s="111"/>
      <c r="BHA12" s="111"/>
      <c r="BHB12" s="111"/>
      <c r="BHC12" s="111"/>
      <c r="BHD12" s="111"/>
      <c r="BHE12" s="111"/>
      <c r="BHF12" s="111"/>
      <c r="BHG12" s="111"/>
      <c r="BHH12" s="111"/>
      <c r="BHI12" s="111"/>
      <c r="BHJ12" s="111"/>
      <c r="BHK12" s="111"/>
      <c r="BHL12" s="111"/>
      <c r="BHM12" s="111"/>
      <c r="BHN12" s="111"/>
      <c r="BHO12" s="111"/>
      <c r="BHP12" s="111"/>
      <c r="BHQ12" s="111"/>
      <c r="BHR12" s="111"/>
      <c r="BHS12" s="111"/>
      <c r="BHT12" s="111"/>
      <c r="BHU12" s="111"/>
      <c r="BHV12" s="111"/>
      <c r="BHW12" s="111"/>
      <c r="BHX12" s="111"/>
      <c r="BHY12" s="111"/>
      <c r="BHZ12" s="111"/>
      <c r="BIA12" s="111"/>
      <c r="BIB12" s="111"/>
      <c r="BIC12" s="111"/>
      <c r="BID12" s="111"/>
      <c r="BIE12" s="111"/>
      <c r="BIF12" s="111"/>
      <c r="BIG12" s="111"/>
      <c r="BIH12" s="111"/>
      <c r="BII12" s="111"/>
      <c r="BIJ12" s="111"/>
      <c r="BIK12" s="111"/>
      <c r="BIL12" s="111"/>
      <c r="BIM12" s="111"/>
      <c r="BIN12" s="111"/>
      <c r="BIO12" s="111"/>
      <c r="BIP12" s="111"/>
      <c r="BIQ12" s="111"/>
      <c r="BIR12" s="111"/>
      <c r="BIS12" s="111"/>
      <c r="BIT12" s="111"/>
      <c r="BIU12" s="111"/>
      <c r="BIV12" s="111"/>
      <c r="BIW12" s="111"/>
      <c r="BIX12" s="111"/>
      <c r="BIY12" s="111"/>
      <c r="BIZ12" s="111"/>
      <c r="BJA12" s="111"/>
      <c r="BJB12" s="111"/>
      <c r="BJC12" s="111"/>
      <c r="BJD12" s="111"/>
      <c r="BJE12" s="111"/>
      <c r="BJF12" s="111"/>
      <c r="BJG12" s="111"/>
      <c r="BJH12" s="111"/>
      <c r="BJI12" s="111"/>
      <c r="BJJ12" s="111"/>
      <c r="BJK12" s="111"/>
      <c r="BJL12" s="111"/>
      <c r="BJM12" s="111"/>
      <c r="BJN12" s="111"/>
      <c r="BJO12" s="111"/>
      <c r="BJP12" s="111"/>
      <c r="BJQ12" s="111"/>
      <c r="BJR12" s="111"/>
      <c r="BJS12" s="111"/>
      <c r="BJT12" s="111"/>
      <c r="BJU12" s="111"/>
      <c r="BJV12" s="111"/>
      <c r="BJW12" s="111"/>
      <c r="BJX12" s="111"/>
      <c r="BJY12" s="111"/>
      <c r="BJZ12" s="111"/>
      <c r="BKA12" s="111"/>
      <c r="BKB12" s="111"/>
      <c r="BKC12" s="111"/>
      <c r="BKD12" s="111"/>
      <c r="BKE12" s="111"/>
      <c r="BKF12" s="111"/>
      <c r="BKG12" s="111"/>
      <c r="BKH12" s="111"/>
      <c r="BKI12" s="111"/>
      <c r="BKJ12" s="111"/>
      <c r="BKK12" s="111"/>
      <c r="BKL12" s="111"/>
      <c r="BKM12" s="111"/>
      <c r="BKN12" s="111"/>
      <c r="BKO12" s="111"/>
      <c r="BKP12" s="111"/>
      <c r="BKQ12" s="111"/>
      <c r="BKR12" s="111"/>
      <c r="BKS12" s="111"/>
      <c r="BKT12" s="111"/>
      <c r="BKU12" s="111"/>
      <c r="BKV12" s="111"/>
      <c r="BKW12" s="111"/>
      <c r="BKX12" s="111"/>
      <c r="BKY12" s="111"/>
      <c r="BKZ12" s="111"/>
      <c r="BLA12" s="111"/>
      <c r="BLB12" s="111"/>
      <c r="BLC12" s="111"/>
      <c r="BLD12" s="111"/>
      <c r="BLE12" s="111"/>
      <c r="BLF12" s="111"/>
      <c r="BLG12" s="111"/>
      <c r="BLH12" s="111"/>
      <c r="BLI12" s="111"/>
      <c r="BLJ12" s="111"/>
      <c r="BLK12" s="111"/>
      <c r="BLL12" s="111"/>
      <c r="BLM12" s="111"/>
      <c r="BLN12" s="111"/>
      <c r="BLO12" s="111"/>
      <c r="BLP12" s="111"/>
      <c r="BLQ12" s="111"/>
      <c r="BLR12" s="111"/>
      <c r="BLS12" s="111"/>
      <c r="BLT12" s="111"/>
      <c r="BLU12" s="111"/>
      <c r="BLV12" s="111"/>
      <c r="BLW12" s="111"/>
      <c r="BLX12" s="111"/>
      <c r="BLY12" s="111"/>
      <c r="BLZ12" s="111"/>
      <c r="BMA12" s="111"/>
      <c r="BMB12" s="111"/>
      <c r="BMC12" s="111"/>
      <c r="BMD12" s="111"/>
      <c r="BME12" s="111"/>
      <c r="BMF12" s="111"/>
      <c r="BMG12" s="111"/>
      <c r="BMH12" s="111"/>
      <c r="BMI12" s="111"/>
      <c r="BMJ12" s="111"/>
      <c r="BMK12" s="111"/>
      <c r="BML12" s="111"/>
      <c r="BMM12" s="111"/>
      <c r="BMN12" s="111"/>
      <c r="BMO12" s="111"/>
      <c r="BMP12" s="111"/>
      <c r="BMQ12" s="111"/>
      <c r="BMR12" s="111"/>
      <c r="BMS12" s="111"/>
      <c r="BMT12" s="111"/>
      <c r="BMU12" s="111"/>
      <c r="BMV12" s="111"/>
      <c r="BMW12" s="111"/>
      <c r="BMX12" s="111"/>
      <c r="BMY12" s="111"/>
      <c r="BMZ12" s="111"/>
      <c r="BNA12" s="111"/>
      <c r="BNB12" s="111"/>
      <c r="BNC12" s="111"/>
      <c r="BND12" s="111"/>
      <c r="BNE12" s="111"/>
      <c r="BNF12" s="111"/>
      <c r="BNG12" s="111"/>
      <c r="BNH12" s="111"/>
      <c r="BNI12" s="111"/>
      <c r="BNJ12" s="111"/>
      <c r="BNK12" s="111"/>
      <c r="BNL12" s="111"/>
      <c r="BNM12" s="111"/>
      <c r="BNN12" s="111"/>
      <c r="BNO12" s="111"/>
      <c r="BNP12" s="111"/>
      <c r="BNQ12" s="111"/>
      <c r="BNR12" s="111"/>
      <c r="BNS12" s="111"/>
      <c r="BNT12" s="111"/>
      <c r="BNU12" s="111"/>
      <c r="BNV12" s="111"/>
      <c r="BNW12" s="111"/>
      <c r="BNX12" s="111"/>
      <c r="BNY12" s="111"/>
      <c r="BNZ12" s="111"/>
      <c r="BOA12" s="111"/>
      <c r="BOB12" s="111"/>
      <c r="BOC12" s="111"/>
      <c r="BOD12" s="111"/>
      <c r="BOE12" s="111"/>
      <c r="BOF12" s="111"/>
      <c r="BOG12" s="111"/>
      <c r="BOH12" s="111"/>
      <c r="BOI12" s="111"/>
      <c r="BOJ12" s="111"/>
      <c r="BOK12" s="111"/>
      <c r="BOL12" s="111"/>
      <c r="BOM12" s="111"/>
      <c r="BON12" s="111"/>
      <c r="BOO12" s="111"/>
      <c r="BOP12" s="111"/>
      <c r="BOQ12" s="111"/>
      <c r="BOR12" s="111"/>
      <c r="BOS12" s="111"/>
      <c r="BOT12" s="111"/>
      <c r="BOU12" s="111"/>
      <c r="BOV12" s="111"/>
      <c r="BOW12" s="111"/>
      <c r="BOX12" s="111"/>
      <c r="BOY12" s="111"/>
      <c r="BOZ12" s="111"/>
      <c r="BPA12" s="111"/>
      <c r="BPB12" s="111"/>
      <c r="BPC12" s="111"/>
      <c r="BPD12" s="111"/>
      <c r="BPE12" s="111"/>
      <c r="BPF12" s="111"/>
      <c r="BPG12" s="111"/>
      <c r="BPH12" s="111"/>
      <c r="BPI12" s="111"/>
      <c r="BPJ12" s="111"/>
      <c r="BPK12" s="111"/>
      <c r="BPL12" s="111"/>
      <c r="BPM12" s="111"/>
      <c r="BPN12" s="111"/>
      <c r="BPO12" s="111"/>
      <c r="BPP12" s="111"/>
      <c r="BPQ12" s="111"/>
      <c r="BPR12" s="111"/>
      <c r="BPS12" s="111"/>
      <c r="BPT12" s="111"/>
      <c r="BPU12" s="111"/>
      <c r="BPV12" s="111"/>
      <c r="BPW12" s="111"/>
      <c r="BPX12" s="111"/>
      <c r="BPY12" s="111"/>
      <c r="BPZ12" s="111"/>
      <c r="BQA12" s="111"/>
      <c r="BQB12" s="111"/>
      <c r="BQC12" s="111"/>
      <c r="BQD12" s="111"/>
      <c r="BQE12" s="111"/>
      <c r="BQF12" s="111"/>
      <c r="BQG12" s="111"/>
      <c r="BQH12" s="111"/>
      <c r="BQI12" s="111"/>
      <c r="BQJ12" s="111"/>
      <c r="BQK12" s="111"/>
      <c r="BQL12" s="111"/>
      <c r="BQM12" s="111"/>
      <c r="BQN12" s="111"/>
      <c r="BQO12" s="111"/>
      <c r="BQP12" s="111"/>
      <c r="BQQ12" s="111"/>
      <c r="BQR12" s="111"/>
      <c r="BQS12" s="111"/>
      <c r="BQT12" s="111"/>
      <c r="BQU12" s="111"/>
      <c r="BQV12" s="111"/>
      <c r="BQW12" s="111"/>
      <c r="BQX12" s="111"/>
      <c r="BQY12" s="111"/>
      <c r="BQZ12" s="111"/>
      <c r="BRA12" s="111"/>
      <c r="BRB12" s="111"/>
      <c r="BRC12" s="111"/>
      <c r="BRD12" s="111"/>
      <c r="BRE12" s="111"/>
      <c r="BRF12" s="111"/>
      <c r="BRG12" s="111"/>
      <c r="BRH12" s="111"/>
      <c r="BRI12" s="111"/>
      <c r="BRJ12" s="111"/>
      <c r="BRK12" s="111"/>
      <c r="BRL12" s="111"/>
      <c r="BRM12" s="111"/>
      <c r="BRN12" s="111"/>
      <c r="BRO12" s="111"/>
      <c r="BRP12" s="111"/>
      <c r="BRQ12" s="111"/>
      <c r="BRR12" s="111"/>
      <c r="BRS12" s="111"/>
      <c r="BRT12" s="111"/>
      <c r="BRU12" s="111"/>
      <c r="BRV12" s="111"/>
      <c r="BRW12" s="111"/>
      <c r="BRX12" s="111"/>
      <c r="BRY12" s="111"/>
      <c r="BRZ12" s="111"/>
      <c r="BSA12" s="111"/>
      <c r="BSB12" s="111"/>
      <c r="BSC12" s="111"/>
      <c r="BSD12" s="111"/>
      <c r="BSE12" s="111"/>
      <c r="BSF12" s="111"/>
      <c r="BSG12" s="111"/>
      <c r="BSH12" s="111"/>
      <c r="BSI12" s="111"/>
      <c r="BSJ12" s="111"/>
      <c r="BSK12" s="111"/>
      <c r="BSL12" s="111"/>
      <c r="BSM12" s="111"/>
      <c r="BSN12" s="111"/>
      <c r="BSO12" s="111"/>
      <c r="BSP12" s="111"/>
      <c r="BSQ12" s="111"/>
      <c r="BSR12" s="111"/>
      <c r="BSS12" s="111"/>
      <c r="BST12" s="111"/>
      <c r="BSU12" s="111"/>
      <c r="BSV12" s="111"/>
      <c r="BSW12" s="111"/>
      <c r="BSX12" s="111"/>
      <c r="BSY12" s="111"/>
      <c r="BSZ12" s="111"/>
      <c r="BTA12" s="111"/>
      <c r="BTB12" s="111"/>
      <c r="BTC12" s="111"/>
      <c r="BTD12" s="111"/>
      <c r="BTE12" s="111"/>
      <c r="BTF12" s="111"/>
      <c r="BTG12" s="111"/>
      <c r="BTH12" s="111"/>
      <c r="BTI12" s="111"/>
      <c r="BTJ12" s="111"/>
      <c r="BTK12" s="111"/>
      <c r="BTL12" s="111"/>
      <c r="BTM12" s="111"/>
      <c r="BTN12" s="111"/>
      <c r="BTO12" s="111"/>
      <c r="BTP12" s="111"/>
      <c r="BTQ12" s="111"/>
      <c r="BTR12" s="111"/>
      <c r="BTS12" s="111"/>
      <c r="BTT12" s="111"/>
      <c r="BTU12" s="111"/>
      <c r="BTV12" s="111"/>
      <c r="BTW12" s="111"/>
      <c r="BTX12" s="111"/>
      <c r="BTY12" s="111"/>
      <c r="BTZ12" s="111"/>
      <c r="BUA12" s="111"/>
      <c r="BUB12" s="111"/>
      <c r="BUC12" s="111"/>
      <c r="BUD12" s="111"/>
      <c r="BUE12" s="111"/>
      <c r="BUF12" s="111"/>
      <c r="BUG12" s="111"/>
      <c r="BUH12" s="111"/>
      <c r="BUI12" s="111"/>
      <c r="BUJ12" s="111"/>
      <c r="BUK12" s="111"/>
      <c r="BUL12" s="111"/>
      <c r="BUM12" s="111"/>
      <c r="BUN12" s="111"/>
      <c r="BUO12" s="111"/>
      <c r="BUP12" s="111"/>
      <c r="BUQ12" s="111"/>
      <c r="BUR12" s="111"/>
      <c r="BUS12" s="111"/>
      <c r="BUT12" s="111"/>
      <c r="BUU12" s="111"/>
      <c r="BUV12" s="111"/>
      <c r="BUW12" s="111"/>
      <c r="BUX12" s="111"/>
      <c r="BUY12" s="111"/>
      <c r="BUZ12" s="111"/>
      <c r="BVA12" s="111"/>
      <c r="BVB12" s="111"/>
      <c r="BVC12" s="111"/>
      <c r="BVD12" s="111"/>
      <c r="BVE12" s="111"/>
      <c r="BVF12" s="111"/>
      <c r="BVG12" s="111"/>
      <c r="BVH12" s="111"/>
      <c r="BVI12" s="111"/>
      <c r="BVJ12" s="111"/>
      <c r="BVK12" s="111"/>
      <c r="BVL12" s="111"/>
      <c r="BVM12" s="111"/>
      <c r="BVN12" s="111"/>
      <c r="BVO12" s="111"/>
      <c r="BVP12" s="111"/>
      <c r="BVQ12" s="111"/>
      <c r="BVR12" s="111"/>
      <c r="BVS12" s="111"/>
      <c r="BVT12" s="111"/>
      <c r="BVU12" s="111"/>
      <c r="BVV12" s="111"/>
      <c r="BVW12" s="111"/>
      <c r="BVX12" s="111"/>
      <c r="BVY12" s="111"/>
      <c r="BVZ12" s="111"/>
      <c r="BWA12" s="111"/>
      <c r="BWB12" s="111"/>
      <c r="BWC12" s="111"/>
      <c r="BWD12" s="111"/>
      <c r="BWE12" s="111"/>
      <c r="BWF12" s="111"/>
      <c r="BWG12" s="111"/>
      <c r="BWH12" s="111"/>
      <c r="BWI12" s="111"/>
      <c r="BWJ12" s="111"/>
      <c r="BWK12" s="111"/>
      <c r="BWL12" s="111"/>
      <c r="BWM12" s="111"/>
      <c r="BWN12" s="111"/>
      <c r="BWO12" s="111"/>
      <c r="BWP12" s="111"/>
      <c r="BWQ12" s="111"/>
      <c r="BWR12" s="111"/>
      <c r="BWS12" s="111"/>
      <c r="BWT12" s="111"/>
      <c r="BWU12" s="111"/>
      <c r="BWV12" s="111"/>
      <c r="BWW12" s="111"/>
      <c r="BWX12" s="111"/>
      <c r="BWY12" s="111"/>
      <c r="BWZ12" s="111"/>
      <c r="BXA12" s="111"/>
      <c r="BXB12" s="111"/>
      <c r="BXC12" s="111"/>
      <c r="BXD12" s="111"/>
      <c r="BXE12" s="111"/>
      <c r="BXF12" s="111"/>
      <c r="BXG12" s="111"/>
      <c r="BXH12" s="111"/>
      <c r="BXI12" s="111"/>
      <c r="BXJ12" s="111"/>
      <c r="BXK12" s="111"/>
      <c r="BXL12" s="111"/>
      <c r="BXM12" s="111"/>
      <c r="BXN12" s="111"/>
      <c r="BXO12" s="111"/>
      <c r="BXP12" s="111"/>
      <c r="BXQ12" s="111"/>
      <c r="BXR12" s="111"/>
      <c r="BXS12" s="111"/>
      <c r="BXT12" s="111"/>
      <c r="BXU12" s="111"/>
      <c r="BXV12" s="111"/>
      <c r="BXW12" s="111"/>
      <c r="BXX12" s="111"/>
      <c r="BXY12" s="111"/>
      <c r="BXZ12" s="111"/>
      <c r="BYA12" s="111"/>
      <c r="BYB12" s="111"/>
      <c r="BYC12" s="111"/>
      <c r="BYD12" s="111"/>
      <c r="BYE12" s="111"/>
      <c r="BYF12" s="111"/>
      <c r="BYG12" s="111"/>
      <c r="BYH12" s="111"/>
      <c r="BYI12" s="111"/>
      <c r="BYJ12" s="111"/>
      <c r="BYK12" s="111"/>
      <c r="BYL12" s="111"/>
      <c r="BYM12" s="111"/>
      <c r="BYN12" s="111"/>
      <c r="BYO12" s="111"/>
      <c r="BYP12" s="111"/>
      <c r="BYQ12" s="111"/>
      <c r="BYR12" s="111"/>
      <c r="BYS12" s="111"/>
      <c r="BYT12" s="111"/>
      <c r="BYU12" s="111"/>
      <c r="BYV12" s="111"/>
      <c r="BYW12" s="111"/>
      <c r="BYX12" s="111"/>
      <c r="BYY12" s="111"/>
      <c r="BYZ12" s="111"/>
      <c r="BZA12" s="111"/>
      <c r="BZB12" s="111"/>
      <c r="BZC12" s="111"/>
      <c r="BZD12" s="111"/>
      <c r="BZE12" s="111"/>
      <c r="BZF12" s="111"/>
      <c r="BZG12" s="111"/>
      <c r="BZH12" s="111"/>
      <c r="BZI12" s="111"/>
      <c r="BZJ12" s="111"/>
      <c r="BZK12" s="111"/>
      <c r="BZL12" s="111"/>
      <c r="BZM12" s="111"/>
      <c r="BZN12" s="111"/>
      <c r="BZO12" s="111"/>
      <c r="BZP12" s="111"/>
      <c r="BZQ12" s="111"/>
      <c r="BZR12" s="111"/>
      <c r="BZS12" s="111"/>
      <c r="BZT12" s="111"/>
      <c r="BZU12" s="111"/>
      <c r="BZV12" s="111"/>
      <c r="BZW12" s="111"/>
      <c r="BZX12" s="111"/>
      <c r="BZY12" s="111"/>
      <c r="BZZ12" s="111"/>
      <c r="CAA12" s="111"/>
      <c r="CAB12" s="111"/>
      <c r="CAC12" s="111"/>
      <c r="CAD12" s="111"/>
      <c r="CAE12" s="111"/>
      <c r="CAF12" s="111"/>
      <c r="CAG12" s="111"/>
      <c r="CAH12" s="111"/>
      <c r="CAI12" s="111"/>
      <c r="CAJ12" s="111"/>
      <c r="CAK12" s="111"/>
      <c r="CAL12" s="111"/>
      <c r="CAM12" s="111"/>
      <c r="CAN12" s="111"/>
      <c r="CAO12" s="111"/>
      <c r="CAP12" s="111"/>
      <c r="CAQ12" s="111"/>
      <c r="CAR12" s="111"/>
      <c r="CAS12" s="111"/>
      <c r="CAT12" s="111"/>
      <c r="CAU12" s="111"/>
      <c r="CAV12" s="111"/>
      <c r="CAW12" s="111"/>
      <c r="CAX12" s="111"/>
      <c r="CAY12" s="111"/>
      <c r="CAZ12" s="111"/>
      <c r="CBA12" s="111"/>
      <c r="CBB12" s="111"/>
      <c r="CBC12" s="111"/>
      <c r="CBD12" s="111"/>
      <c r="CBE12" s="111"/>
      <c r="CBF12" s="111"/>
      <c r="CBG12" s="111"/>
      <c r="CBH12" s="111"/>
      <c r="CBI12" s="111"/>
      <c r="CBJ12" s="111"/>
      <c r="CBK12" s="111"/>
      <c r="CBL12" s="111"/>
      <c r="CBM12" s="111"/>
      <c r="CBN12" s="111"/>
      <c r="CBO12" s="111"/>
      <c r="CBP12" s="111"/>
      <c r="CBQ12" s="111"/>
      <c r="CBR12" s="111"/>
      <c r="CBS12" s="111"/>
      <c r="CBT12" s="111"/>
      <c r="CBU12" s="111"/>
      <c r="CBV12" s="111"/>
      <c r="CBW12" s="111"/>
      <c r="CBX12" s="111"/>
      <c r="CBY12" s="111"/>
      <c r="CBZ12" s="111"/>
      <c r="CCA12" s="111"/>
      <c r="CCB12" s="111"/>
      <c r="CCC12" s="111"/>
      <c r="CCD12" s="111"/>
      <c r="CCE12" s="111"/>
      <c r="CCF12" s="111"/>
      <c r="CCG12" s="111"/>
      <c r="CCH12" s="111"/>
      <c r="CCI12" s="111"/>
      <c r="CCJ12" s="111"/>
      <c r="CCK12" s="111"/>
      <c r="CCL12" s="111"/>
      <c r="CCM12" s="111"/>
      <c r="CCN12" s="111"/>
      <c r="CCO12" s="111"/>
      <c r="CCP12" s="111"/>
      <c r="CCQ12" s="111"/>
      <c r="CCR12" s="111"/>
      <c r="CCS12" s="111"/>
      <c r="CCT12" s="111"/>
      <c r="CCU12" s="111"/>
      <c r="CCV12" s="111"/>
      <c r="CCW12" s="111"/>
      <c r="CCX12" s="111"/>
      <c r="CCY12" s="111"/>
      <c r="CCZ12" s="111"/>
      <c r="CDA12" s="111"/>
      <c r="CDB12" s="111"/>
      <c r="CDC12" s="111"/>
      <c r="CDD12" s="111"/>
      <c r="CDE12" s="111"/>
      <c r="CDF12" s="111"/>
      <c r="CDG12" s="111"/>
      <c r="CDH12" s="111"/>
      <c r="CDI12" s="111"/>
      <c r="CDJ12" s="111"/>
      <c r="CDK12" s="111"/>
      <c r="CDL12" s="111"/>
      <c r="CDM12" s="111"/>
      <c r="CDN12" s="111"/>
      <c r="CDO12" s="111"/>
      <c r="CDP12" s="111"/>
      <c r="CDQ12" s="111"/>
      <c r="CDR12" s="111"/>
      <c r="CDS12" s="111"/>
      <c r="CDT12" s="111"/>
      <c r="CDU12" s="111"/>
      <c r="CDV12" s="111"/>
      <c r="CDW12" s="111"/>
      <c r="CDX12" s="111"/>
      <c r="CDY12" s="111"/>
      <c r="CDZ12" s="111"/>
      <c r="CEA12" s="111"/>
      <c r="CEB12" s="111"/>
      <c r="CEC12" s="111"/>
      <c r="CED12" s="111"/>
      <c r="CEE12" s="111"/>
      <c r="CEF12" s="111"/>
      <c r="CEG12" s="111"/>
      <c r="CEH12" s="111"/>
      <c r="CEI12" s="111"/>
      <c r="CEJ12" s="111"/>
      <c r="CEK12" s="111"/>
      <c r="CEL12" s="111"/>
      <c r="CEM12" s="111"/>
      <c r="CEN12" s="111"/>
      <c r="CEO12" s="111"/>
      <c r="CEP12" s="111"/>
      <c r="CEQ12" s="111"/>
      <c r="CER12" s="111"/>
      <c r="CES12" s="111"/>
      <c r="CET12" s="111"/>
      <c r="CEU12" s="111"/>
      <c r="CEV12" s="111"/>
      <c r="CEW12" s="111"/>
      <c r="CEX12" s="111"/>
      <c r="CEY12" s="111"/>
      <c r="CEZ12" s="111"/>
      <c r="CFA12" s="111"/>
      <c r="CFB12" s="111"/>
      <c r="CFC12" s="111"/>
      <c r="CFD12" s="111"/>
      <c r="CFE12" s="111"/>
      <c r="CFF12" s="111"/>
      <c r="CFG12" s="111"/>
      <c r="CFH12" s="111"/>
      <c r="CFI12" s="111"/>
      <c r="CFJ12" s="111"/>
      <c r="CFK12" s="111"/>
      <c r="CFL12" s="111"/>
      <c r="CFM12" s="111"/>
      <c r="CFN12" s="111"/>
      <c r="CFO12" s="111"/>
      <c r="CFP12" s="111"/>
      <c r="CFQ12" s="111"/>
      <c r="CFR12" s="111"/>
      <c r="CFS12" s="111"/>
      <c r="CFT12" s="111"/>
      <c r="CFU12" s="111"/>
      <c r="CFV12" s="111"/>
      <c r="CFW12" s="111"/>
      <c r="CFX12" s="111"/>
      <c r="CFY12" s="111"/>
      <c r="CFZ12" s="111"/>
      <c r="CGA12" s="111"/>
      <c r="CGB12" s="111"/>
      <c r="CGC12" s="111"/>
      <c r="CGD12" s="111"/>
      <c r="CGE12" s="111"/>
      <c r="CGF12" s="111"/>
      <c r="CGG12" s="111"/>
      <c r="CGH12" s="111"/>
      <c r="CGI12" s="111"/>
      <c r="CGJ12" s="111"/>
      <c r="CGK12" s="111"/>
      <c r="CGL12" s="111"/>
      <c r="CGM12" s="111"/>
      <c r="CGN12" s="111"/>
      <c r="CGO12" s="111"/>
      <c r="CGP12" s="111"/>
      <c r="CGQ12" s="111"/>
      <c r="CGR12" s="111"/>
      <c r="CGS12" s="111"/>
      <c r="CGT12" s="111"/>
      <c r="CGU12" s="111"/>
      <c r="CGV12" s="111"/>
      <c r="CGW12" s="111"/>
      <c r="CGX12" s="111"/>
      <c r="CGY12" s="111"/>
      <c r="CGZ12" s="111"/>
      <c r="CHA12" s="111"/>
      <c r="CHB12" s="111"/>
      <c r="CHC12" s="111"/>
      <c r="CHD12" s="111"/>
      <c r="CHE12" s="111"/>
      <c r="CHF12" s="111"/>
      <c r="CHG12" s="111"/>
      <c r="CHH12" s="111"/>
      <c r="CHI12" s="111"/>
      <c r="CHJ12" s="111"/>
      <c r="CHK12" s="111"/>
      <c r="CHL12" s="111"/>
      <c r="CHM12" s="111"/>
      <c r="CHN12" s="111"/>
      <c r="CHO12" s="111"/>
      <c r="CHP12" s="111"/>
      <c r="CHQ12" s="111"/>
      <c r="CHR12" s="111"/>
      <c r="CHS12" s="111"/>
      <c r="CHT12" s="111"/>
      <c r="CHU12" s="111"/>
      <c r="CHV12" s="111"/>
      <c r="CHW12" s="111"/>
      <c r="CHX12" s="111"/>
      <c r="CHY12" s="111"/>
      <c r="CHZ12" s="111"/>
      <c r="CIA12" s="111"/>
      <c r="CIB12" s="111"/>
      <c r="CIC12" s="111"/>
      <c r="CID12" s="111"/>
      <c r="CIE12" s="111"/>
      <c r="CIF12" s="111"/>
      <c r="CIG12" s="111"/>
      <c r="CIH12" s="111"/>
      <c r="CII12" s="111"/>
      <c r="CIJ12" s="111"/>
      <c r="CIK12" s="111"/>
      <c r="CIL12" s="111"/>
      <c r="CIM12" s="111"/>
      <c r="CIN12" s="111"/>
      <c r="CIO12" s="111"/>
      <c r="CIP12" s="111"/>
      <c r="CIQ12" s="111"/>
      <c r="CIR12" s="111"/>
      <c r="CIS12" s="111"/>
      <c r="CIT12" s="111"/>
      <c r="CIU12" s="111"/>
      <c r="CIV12" s="111"/>
      <c r="CIW12" s="111"/>
      <c r="CIX12" s="111"/>
      <c r="CIY12" s="111"/>
      <c r="CIZ12" s="111"/>
      <c r="CJA12" s="111"/>
      <c r="CJB12" s="111"/>
      <c r="CJC12" s="111"/>
      <c r="CJD12" s="111"/>
      <c r="CJE12" s="111"/>
      <c r="CJF12" s="111"/>
      <c r="CJG12" s="111"/>
      <c r="CJH12" s="111"/>
      <c r="CJI12" s="111"/>
      <c r="CJJ12" s="111"/>
      <c r="CJK12" s="111"/>
      <c r="CJL12" s="111"/>
      <c r="CJM12" s="111"/>
      <c r="CJN12" s="111"/>
      <c r="CJO12" s="111"/>
      <c r="CJP12" s="111"/>
      <c r="CJQ12" s="111"/>
      <c r="CJR12" s="111"/>
      <c r="CJS12" s="111"/>
      <c r="CJT12" s="111"/>
      <c r="CJU12" s="111"/>
      <c r="CJV12" s="111"/>
      <c r="CJW12" s="111"/>
      <c r="CJX12" s="111"/>
      <c r="CJY12" s="111"/>
      <c r="CJZ12" s="111"/>
      <c r="CKA12" s="111"/>
      <c r="CKB12" s="111"/>
      <c r="CKC12" s="111"/>
      <c r="CKD12" s="111"/>
      <c r="CKE12" s="111"/>
      <c r="CKF12" s="111"/>
      <c r="CKG12" s="111"/>
      <c r="CKH12" s="111"/>
      <c r="CKI12" s="111"/>
      <c r="CKJ12" s="111"/>
      <c r="CKK12" s="111"/>
      <c r="CKL12" s="111"/>
      <c r="CKM12" s="111"/>
      <c r="CKN12" s="111"/>
      <c r="CKO12" s="111"/>
      <c r="CKP12" s="111"/>
      <c r="CKQ12" s="111"/>
      <c r="CKR12" s="111"/>
      <c r="CKS12" s="111"/>
      <c r="CKT12" s="111"/>
      <c r="CKU12" s="111"/>
      <c r="CKV12" s="111"/>
      <c r="CKW12" s="111"/>
      <c r="CKX12" s="111"/>
      <c r="CKY12" s="111"/>
      <c r="CKZ12" s="111"/>
      <c r="CLA12" s="111"/>
      <c r="CLB12" s="111"/>
      <c r="CLC12" s="111"/>
      <c r="CLD12" s="111"/>
      <c r="CLE12" s="111"/>
      <c r="CLF12" s="111"/>
      <c r="CLG12" s="111"/>
      <c r="CLH12" s="111"/>
      <c r="CLI12" s="111"/>
      <c r="CLJ12" s="111"/>
      <c r="CLK12" s="111"/>
      <c r="CLL12" s="111"/>
      <c r="CLM12" s="111"/>
      <c r="CLN12" s="111"/>
      <c r="CLO12" s="111"/>
      <c r="CLP12" s="111"/>
      <c r="CLQ12" s="111"/>
      <c r="CLR12" s="111"/>
      <c r="CLS12" s="111"/>
      <c r="CLT12" s="111"/>
      <c r="CLU12" s="111"/>
      <c r="CLV12" s="111"/>
      <c r="CLW12" s="111"/>
      <c r="CLX12" s="111"/>
      <c r="CLY12" s="111"/>
      <c r="CLZ12" s="111"/>
      <c r="CMA12" s="111"/>
      <c r="CMB12" s="111"/>
      <c r="CMC12" s="111"/>
      <c r="CMD12" s="111"/>
      <c r="CME12" s="111"/>
      <c r="CMF12" s="111"/>
      <c r="CMG12" s="111"/>
      <c r="CMH12" s="111"/>
      <c r="CMI12" s="111"/>
      <c r="CMJ12" s="111"/>
      <c r="CMK12" s="111"/>
      <c r="CML12" s="111"/>
      <c r="CMM12" s="111"/>
      <c r="CMN12" s="111"/>
      <c r="CMO12" s="111"/>
      <c r="CMP12" s="111"/>
      <c r="CMQ12" s="111"/>
      <c r="CMR12" s="111"/>
      <c r="CMS12" s="111"/>
      <c r="CMT12" s="111"/>
      <c r="CMU12" s="111"/>
      <c r="CMV12" s="111"/>
      <c r="CMW12" s="111"/>
      <c r="CMX12" s="111"/>
      <c r="CMY12" s="111"/>
      <c r="CMZ12" s="111"/>
      <c r="CNA12" s="111"/>
      <c r="CNB12" s="111"/>
      <c r="CNC12" s="111"/>
      <c r="CND12" s="111"/>
      <c r="CNE12" s="111"/>
      <c r="CNF12" s="111"/>
      <c r="CNG12" s="111"/>
      <c r="CNH12" s="111"/>
      <c r="CNI12" s="111"/>
      <c r="CNJ12" s="111"/>
      <c r="CNK12" s="111"/>
      <c r="CNL12" s="111"/>
      <c r="CNM12" s="111"/>
      <c r="CNN12" s="111"/>
      <c r="CNO12" s="111"/>
      <c r="CNP12" s="111"/>
      <c r="CNQ12" s="111"/>
      <c r="CNR12" s="111"/>
      <c r="CNS12" s="111"/>
      <c r="CNT12" s="111"/>
      <c r="CNU12" s="111"/>
      <c r="CNV12" s="111"/>
      <c r="CNW12" s="111"/>
      <c r="CNX12" s="111"/>
      <c r="CNY12" s="111"/>
      <c r="CNZ12" s="111"/>
      <c r="COA12" s="111"/>
      <c r="COB12" s="111"/>
      <c r="COC12" s="111"/>
      <c r="COD12" s="111"/>
      <c r="COE12" s="111"/>
      <c r="COF12" s="111"/>
      <c r="COG12" s="111"/>
      <c r="COH12" s="111"/>
      <c r="COI12" s="111"/>
      <c r="COJ12" s="111"/>
      <c r="COK12" s="111"/>
      <c r="COL12" s="111"/>
      <c r="COM12" s="111"/>
      <c r="CON12" s="111"/>
      <c r="COO12" s="111"/>
      <c r="COP12" s="111"/>
      <c r="COQ12" s="111"/>
      <c r="COR12" s="111"/>
      <c r="COS12" s="111"/>
      <c r="COT12" s="111"/>
      <c r="COU12" s="111"/>
      <c r="COV12" s="111"/>
      <c r="COW12" s="111"/>
      <c r="COX12" s="111"/>
      <c r="COY12" s="111"/>
      <c r="COZ12" s="111"/>
      <c r="CPA12" s="111"/>
      <c r="CPB12" s="111"/>
      <c r="CPC12" s="111"/>
      <c r="CPD12" s="111"/>
      <c r="CPE12" s="111"/>
      <c r="CPF12" s="111"/>
      <c r="CPG12" s="111"/>
      <c r="CPH12" s="111"/>
      <c r="CPI12" s="111"/>
      <c r="CPJ12" s="111"/>
      <c r="CPK12" s="111"/>
      <c r="CPL12" s="111"/>
      <c r="CPM12" s="111"/>
      <c r="CPN12" s="111"/>
      <c r="CPO12" s="111"/>
      <c r="CPP12" s="111"/>
      <c r="CPQ12" s="111"/>
      <c r="CPR12" s="111"/>
      <c r="CPS12" s="111"/>
      <c r="CPT12" s="111"/>
      <c r="CPU12" s="111"/>
      <c r="CPV12" s="111"/>
      <c r="CPW12" s="111"/>
      <c r="CPX12" s="111"/>
      <c r="CPY12" s="111"/>
      <c r="CPZ12" s="111"/>
      <c r="CQA12" s="111"/>
      <c r="CQB12" s="111"/>
      <c r="CQC12" s="111"/>
      <c r="CQD12" s="111"/>
      <c r="CQE12" s="111"/>
      <c r="CQF12" s="111"/>
      <c r="CQG12" s="111"/>
      <c r="CQH12" s="111"/>
      <c r="CQI12" s="111"/>
      <c r="CQJ12" s="111"/>
      <c r="CQK12" s="111"/>
      <c r="CQL12" s="111"/>
      <c r="CQM12" s="111"/>
      <c r="CQN12" s="111"/>
      <c r="CQO12" s="111"/>
      <c r="CQP12" s="111"/>
      <c r="CQQ12" s="111"/>
      <c r="CQR12" s="111"/>
      <c r="CQS12" s="111"/>
      <c r="CQT12" s="111"/>
      <c r="CQU12" s="111"/>
      <c r="CQV12" s="111"/>
      <c r="CQW12" s="111"/>
      <c r="CQX12" s="111"/>
      <c r="CQY12" s="111"/>
      <c r="CQZ12" s="111"/>
      <c r="CRA12" s="111"/>
      <c r="CRB12" s="111"/>
      <c r="CRC12" s="111"/>
      <c r="CRD12" s="111"/>
      <c r="CRE12" s="111"/>
      <c r="CRF12" s="111"/>
      <c r="CRG12" s="111"/>
      <c r="CRH12" s="111"/>
      <c r="CRI12" s="111"/>
      <c r="CRJ12" s="111"/>
      <c r="CRK12" s="111"/>
      <c r="CRL12" s="111"/>
      <c r="CRM12" s="111"/>
      <c r="CRN12" s="111"/>
      <c r="CRO12" s="111"/>
      <c r="CRP12" s="111"/>
      <c r="CRQ12" s="111"/>
      <c r="CRR12" s="111"/>
      <c r="CRS12" s="111"/>
      <c r="CRT12" s="111"/>
      <c r="CRU12" s="111"/>
      <c r="CRV12" s="111"/>
      <c r="CRW12" s="111"/>
      <c r="CRX12" s="111"/>
      <c r="CRY12" s="111"/>
      <c r="CRZ12" s="111"/>
      <c r="CSA12" s="111"/>
      <c r="CSB12" s="111"/>
      <c r="CSC12" s="111"/>
      <c r="CSD12" s="111"/>
      <c r="CSE12" s="111"/>
      <c r="CSF12" s="111"/>
      <c r="CSG12" s="111"/>
      <c r="CSH12" s="111"/>
      <c r="CSI12" s="111"/>
      <c r="CSJ12" s="111"/>
      <c r="CSK12" s="111"/>
      <c r="CSL12" s="111"/>
      <c r="CSM12" s="111"/>
      <c r="CSN12" s="111"/>
      <c r="CSO12" s="111"/>
      <c r="CSP12" s="111"/>
      <c r="CSQ12" s="111"/>
      <c r="CSR12" s="111"/>
      <c r="CSS12" s="111"/>
      <c r="CST12" s="111"/>
      <c r="CSU12" s="111"/>
      <c r="CSV12" s="111"/>
      <c r="CSW12" s="111"/>
      <c r="CSX12" s="111"/>
      <c r="CSY12" s="111"/>
      <c r="CSZ12" s="111"/>
      <c r="CTA12" s="111"/>
      <c r="CTB12" s="111"/>
      <c r="CTC12" s="111"/>
      <c r="CTD12" s="111"/>
      <c r="CTE12" s="111"/>
      <c r="CTF12" s="111"/>
      <c r="CTG12" s="111"/>
      <c r="CTH12" s="111"/>
      <c r="CTI12" s="111"/>
      <c r="CTJ12" s="111"/>
      <c r="CTK12" s="111"/>
      <c r="CTL12" s="111"/>
      <c r="CTM12" s="111"/>
      <c r="CTN12" s="111"/>
      <c r="CTO12" s="111"/>
      <c r="CTP12" s="111"/>
      <c r="CTQ12" s="111"/>
      <c r="CTR12" s="111"/>
      <c r="CTS12" s="111"/>
      <c r="CTT12" s="111"/>
      <c r="CTU12" s="111"/>
      <c r="CTV12" s="111"/>
      <c r="CTW12" s="111"/>
      <c r="CTX12" s="111"/>
      <c r="CTY12" s="111"/>
      <c r="CTZ12" s="111"/>
      <c r="CUA12" s="111"/>
      <c r="CUB12" s="111"/>
      <c r="CUC12" s="111"/>
      <c r="CUD12" s="111"/>
      <c r="CUE12" s="111"/>
      <c r="CUF12" s="111"/>
      <c r="CUG12" s="111"/>
      <c r="CUH12" s="111"/>
      <c r="CUI12" s="111"/>
      <c r="CUJ12" s="111"/>
      <c r="CUK12" s="111"/>
      <c r="CUL12" s="111"/>
      <c r="CUM12" s="111"/>
      <c r="CUN12" s="111"/>
      <c r="CUO12" s="111"/>
      <c r="CUP12" s="111"/>
      <c r="CUQ12" s="111"/>
      <c r="CUR12" s="111"/>
      <c r="CUS12" s="111"/>
      <c r="CUT12" s="111"/>
      <c r="CUU12" s="111"/>
      <c r="CUV12" s="111"/>
      <c r="CUW12" s="111"/>
      <c r="CUX12" s="111"/>
      <c r="CUY12" s="111"/>
      <c r="CUZ12" s="111"/>
      <c r="CVA12" s="111"/>
      <c r="CVB12" s="111"/>
      <c r="CVC12" s="111"/>
      <c r="CVD12" s="111"/>
      <c r="CVE12" s="111"/>
      <c r="CVF12" s="111"/>
      <c r="CVG12" s="111"/>
      <c r="CVH12" s="111"/>
      <c r="CVI12" s="111"/>
      <c r="CVJ12" s="111"/>
      <c r="CVK12" s="111"/>
      <c r="CVL12" s="111"/>
      <c r="CVM12" s="111"/>
      <c r="CVN12" s="111"/>
      <c r="CVO12" s="111"/>
      <c r="CVP12" s="111"/>
      <c r="CVQ12" s="111"/>
      <c r="CVR12" s="111"/>
      <c r="CVS12" s="111"/>
      <c r="CVT12" s="111"/>
      <c r="CVU12" s="111"/>
      <c r="CVV12" s="111"/>
      <c r="CVW12" s="111"/>
      <c r="CVX12" s="111"/>
      <c r="CVY12" s="111"/>
      <c r="CVZ12" s="111"/>
      <c r="CWA12" s="111"/>
      <c r="CWB12" s="111"/>
      <c r="CWC12" s="111"/>
      <c r="CWD12" s="111"/>
      <c r="CWE12" s="111"/>
      <c r="CWF12" s="111"/>
      <c r="CWG12" s="111"/>
      <c r="CWH12" s="111"/>
      <c r="CWI12" s="111"/>
      <c r="CWJ12" s="111"/>
      <c r="CWK12" s="111"/>
      <c r="CWL12" s="111"/>
      <c r="CWM12" s="111"/>
      <c r="CWN12" s="111"/>
      <c r="CWO12" s="111"/>
      <c r="CWP12" s="111"/>
      <c r="CWQ12" s="111"/>
      <c r="CWR12" s="111"/>
      <c r="CWS12" s="111"/>
      <c r="CWT12" s="111"/>
      <c r="CWU12" s="111"/>
      <c r="CWV12" s="111"/>
      <c r="CWW12" s="111"/>
      <c r="CWX12" s="111"/>
      <c r="CWY12" s="111"/>
      <c r="CWZ12" s="111"/>
      <c r="CXA12" s="111"/>
      <c r="CXB12" s="111"/>
      <c r="CXC12" s="111"/>
      <c r="CXD12" s="111"/>
      <c r="CXE12" s="111"/>
      <c r="CXF12" s="111"/>
      <c r="CXG12" s="111"/>
      <c r="CXH12" s="111"/>
      <c r="CXI12" s="111"/>
      <c r="CXJ12" s="111"/>
      <c r="CXK12" s="111"/>
      <c r="CXL12" s="111"/>
      <c r="CXM12" s="111"/>
      <c r="CXN12" s="111"/>
      <c r="CXO12" s="111"/>
      <c r="CXP12" s="111"/>
      <c r="CXQ12" s="111"/>
      <c r="CXR12" s="111"/>
      <c r="CXS12" s="111"/>
      <c r="CXT12" s="111"/>
      <c r="CXU12" s="111"/>
      <c r="CXV12" s="111"/>
      <c r="CXW12" s="111"/>
      <c r="CXX12" s="111"/>
      <c r="CXY12" s="111"/>
      <c r="CXZ12" s="111"/>
      <c r="CYA12" s="111"/>
      <c r="CYB12" s="111"/>
      <c r="CYC12" s="111"/>
      <c r="CYD12" s="111"/>
      <c r="CYE12" s="111"/>
      <c r="CYF12" s="111"/>
      <c r="CYG12" s="111"/>
      <c r="CYH12" s="111"/>
      <c r="CYI12" s="111"/>
      <c r="CYJ12" s="111"/>
      <c r="CYK12" s="111"/>
      <c r="CYL12" s="111"/>
      <c r="CYM12" s="111"/>
      <c r="CYN12" s="111"/>
      <c r="CYO12" s="111"/>
      <c r="CYP12" s="111"/>
      <c r="CYQ12" s="111"/>
      <c r="CYR12" s="111"/>
      <c r="CYS12" s="111"/>
      <c r="CYT12" s="111"/>
      <c r="CYU12" s="111"/>
      <c r="CYV12" s="111"/>
      <c r="CYW12" s="111"/>
      <c r="CYX12" s="111"/>
      <c r="CYY12" s="111"/>
      <c r="CYZ12" s="111"/>
      <c r="CZA12" s="111"/>
      <c r="CZB12" s="111"/>
      <c r="CZC12" s="111"/>
      <c r="CZD12" s="111"/>
      <c r="CZE12" s="111"/>
      <c r="CZF12" s="111"/>
      <c r="CZG12" s="111"/>
      <c r="CZH12" s="111"/>
      <c r="CZI12" s="111"/>
      <c r="CZJ12" s="111"/>
      <c r="CZK12" s="111"/>
      <c r="CZL12" s="111"/>
      <c r="CZM12" s="111"/>
      <c r="CZN12" s="111"/>
      <c r="CZO12" s="111"/>
      <c r="CZP12" s="111"/>
      <c r="CZQ12" s="111"/>
      <c r="CZR12" s="111"/>
      <c r="CZS12" s="111"/>
      <c r="CZT12" s="111"/>
      <c r="CZU12" s="111"/>
      <c r="CZV12" s="111"/>
      <c r="CZW12" s="111"/>
      <c r="CZX12" s="111"/>
      <c r="CZY12" s="111"/>
      <c r="CZZ12" s="111"/>
      <c r="DAA12" s="111"/>
      <c r="DAB12" s="111"/>
      <c r="DAC12" s="111"/>
      <c r="DAD12" s="111"/>
      <c r="DAE12" s="111"/>
      <c r="DAF12" s="111"/>
      <c r="DAG12" s="111"/>
      <c r="DAH12" s="111"/>
      <c r="DAI12" s="111"/>
      <c r="DAJ12" s="111"/>
      <c r="DAK12" s="111"/>
      <c r="DAL12" s="111"/>
      <c r="DAM12" s="111"/>
      <c r="DAN12" s="111"/>
      <c r="DAO12" s="111"/>
      <c r="DAP12" s="111"/>
      <c r="DAQ12" s="111"/>
      <c r="DAR12" s="111"/>
      <c r="DAS12" s="111"/>
      <c r="DAT12" s="111"/>
      <c r="DAU12" s="111"/>
      <c r="DAV12" s="111"/>
      <c r="DAW12" s="111"/>
      <c r="DAX12" s="111"/>
      <c r="DAY12" s="111"/>
      <c r="DAZ12" s="111"/>
      <c r="DBA12" s="111"/>
      <c r="DBB12" s="111"/>
      <c r="DBC12" s="111"/>
      <c r="DBD12" s="111"/>
      <c r="DBE12" s="111"/>
      <c r="DBF12" s="111"/>
      <c r="DBG12" s="111"/>
      <c r="DBH12" s="111"/>
      <c r="DBI12" s="111"/>
      <c r="DBJ12" s="111"/>
      <c r="DBK12" s="111"/>
      <c r="DBL12" s="111"/>
      <c r="DBM12" s="111"/>
      <c r="DBN12" s="111"/>
      <c r="DBO12" s="111"/>
      <c r="DBP12" s="111"/>
      <c r="DBQ12" s="111"/>
      <c r="DBR12" s="111"/>
      <c r="DBS12" s="111"/>
      <c r="DBT12" s="111"/>
      <c r="DBU12" s="111"/>
      <c r="DBV12" s="111"/>
      <c r="DBW12" s="111"/>
      <c r="DBX12" s="111"/>
      <c r="DBY12" s="111"/>
      <c r="DBZ12" s="111"/>
      <c r="DCA12" s="111"/>
      <c r="DCB12" s="111"/>
      <c r="DCC12" s="111"/>
      <c r="DCD12" s="111"/>
      <c r="DCE12" s="111"/>
      <c r="DCF12" s="111"/>
      <c r="DCG12" s="111"/>
      <c r="DCH12" s="111"/>
      <c r="DCI12" s="111"/>
      <c r="DCJ12" s="111"/>
      <c r="DCK12" s="111"/>
      <c r="DCL12" s="111"/>
      <c r="DCM12" s="111"/>
      <c r="DCN12" s="111"/>
      <c r="DCO12" s="111"/>
      <c r="DCP12" s="111"/>
      <c r="DCQ12" s="111"/>
      <c r="DCR12" s="111"/>
      <c r="DCS12" s="111"/>
      <c r="DCT12" s="111"/>
      <c r="DCU12" s="111"/>
      <c r="DCV12" s="111"/>
      <c r="DCW12" s="111"/>
      <c r="DCX12" s="111"/>
      <c r="DCY12" s="111"/>
      <c r="DCZ12" s="111"/>
      <c r="DDA12" s="111"/>
      <c r="DDB12" s="111"/>
      <c r="DDC12" s="111"/>
      <c r="DDD12" s="111"/>
      <c r="DDE12" s="111"/>
      <c r="DDF12" s="111"/>
      <c r="DDG12" s="111"/>
      <c r="DDH12" s="111"/>
      <c r="DDI12" s="111"/>
      <c r="DDJ12" s="111"/>
      <c r="DDK12" s="111"/>
      <c r="DDL12" s="111"/>
      <c r="DDM12" s="111"/>
      <c r="DDN12" s="111"/>
      <c r="DDO12" s="111"/>
      <c r="DDP12" s="111"/>
      <c r="DDQ12" s="111"/>
      <c r="DDR12" s="111"/>
      <c r="DDS12" s="111"/>
      <c r="DDT12" s="111"/>
      <c r="DDU12" s="111"/>
      <c r="DDV12" s="111"/>
      <c r="DDW12" s="111"/>
      <c r="DDX12" s="111"/>
      <c r="DDY12" s="111"/>
      <c r="DDZ12" s="111"/>
      <c r="DEA12" s="111"/>
      <c r="DEB12" s="111"/>
      <c r="DEC12" s="111"/>
      <c r="DED12" s="111"/>
      <c r="DEE12" s="111"/>
      <c r="DEF12" s="111"/>
      <c r="DEG12" s="111"/>
      <c r="DEH12" s="111"/>
      <c r="DEI12" s="111"/>
      <c r="DEJ12" s="111"/>
      <c r="DEK12" s="111"/>
      <c r="DEL12" s="111"/>
      <c r="DEM12" s="111"/>
      <c r="DEN12" s="111"/>
      <c r="DEO12" s="111"/>
      <c r="DEP12" s="111"/>
      <c r="DEQ12" s="111"/>
      <c r="DER12" s="111"/>
      <c r="DES12" s="111"/>
      <c r="DET12" s="111"/>
      <c r="DEU12" s="111"/>
      <c r="DEV12" s="111"/>
      <c r="DEW12" s="111"/>
      <c r="DEX12" s="111"/>
      <c r="DEY12" s="111"/>
      <c r="DEZ12" s="111"/>
      <c r="DFA12" s="111"/>
      <c r="DFB12" s="111"/>
      <c r="DFC12" s="111"/>
      <c r="DFD12" s="111"/>
      <c r="DFE12" s="111"/>
      <c r="DFF12" s="111"/>
      <c r="DFG12" s="111"/>
      <c r="DFH12" s="111"/>
      <c r="DFI12" s="111"/>
      <c r="DFJ12" s="111"/>
      <c r="DFK12" s="111"/>
      <c r="DFL12" s="111"/>
      <c r="DFM12" s="111"/>
      <c r="DFN12" s="111"/>
      <c r="DFO12" s="111"/>
      <c r="DFP12" s="111"/>
      <c r="DFQ12" s="111"/>
      <c r="DFR12" s="111"/>
      <c r="DFS12" s="111"/>
      <c r="DFT12" s="111"/>
      <c r="DFU12" s="111"/>
      <c r="DFV12" s="111"/>
      <c r="DFW12" s="111"/>
      <c r="DFX12" s="111"/>
      <c r="DFY12" s="111"/>
      <c r="DFZ12" s="111"/>
      <c r="DGA12" s="111"/>
      <c r="DGB12" s="111"/>
      <c r="DGC12" s="111"/>
      <c r="DGD12" s="111"/>
      <c r="DGE12" s="111"/>
      <c r="DGF12" s="111"/>
      <c r="DGG12" s="111"/>
      <c r="DGH12" s="111"/>
      <c r="DGI12" s="111"/>
      <c r="DGJ12" s="111"/>
      <c r="DGK12" s="111"/>
      <c r="DGL12" s="111"/>
      <c r="DGM12" s="111"/>
      <c r="DGN12" s="111"/>
      <c r="DGO12" s="111"/>
      <c r="DGP12" s="111"/>
      <c r="DGQ12" s="111"/>
      <c r="DGR12" s="111"/>
      <c r="DGS12" s="111"/>
      <c r="DGT12" s="111"/>
      <c r="DGU12" s="111"/>
      <c r="DGV12" s="111"/>
      <c r="DGW12" s="111"/>
      <c r="DGX12" s="111"/>
      <c r="DGY12" s="111"/>
      <c r="DGZ12" s="111"/>
      <c r="DHA12" s="111"/>
      <c r="DHB12" s="111"/>
      <c r="DHC12" s="111"/>
      <c r="DHD12" s="111"/>
      <c r="DHE12" s="111"/>
      <c r="DHF12" s="111"/>
      <c r="DHG12" s="111"/>
      <c r="DHH12" s="111"/>
      <c r="DHI12" s="111"/>
      <c r="DHJ12" s="111"/>
      <c r="DHK12" s="111"/>
      <c r="DHL12" s="111"/>
      <c r="DHM12" s="111"/>
      <c r="DHN12" s="111"/>
      <c r="DHO12" s="111"/>
      <c r="DHP12" s="111"/>
      <c r="DHQ12" s="111"/>
      <c r="DHR12" s="111"/>
      <c r="DHS12" s="111"/>
      <c r="DHT12" s="111"/>
      <c r="DHU12" s="111"/>
      <c r="DHV12" s="111"/>
      <c r="DHW12" s="111"/>
      <c r="DHX12" s="111"/>
      <c r="DHY12" s="111"/>
      <c r="DHZ12" s="111"/>
      <c r="DIA12" s="111"/>
      <c r="DIB12" s="111"/>
      <c r="DIC12" s="111"/>
      <c r="DID12" s="111"/>
      <c r="DIE12" s="111"/>
      <c r="DIF12" s="111"/>
      <c r="DIG12" s="111"/>
      <c r="DIH12" s="111"/>
      <c r="DII12" s="111"/>
      <c r="DIJ12" s="111"/>
      <c r="DIK12" s="111"/>
      <c r="DIL12" s="111"/>
      <c r="DIM12" s="111"/>
      <c r="DIN12" s="111"/>
      <c r="DIO12" s="111"/>
      <c r="DIP12" s="111"/>
      <c r="DIQ12" s="111"/>
      <c r="DIR12" s="111"/>
      <c r="DIS12" s="111"/>
      <c r="DIT12" s="111"/>
      <c r="DIU12" s="111"/>
      <c r="DIV12" s="111"/>
      <c r="DIW12" s="111"/>
      <c r="DIX12" s="111"/>
      <c r="DIY12" s="111"/>
      <c r="DIZ12" s="111"/>
      <c r="DJA12" s="111"/>
      <c r="DJB12" s="111"/>
      <c r="DJC12" s="111"/>
      <c r="DJD12" s="111"/>
      <c r="DJE12" s="111"/>
      <c r="DJF12" s="111"/>
      <c r="DJG12" s="111"/>
      <c r="DJH12" s="111"/>
      <c r="DJI12" s="111"/>
      <c r="DJJ12" s="111"/>
      <c r="DJK12" s="111"/>
      <c r="DJL12" s="111"/>
      <c r="DJM12" s="111"/>
      <c r="DJN12" s="111"/>
      <c r="DJO12" s="111"/>
      <c r="DJP12" s="111"/>
      <c r="DJQ12" s="111"/>
      <c r="DJR12" s="111"/>
      <c r="DJS12" s="111"/>
      <c r="DJT12" s="111"/>
      <c r="DJU12" s="111"/>
      <c r="DJV12" s="111"/>
      <c r="DJW12" s="111"/>
      <c r="DJX12" s="111"/>
      <c r="DJY12" s="111"/>
      <c r="DJZ12" s="111"/>
      <c r="DKA12" s="111"/>
      <c r="DKB12" s="111"/>
      <c r="DKC12" s="111"/>
      <c r="DKD12" s="111"/>
      <c r="DKE12" s="111"/>
      <c r="DKF12" s="111"/>
      <c r="DKG12" s="111"/>
      <c r="DKH12" s="111"/>
      <c r="DKI12" s="111"/>
      <c r="DKJ12" s="111"/>
      <c r="DKK12" s="111"/>
      <c r="DKL12" s="111"/>
      <c r="DKM12" s="111"/>
      <c r="DKN12" s="111"/>
      <c r="DKO12" s="111"/>
      <c r="DKP12" s="111"/>
      <c r="DKQ12" s="111"/>
      <c r="DKR12" s="111"/>
      <c r="DKS12" s="111"/>
      <c r="DKT12" s="111"/>
      <c r="DKU12" s="111"/>
      <c r="DKV12" s="111"/>
      <c r="DKW12" s="111"/>
      <c r="DKX12" s="111"/>
      <c r="DKY12" s="111"/>
      <c r="DKZ12" s="111"/>
      <c r="DLA12" s="111"/>
      <c r="DLB12" s="111"/>
      <c r="DLC12" s="111"/>
      <c r="DLD12" s="111"/>
      <c r="DLE12" s="111"/>
      <c r="DLF12" s="111"/>
      <c r="DLG12" s="111"/>
      <c r="DLH12" s="111"/>
      <c r="DLI12" s="111"/>
      <c r="DLJ12" s="111"/>
      <c r="DLK12" s="111"/>
      <c r="DLL12" s="111"/>
      <c r="DLM12" s="111"/>
      <c r="DLN12" s="111"/>
      <c r="DLO12" s="111"/>
      <c r="DLP12" s="111"/>
      <c r="DLQ12" s="111"/>
      <c r="DLR12" s="111"/>
      <c r="DLS12" s="111"/>
      <c r="DLT12" s="111"/>
      <c r="DLU12" s="111"/>
      <c r="DLV12" s="111"/>
      <c r="DLW12" s="111"/>
      <c r="DLX12" s="111"/>
      <c r="DLY12" s="111"/>
      <c r="DLZ12" s="111"/>
      <c r="DMA12" s="111"/>
      <c r="DMB12" s="111"/>
      <c r="DMC12" s="111"/>
      <c r="DMD12" s="111"/>
      <c r="DME12" s="111"/>
      <c r="DMF12" s="111"/>
      <c r="DMG12" s="111"/>
      <c r="DMH12" s="111"/>
      <c r="DMI12" s="111"/>
      <c r="DMJ12" s="111"/>
      <c r="DMK12" s="111"/>
      <c r="DML12" s="111"/>
      <c r="DMM12" s="111"/>
      <c r="DMN12" s="111"/>
      <c r="DMO12" s="111"/>
      <c r="DMP12" s="111"/>
      <c r="DMQ12" s="111"/>
      <c r="DMR12" s="111"/>
      <c r="DMS12" s="111"/>
      <c r="DMT12" s="111"/>
      <c r="DMU12" s="111"/>
      <c r="DMV12" s="111"/>
      <c r="DMW12" s="111"/>
      <c r="DMX12" s="111"/>
      <c r="DMY12" s="111"/>
      <c r="DMZ12" s="111"/>
      <c r="DNA12" s="111"/>
      <c r="DNB12" s="111"/>
      <c r="DNC12" s="111"/>
      <c r="DND12" s="111"/>
      <c r="DNE12" s="111"/>
      <c r="DNF12" s="111"/>
      <c r="DNG12" s="111"/>
      <c r="DNH12" s="111"/>
      <c r="DNI12" s="111"/>
      <c r="DNJ12" s="111"/>
      <c r="DNK12" s="111"/>
      <c r="DNL12" s="111"/>
      <c r="DNM12" s="111"/>
      <c r="DNN12" s="111"/>
      <c r="DNO12" s="111"/>
      <c r="DNP12" s="111"/>
      <c r="DNQ12" s="111"/>
      <c r="DNR12" s="111"/>
      <c r="DNS12" s="111"/>
      <c r="DNT12" s="111"/>
      <c r="DNU12" s="111"/>
      <c r="DNV12" s="111"/>
      <c r="DNW12" s="111"/>
      <c r="DNX12" s="111"/>
      <c r="DNY12" s="111"/>
      <c r="DNZ12" s="111"/>
      <c r="DOA12" s="111"/>
      <c r="DOB12" s="111"/>
      <c r="DOC12" s="111"/>
      <c r="DOD12" s="111"/>
      <c r="DOE12" s="111"/>
      <c r="DOF12" s="111"/>
      <c r="DOG12" s="111"/>
      <c r="DOH12" s="111"/>
      <c r="DOI12" s="111"/>
      <c r="DOJ12" s="111"/>
      <c r="DOK12" s="111"/>
      <c r="DOL12" s="111"/>
      <c r="DOM12" s="111"/>
      <c r="DON12" s="111"/>
      <c r="DOO12" s="111"/>
      <c r="DOP12" s="111"/>
      <c r="DOQ12" s="111"/>
      <c r="DOR12" s="111"/>
      <c r="DOS12" s="111"/>
      <c r="DOT12" s="111"/>
      <c r="DOU12" s="111"/>
      <c r="DOV12" s="111"/>
      <c r="DOW12" s="111"/>
      <c r="DOX12" s="111"/>
      <c r="DOY12" s="111"/>
      <c r="DOZ12" s="111"/>
      <c r="DPA12" s="111"/>
      <c r="DPB12" s="111"/>
      <c r="DPC12" s="111"/>
      <c r="DPD12" s="111"/>
      <c r="DPE12" s="111"/>
      <c r="DPF12" s="111"/>
      <c r="DPG12" s="111"/>
      <c r="DPH12" s="111"/>
      <c r="DPI12" s="111"/>
      <c r="DPJ12" s="111"/>
      <c r="DPK12" s="111"/>
      <c r="DPL12" s="111"/>
      <c r="DPM12" s="111"/>
      <c r="DPN12" s="111"/>
      <c r="DPO12" s="111"/>
      <c r="DPP12" s="111"/>
      <c r="DPQ12" s="111"/>
      <c r="DPR12" s="111"/>
      <c r="DPS12" s="111"/>
      <c r="DPT12" s="111"/>
      <c r="DPU12" s="111"/>
      <c r="DPV12" s="111"/>
      <c r="DPW12" s="111"/>
      <c r="DPX12" s="111"/>
      <c r="DPY12" s="111"/>
      <c r="DPZ12" s="111"/>
      <c r="DQA12" s="111"/>
      <c r="DQB12" s="111"/>
      <c r="DQC12" s="111"/>
      <c r="DQD12" s="111"/>
      <c r="DQE12" s="111"/>
      <c r="DQF12" s="111"/>
      <c r="DQG12" s="111"/>
      <c r="DQH12" s="111"/>
      <c r="DQI12" s="111"/>
      <c r="DQJ12" s="111"/>
      <c r="DQK12" s="111"/>
      <c r="DQL12" s="111"/>
      <c r="DQM12" s="111"/>
      <c r="DQN12" s="111"/>
      <c r="DQO12" s="111"/>
      <c r="DQP12" s="111"/>
      <c r="DQQ12" s="111"/>
      <c r="DQR12" s="111"/>
      <c r="DQS12" s="111"/>
      <c r="DQT12" s="111"/>
      <c r="DQU12" s="111"/>
      <c r="DQV12" s="111"/>
      <c r="DQW12" s="111"/>
      <c r="DQX12" s="111"/>
      <c r="DQY12" s="111"/>
      <c r="DQZ12" s="111"/>
      <c r="DRA12" s="111"/>
      <c r="DRB12" s="111"/>
      <c r="DRC12" s="111"/>
      <c r="DRD12" s="111"/>
      <c r="DRE12" s="111"/>
      <c r="DRF12" s="111"/>
      <c r="DRG12" s="111"/>
      <c r="DRH12" s="111"/>
      <c r="DRI12" s="111"/>
      <c r="DRJ12" s="111"/>
      <c r="DRK12" s="111"/>
      <c r="DRL12" s="111"/>
      <c r="DRM12" s="111"/>
      <c r="DRN12" s="111"/>
      <c r="DRO12" s="111"/>
      <c r="DRP12" s="111"/>
      <c r="DRQ12" s="111"/>
      <c r="DRR12" s="111"/>
      <c r="DRS12" s="111"/>
      <c r="DRT12" s="111"/>
      <c r="DRU12" s="111"/>
      <c r="DRV12" s="111"/>
      <c r="DRW12" s="111"/>
      <c r="DRX12" s="111"/>
      <c r="DRY12" s="111"/>
      <c r="DRZ12" s="111"/>
      <c r="DSA12" s="111"/>
      <c r="DSB12" s="111"/>
      <c r="DSC12" s="111"/>
      <c r="DSD12" s="111"/>
      <c r="DSE12" s="111"/>
      <c r="DSF12" s="111"/>
      <c r="DSG12" s="111"/>
      <c r="DSH12" s="111"/>
      <c r="DSI12" s="111"/>
      <c r="DSJ12" s="111"/>
      <c r="DSK12" s="111"/>
      <c r="DSL12" s="111"/>
      <c r="DSM12" s="111"/>
      <c r="DSN12" s="111"/>
      <c r="DSO12" s="111"/>
      <c r="DSP12" s="111"/>
      <c r="DSQ12" s="111"/>
      <c r="DSR12" s="111"/>
      <c r="DSS12" s="111"/>
      <c r="DST12" s="111"/>
      <c r="DSU12" s="111"/>
      <c r="DSV12" s="111"/>
      <c r="DSW12" s="111"/>
      <c r="DSX12" s="111"/>
      <c r="DSY12" s="111"/>
      <c r="DSZ12" s="111"/>
      <c r="DTA12" s="111"/>
      <c r="DTB12" s="111"/>
      <c r="DTC12" s="111"/>
      <c r="DTD12" s="111"/>
      <c r="DTE12" s="111"/>
      <c r="DTF12" s="111"/>
      <c r="DTG12" s="111"/>
      <c r="DTH12" s="111"/>
      <c r="DTI12" s="111"/>
      <c r="DTJ12" s="111"/>
      <c r="DTK12" s="111"/>
      <c r="DTL12" s="111"/>
      <c r="DTM12" s="111"/>
      <c r="DTN12" s="111"/>
      <c r="DTO12" s="111"/>
      <c r="DTP12" s="111"/>
      <c r="DTQ12" s="111"/>
      <c r="DTR12" s="111"/>
      <c r="DTS12" s="111"/>
      <c r="DTT12" s="111"/>
      <c r="DTU12" s="111"/>
      <c r="DTV12" s="111"/>
      <c r="DTW12" s="111"/>
      <c r="DTX12" s="111"/>
      <c r="DTY12" s="111"/>
      <c r="DTZ12" s="111"/>
      <c r="DUA12" s="111"/>
      <c r="DUB12" s="111"/>
      <c r="DUC12" s="111"/>
      <c r="DUD12" s="111"/>
      <c r="DUE12" s="111"/>
      <c r="DUF12" s="111"/>
      <c r="DUG12" s="111"/>
      <c r="DUH12" s="111"/>
      <c r="DUI12" s="111"/>
      <c r="DUJ12" s="111"/>
      <c r="DUK12" s="111"/>
      <c r="DUL12" s="111"/>
      <c r="DUM12" s="111"/>
      <c r="DUN12" s="111"/>
      <c r="DUO12" s="111"/>
      <c r="DUP12" s="111"/>
      <c r="DUQ12" s="111"/>
      <c r="DUR12" s="111"/>
      <c r="DUS12" s="111"/>
      <c r="DUT12" s="111"/>
      <c r="DUU12" s="111"/>
      <c r="DUV12" s="111"/>
      <c r="DUW12" s="111"/>
      <c r="DUX12" s="111"/>
      <c r="DUY12" s="111"/>
      <c r="DUZ12" s="111"/>
      <c r="DVA12" s="111"/>
      <c r="DVB12" s="111"/>
      <c r="DVC12" s="111"/>
      <c r="DVD12" s="111"/>
      <c r="DVE12" s="111"/>
      <c r="DVF12" s="111"/>
      <c r="DVG12" s="111"/>
      <c r="DVH12" s="111"/>
      <c r="DVI12" s="111"/>
      <c r="DVJ12" s="111"/>
      <c r="DVK12" s="111"/>
      <c r="DVL12" s="111"/>
      <c r="DVM12" s="111"/>
      <c r="DVN12" s="111"/>
      <c r="DVO12" s="111"/>
      <c r="DVP12" s="111"/>
      <c r="DVQ12" s="111"/>
      <c r="DVR12" s="111"/>
      <c r="DVS12" s="111"/>
      <c r="DVT12" s="111"/>
      <c r="DVU12" s="111"/>
      <c r="DVV12" s="111"/>
      <c r="DVW12" s="111"/>
      <c r="DVX12" s="111"/>
      <c r="DVY12" s="111"/>
      <c r="DVZ12" s="111"/>
      <c r="DWA12" s="111"/>
      <c r="DWB12" s="111"/>
      <c r="DWC12" s="111"/>
      <c r="DWD12" s="111"/>
      <c r="DWE12" s="111"/>
      <c r="DWF12" s="111"/>
      <c r="DWG12" s="111"/>
      <c r="DWH12" s="111"/>
      <c r="DWI12" s="111"/>
      <c r="DWJ12" s="111"/>
      <c r="DWK12" s="111"/>
      <c r="DWL12" s="111"/>
      <c r="DWM12" s="111"/>
      <c r="DWN12" s="111"/>
      <c r="DWO12" s="111"/>
      <c r="DWP12" s="111"/>
      <c r="DWQ12" s="111"/>
      <c r="DWR12" s="111"/>
      <c r="DWS12" s="111"/>
      <c r="DWT12" s="111"/>
      <c r="DWU12" s="111"/>
      <c r="DWV12" s="111"/>
      <c r="DWW12" s="111"/>
      <c r="DWX12" s="111"/>
      <c r="DWY12" s="111"/>
      <c r="DWZ12" s="111"/>
      <c r="DXA12" s="111"/>
      <c r="DXB12" s="111"/>
      <c r="DXC12" s="111"/>
      <c r="DXD12" s="111"/>
      <c r="DXE12" s="111"/>
      <c r="DXF12" s="111"/>
      <c r="DXG12" s="111"/>
      <c r="DXH12" s="111"/>
      <c r="DXI12" s="111"/>
      <c r="DXJ12" s="111"/>
      <c r="DXK12" s="111"/>
      <c r="DXL12" s="111"/>
      <c r="DXM12" s="111"/>
      <c r="DXN12" s="111"/>
      <c r="DXO12" s="111"/>
      <c r="DXP12" s="111"/>
      <c r="DXQ12" s="111"/>
      <c r="DXR12" s="111"/>
      <c r="DXS12" s="111"/>
      <c r="DXT12" s="111"/>
      <c r="DXU12" s="111"/>
      <c r="DXV12" s="111"/>
      <c r="DXW12" s="111"/>
      <c r="DXX12" s="111"/>
      <c r="DXY12" s="111"/>
      <c r="DXZ12" s="111"/>
      <c r="DYA12" s="111"/>
      <c r="DYB12" s="111"/>
      <c r="DYC12" s="111"/>
      <c r="DYD12" s="111"/>
      <c r="DYE12" s="111"/>
      <c r="DYF12" s="111"/>
      <c r="DYG12" s="111"/>
      <c r="DYH12" s="111"/>
      <c r="DYI12" s="111"/>
      <c r="DYJ12" s="111"/>
      <c r="DYK12" s="111"/>
      <c r="DYL12" s="111"/>
      <c r="DYM12" s="111"/>
      <c r="DYN12" s="111"/>
      <c r="DYO12" s="111"/>
      <c r="DYP12" s="111"/>
      <c r="DYQ12" s="111"/>
      <c r="DYR12" s="111"/>
      <c r="DYS12" s="111"/>
      <c r="DYT12" s="111"/>
      <c r="DYU12" s="111"/>
      <c r="DYV12" s="111"/>
      <c r="DYW12" s="111"/>
      <c r="DYX12" s="111"/>
      <c r="DYY12" s="111"/>
      <c r="DYZ12" s="111"/>
      <c r="DZA12" s="111"/>
      <c r="DZB12" s="111"/>
      <c r="DZC12" s="111"/>
      <c r="DZD12" s="111"/>
      <c r="DZE12" s="111"/>
      <c r="DZF12" s="111"/>
      <c r="DZG12" s="111"/>
      <c r="DZH12" s="111"/>
      <c r="DZI12" s="111"/>
      <c r="DZJ12" s="111"/>
      <c r="DZK12" s="111"/>
      <c r="DZL12" s="111"/>
      <c r="DZM12" s="111"/>
      <c r="DZN12" s="111"/>
      <c r="DZO12" s="111"/>
      <c r="DZP12" s="111"/>
      <c r="DZQ12" s="111"/>
      <c r="DZR12" s="111"/>
      <c r="DZS12" s="111"/>
      <c r="DZT12" s="111"/>
      <c r="DZU12" s="111"/>
      <c r="DZV12" s="111"/>
      <c r="DZW12" s="111"/>
      <c r="DZX12" s="111"/>
      <c r="DZY12" s="111"/>
      <c r="DZZ12" s="111"/>
      <c r="EAA12" s="111"/>
      <c r="EAB12" s="111"/>
      <c r="EAC12" s="111"/>
      <c r="EAD12" s="111"/>
      <c r="EAE12" s="111"/>
      <c r="EAF12" s="111"/>
      <c r="EAG12" s="111"/>
      <c r="EAH12" s="111"/>
      <c r="EAI12" s="111"/>
      <c r="EAJ12" s="111"/>
      <c r="EAK12" s="111"/>
      <c r="EAL12" s="111"/>
      <c r="EAM12" s="111"/>
      <c r="EAN12" s="111"/>
      <c r="EAO12" s="111"/>
      <c r="EAP12" s="111"/>
      <c r="EAQ12" s="111"/>
      <c r="EAR12" s="111"/>
      <c r="EAS12" s="111"/>
      <c r="EAT12" s="111"/>
      <c r="EAU12" s="111"/>
      <c r="EAV12" s="111"/>
      <c r="EAW12" s="111"/>
      <c r="EAX12" s="111"/>
      <c r="EAY12" s="111"/>
      <c r="EAZ12" s="111"/>
      <c r="EBA12" s="111"/>
      <c r="EBB12" s="111"/>
      <c r="EBC12" s="111"/>
      <c r="EBD12" s="111"/>
      <c r="EBE12" s="111"/>
      <c r="EBF12" s="111"/>
      <c r="EBG12" s="111"/>
      <c r="EBH12" s="111"/>
      <c r="EBI12" s="111"/>
      <c r="EBJ12" s="111"/>
      <c r="EBK12" s="111"/>
      <c r="EBL12" s="111"/>
      <c r="EBM12" s="111"/>
      <c r="EBN12" s="111"/>
      <c r="EBO12" s="111"/>
      <c r="EBP12" s="111"/>
      <c r="EBQ12" s="111"/>
      <c r="EBR12" s="111"/>
      <c r="EBS12" s="111"/>
      <c r="EBT12" s="111"/>
      <c r="EBU12" s="111"/>
      <c r="EBV12" s="111"/>
      <c r="EBW12" s="111"/>
      <c r="EBX12" s="111"/>
      <c r="EBY12" s="111"/>
      <c r="EBZ12" s="111"/>
      <c r="ECA12" s="111"/>
      <c r="ECB12" s="111"/>
      <c r="ECC12" s="111"/>
      <c r="ECD12" s="111"/>
      <c r="ECE12" s="111"/>
      <c r="ECF12" s="111"/>
      <c r="ECG12" s="111"/>
      <c r="ECH12" s="111"/>
      <c r="ECI12" s="111"/>
      <c r="ECJ12" s="111"/>
      <c r="ECK12" s="111"/>
      <c r="ECL12" s="111"/>
      <c r="ECM12" s="111"/>
      <c r="ECN12" s="111"/>
      <c r="ECO12" s="111"/>
      <c r="ECP12" s="111"/>
      <c r="ECQ12" s="111"/>
      <c r="ECR12" s="111"/>
      <c r="ECS12" s="111"/>
      <c r="ECT12" s="111"/>
      <c r="ECU12" s="111"/>
      <c r="ECV12" s="111"/>
      <c r="ECW12" s="111"/>
      <c r="ECX12" s="111"/>
      <c r="ECY12" s="111"/>
      <c r="ECZ12" s="111"/>
      <c r="EDA12" s="111"/>
      <c r="EDB12" s="111"/>
      <c r="EDC12" s="111"/>
      <c r="EDD12" s="111"/>
      <c r="EDE12" s="111"/>
      <c r="EDF12" s="111"/>
      <c r="EDG12" s="111"/>
      <c r="EDH12" s="111"/>
      <c r="EDI12" s="111"/>
      <c r="EDJ12" s="111"/>
      <c r="EDK12" s="111"/>
      <c r="EDL12" s="111"/>
      <c r="EDM12" s="111"/>
      <c r="EDN12" s="111"/>
      <c r="EDO12" s="111"/>
      <c r="EDP12" s="111"/>
      <c r="EDQ12" s="111"/>
      <c r="EDR12" s="111"/>
      <c r="EDS12" s="111"/>
      <c r="EDT12" s="111"/>
      <c r="EDU12" s="111"/>
      <c r="EDV12" s="111"/>
      <c r="EDW12" s="111"/>
      <c r="EDX12" s="111"/>
      <c r="EDY12" s="111"/>
      <c r="EDZ12" s="111"/>
      <c r="EEA12" s="111"/>
      <c r="EEB12" s="111"/>
      <c r="EEC12" s="111"/>
      <c r="EED12" s="111"/>
      <c r="EEE12" s="111"/>
      <c r="EEF12" s="111"/>
      <c r="EEG12" s="111"/>
      <c r="EEH12" s="111"/>
      <c r="EEI12" s="111"/>
      <c r="EEJ12" s="111"/>
      <c r="EEK12" s="111"/>
      <c r="EEL12" s="111"/>
      <c r="EEM12" s="111"/>
      <c r="EEN12" s="111"/>
      <c r="EEO12" s="111"/>
      <c r="EEP12" s="111"/>
      <c r="EEQ12" s="111"/>
      <c r="EER12" s="111"/>
      <c r="EES12" s="111"/>
      <c r="EET12" s="111"/>
      <c r="EEU12" s="111"/>
      <c r="EEV12" s="111"/>
      <c r="EEW12" s="111"/>
      <c r="EEX12" s="111"/>
      <c r="EEY12" s="111"/>
      <c r="EEZ12" s="111"/>
      <c r="EFA12" s="111"/>
      <c r="EFB12" s="111"/>
      <c r="EFC12" s="111"/>
      <c r="EFD12" s="111"/>
      <c r="EFE12" s="111"/>
      <c r="EFF12" s="111"/>
      <c r="EFG12" s="111"/>
      <c r="EFH12" s="111"/>
      <c r="EFI12" s="111"/>
      <c r="EFJ12" s="111"/>
      <c r="EFK12" s="111"/>
      <c r="EFL12" s="111"/>
      <c r="EFM12" s="111"/>
      <c r="EFN12" s="111"/>
      <c r="EFO12" s="111"/>
      <c r="EFP12" s="111"/>
      <c r="EFQ12" s="111"/>
      <c r="EFR12" s="111"/>
      <c r="EFS12" s="111"/>
      <c r="EFT12" s="111"/>
      <c r="EFU12" s="111"/>
      <c r="EFV12" s="111"/>
      <c r="EFW12" s="111"/>
      <c r="EFX12" s="111"/>
      <c r="EFY12" s="111"/>
      <c r="EFZ12" s="111"/>
      <c r="EGA12" s="111"/>
      <c r="EGB12" s="111"/>
      <c r="EGC12" s="111"/>
      <c r="EGD12" s="111"/>
      <c r="EGE12" s="111"/>
      <c r="EGF12" s="111"/>
      <c r="EGG12" s="111"/>
      <c r="EGH12" s="111"/>
      <c r="EGI12" s="111"/>
      <c r="EGJ12" s="111"/>
      <c r="EGK12" s="111"/>
      <c r="EGL12" s="111"/>
      <c r="EGM12" s="111"/>
      <c r="EGN12" s="111"/>
      <c r="EGO12" s="111"/>
      <c r="EGP12" s="111"/>
      <c r="EGQ12" s="111"/>
      <c r="EGR12" s="111"/>
      <c r="EGS12" s="111"/>
      <c r="EGT12" s="111"/>
      <c r="EGU12" s="111"/>
      <c r="EGV12" s="111"/>
      <c r="EGW12" s="111"/>
      <c r="EGX12" s="111"/>
      <c r="EGY12" s="111"/>
      <c r="EGZ12" s="111"/>
      <c r="EHA12" s="111"/>
      <c r="EHB12" s="111"/>
      <c r="EHC12" s="111"/>
      <c r="EHD12" s="111"/>
      <c r="EHE12" s="111"/>
      <c r="EHF12" s="111"/>
      <c r="EHG12" s="111"/>
      <c r="EHH12" s="111"/>
      <c r="EHI12" s="111"/>
      <c r="EHJ12" s="111"/>
      <c r="EHK12" s="111"/>
      <c r="EHL12" s="111"/>
      <c r="EHM12" s="111"/>
      <c r="EHN12" s="111"/>
      <c r="EHO12" s="111"/>
      <c r="EHP12" s="111"/>
      <c r="EHQ12" s="111"/>
      <c r="EHR12" s="111"/>
      <c r="EHS12" s="111"/>
      <c r="EHT12" s="111"/>
      <c r="EHU12" s="111"/>
      <c r="EHV12" s="111"/>
      <c r="EHW12" s="111"/>
      <c r="EHX12" s="111"/>
      <c r="EHY12" s="111"/>
      <c r="EHZ12" s="111"/>
      <c r="EIA12" s="111"/>
      <c r="EIB12" s="111"/>
      <c r="EIC12" s="111"/>
      <c r="EID12" s="111"/>
      <c r="EIE12" s="111"/>
      <c r="EIF12" s="111"/>
      <c r="EIG12" s="111"/>
      <c r="EIH12" s="111"/>
      <c r="EII12" s="111"/>
      <c r="EIJ12" s="111"/>
      <c r="EIK12" s="111"/>
      <c r="EIL12" s="111"/>
      <c r="EIM12" s="111"/>
      <c r="EIN12" s="111"/>
      <c r="EIO12" s="111"/>
      <c r="EIP12" s="111"/>
      <c r="EIQ12" s="111"/>
      <c r="EIR12" s="111"/>
      <c r="EIS12" s="111"/>
      <c r="EIT12" s="111"/>
      <c r="EIU12" s="111"/>
      <c r="EIV12" s="111"/>
      <c r="EIW12" s="111"/>
      <c r="EIX12" s="111"/>
      <c r="EIY12" s="111"/>
      <c r="EIZ12" s="111"/>
      <c r="EJA12" s="111"/>
      <c r="EJB12" s="111"/>
      <c r="EJC12" s="111"/>
      <c r="EJD12" s="111"/>
      <c r="EJE12" s="111"/>
      <c r="EJF12" s="111"/>
      <c r="EJG12" s="111"/>
      <c r="EJH12" s="111"/>
      <c r="EJI12" s="111"/>
      <c r="EJJ12" s="111"/>
      <c r="EJK12" s="111"/>
      <c r="EJL12" s="111"/>
      <c r="EJM12" s="111"/>
      <c r="EJN12" s="111"/>
      <c r="EJO12" s="111"/>
      <c r="EJP12" s="111"/>
      <c r="EJQ12" s="111"/>
      <c r="EJR12" s="111"/>
      <c r="EJS12" s="111"/>
      <c r="EJT12" s="111"/>
      <c r="EJU12" s="111"/>
      <c r="EJV12" s="111"/>
      <c r="EJW12" s="111"/>
      <c r="EJX12" s="111"/>
      <c r="EJY12" s="111"/>
      <c r="EJZ12" s="111"/>
      <c r="EKA12" s="111"/>
      <c r="EKB12" s="111"/>
      <c r="EKC12" s="111"/>
      <c r="EKD12" s="111"/>
      <c r="EKE12" s="111"/>
      <c r="EKF12" s="111"/>
      <c r="EKG12" s="111"/>
      <c r="EKH12" s="111"/>
      <c r="EKI12" s="111"/>
      <c r="EKJ12" s="111"/>
      <c r="EKK12" s="111"/>
      <c r="EKL12" s="111"/>
      <c r="EKM12" s="111"/>
      <c r="EKN12" s="111"/>
      <c r="EKO12" s="111"/>
      <c r="EKP12" s="111"/>
      <c r="EKQ12" s="111"/>
      <c r="EKR12" s="111"/>
      <c r="EKS12" s="111"/>
      <c r="EKT12" s="111"/>
      <c r="EKU12" s="111"/>
      <c r="EKV12" s="111"/>
      <c r="EKW12" s="111"/>
      <c r="EKX12" s="111"/>
      <c r="EKY12" s="111"/>
      <c r="EKZ12" s="111"/>
      <c r="ELA12" s="111"/>
      <c r="ELB12" s="111"/>
      <c r="ELC12" s="111"/>
      <c r="ELD12" s="111"/>
      <c r="ELE12" s="111"/>
      <c r="ELF12" s="111"/>
      <c r="ELG12" s="111"/>
      <c r="ELH12" s="111"/>
      <c r="ELI12" s="111"/>
      <c r="ELJ12" s="111"/>
      <c r="ELK12" s="111"/>
      <c r="ELL12" s="111"/>
      <c r="ELM12" s="111"/>
      <c r="ELN12" s="111"/>
      <c r="ELO12" s="111"/>
      <c r="ELP12" s="111"/>
      <c r="ELQ12" s="111"/>
      <c r="ELR12" s="111"/>
      <c r="ELS12" s="111"/>
      <c r="ELT12" s="111"/>
      <c r="ELU12" s="111"/>
      <c r="ELV12" s="111"/>
      <c r="ELW12" s="111"/>
      <c r="ELX12" s="111"/>
      <c r="ELY12" s="111"/>
      <c r="ELZ12" s="111"/>
      <c r="EMA12" s="111"/>
      <c r="EMB12" s="111"/>
      <c r="EMC12" s="111"/>
      <c r="EMD12" s="111"/>
      <c r="EME12" s="111"/>
      <c r="EMF12" s="111"/>
      <c r="EMG12" s="111"/>
      <c r="EMH12" s="111"/>
      <c r="EMI12" s="111"/>
      <c r="EMJ12" s="111"/>
      <c r="EMK12" s="111"/>
      <c r="EML12" s="111"/>
      <c r="EMM12" s="111"/>
      <c r="EMN12" s="111"/>
      <c r="EMO12" s="111"/>
      <c r="EMP12" s="111"/>
      <c r="EMQ12" s="111"/>
      <c r="EMR12" s="111"/>
      <c r="EMS12" s="111"/>
      <c r="EMT12" s="111"/>
      <c r="EMU12" s="111"/>
      <c r="EMV12" s="111"/>
      <c r="EMW12" s="111"/>
      <c r="EMX12" s="111"/>
      <c r="EMY12" s="111"/>
      <c r="EMZ12" s="111"/>
      <c r="ENA12" s="111"/>
      <c r="ENB12" s="111"/>
      <c r="ENC12" s="111"/>
      <c r="END12" s="111"/>
      <c r="ENE12" s="111"/>
      <c r="ENF12" s="111"/>
      <c r="ENG12" s="111"/>
      <c r="ENH12" s="111"/>
      <c r="ENI12" s="111"/>
      <c r="ENJ12" s="111"/>
      <c r="ENK12" s="111"/>
      <c r="ENL12" s="111"/>
      <c r="ENM12" s="111"/>
      <c r="ENN12" s="111"/>
      <c r="ENO12" s="111"/>
      <c r="ENP12" s="111"/>
      <c r="ENQ12" s="111"/>
      <c r="ENR12" s="111"/>
      <c r="ENS12" s="111"/>
      <c r="ENT12" s="111"/>
      <c r="ENU12" s="111"/>
      <c r="ENV12" s="111"/>
      <c r="ENW12" s="111"/>
      <c r="ENX12" s="111"/>
      <c r="ENY12" s="111"/>
      <c r="ENZ12" s="111"/>
      <c r="EOA12" s="111"/>
      <c r="EOB12" s="111"/>
      <c r="EOC12" s="111"/>
      <c r="EOD12" s="111"/>
      <c r="EOE12" s="111"/>
      <c r="EOF12" s="111"/>
      <c r="EOG12" s="111"/>
      <c r="EOH12" s="111"/>
      <c r="EOI12" s="111"/>
      <c r="EOJ12" s="111"/>
      <c r="EOK12" s="111"/>
      <c r="EOL12" s="111"/>
      <c r="EOM12" s="111"/>
      <c r="EON12" s="111"/>
      <c r="EOO12" s="111"/>
      <c r="EOP12" s="111"/>
      <c r="EOQ12" s="111"/>
      <c r="EOR12" s="111"/>
      <c r="EOS12" s="111"/>
      <c r="EOT12" s="111"/>
      <c r="EOU12" s="111"/>
      <c r="EOV12" s="111"/>
      <c r="EOW12" s="111"/>
      <c r="EOX12" s="111"/>
      <c r="EOY12" s="111"/>
      <c r="EOZ12" s="111"/>
      <c r="EPA12" s="111"/>
      <c r="EPB12" s="111"/>
      <c r="EPC12" s="111"/>
      <c r="EPD12" s="111"/>
      <c r="EPE12" s="111"/>
      <c r="EPF12" s="111"/>
      <c r="EPG12" s="111"/>
      <c r="EPH12" s="111"/>
      <c r="EPI12" s="111"/>
      <c r="EPJ12" s="111"/>
      <c r="EPK12" s="111"/>
      <c r="EPL12" s="111"/>
      <c r="EPM12" s="111"/>
      <c r="EPN12" s="111"/>
      <c r="EPO12" s="111"/>
      <c r="EPP12" s="111"/>
      <c r="EPQ12" s="111"/>
      <c r="EPR12" s="111"/>
      <c r="EPS12" s="111"/>
      <c r="EPT12" s="111"/>
      <c r="EPU12" s="111"/>
      <c r="EPV12" s="111"/>
      <c r="EPW12" s="111"/>
      <c r="EPX12" s="111"/>
      <c r="EPY12" s="111"/>
      <c r="EPZ12" s="111"/>
      <c r="EQA12" s="111"/>
      <c r="EQB12" s="111"/>
      <c r="EQC12" s="111"/>
      <c r="EQD12" s="111"/>
      <c r="EQE12" s="111"/>
      <c r="EQF12" s="111"/>
      <c r="EQG12" s="111"/>
      <c r="EQH12" s="111"/>
      <c r="EQI12" s="111"/>
      <c r="EQJ12" s="111"/>
      <c r="EQK12" s="111"/>
      <c r="EQL12" s="111"/>
      <c r="EQM12" s="111"/>
      <c r="EQN12" s="111"/>
      <c r="EQO12" s="111"/>
      <c r="EQP12" s="111"/>
      <c r="EQQ12" s="111"/>
      <c r="EQR12" s="111"/>
      <c r="EQS12" s="111"/>
      <c r="EQT12" s="111"/>
      <c r="EQU12" s="111"/>
      <c r="EQV12" s="111"/>
      <c r="EQW12" s="111"/>
      <c r="EQX12" s="111"/>
      <c r="EQY12" s="111"/>
      <c r="EQZ12" s="111"/>
      <c r="ERA12" s="111"/>
      <c r="ERB12" s="111"/>
      <c r="ERC12" s="111"/>
      <c r="ERD12" s="111"/>
      <c r="ERE12" s="111"/>
      <c r="ERF12" s="111"/>
      <c r="ERG12" s="111"/>
      <c r="ERH12" s="111"/>
      <c r="ERI12" s="111"/>
      <c r="ERJ12" s="111"/>
      <c r="ERK12" s="111"/>
      <c r="ERL12" s="111"/>
      <c r="ERM12" s="111"/>
      <c r="ERN12" s="111"/>
      <c r="ERO12" s="111"/>
      <c r="ERP12" s="111"/>
      <c r="ERQ12" s="111"/>
      <c r="ERR12" s="111"/>
      <c r="ERS12" s="111"/>
      <c r="ERT12" s="111"/>
      <c r="ERU12" s="111"/>
      <c r="ERV12" s="111"/>
      <c r="ERW12" s="111"/>
      <c r="ERX12" s="111"/>
      <c r="ERY12" s="111"/>
      <c r="ERZ12" s="111"/>
      <c r="ESA12" s="111"/>
      <c r="ESB12" s="111"/>
      <c r="ESC12" s="111"/>
      <c r="ESD12" s="111"/>
      <c r="ESE12" s="111"/>
      <c r="ESF12" s="111"/>
      <c r="ESG12" s="111"/>
      <c r="ESH12" s="111"/>
      <c r="ESI12" s="111"/>
      <c r="ESJ12" s="111"/>
      <c r="ESK12" s="111"/>
      <c r="ESL12" s="111"/>
      <c r="ESM12" s="111"/>
      <c r="ESN12" s="111"/>
      <c r="ESO12" s="111"/>
      <c r="ESP12" s="111"/>
      <c r="ESQ12" s="111"/>
      <c r="ESR12" s="111"/>
      <c r="ESS12" s="111"/>
      <c r="EST12" s="111"/>
      <c r="ESU12" s="111"/>
      <c r="ESV12" s="111"/>
      <c r="ESW12" s="111"/>
      <c r="ESX12" s="111"/>
      <c r="ESY12" s="111"/>
      <c r="ESZ12" s="111"/>
      <c r="ETA12" s="111"/>
      <c r="ETB12" s="111"/>
      <c r="ETC12" s="111"/>
      <c r="ETD12" s="111"/>
      <c r="ETE12" s="111"/>
      <c r="ETF12" s="111"/>
      <c r="ETG12" s="111"/>
      <c r="ETH12" s="111"/>
      <c r="ETI12" s="111"/>
      <c r="ETJ12" s="111"/>
      <c r="ETK12" s="111"/>
      <c r="ETL12" s="111"/>
      <c r="ETM12" s="111"/>
      <c r="ETN12" s="111"/>
      <c r="ETO12" s="111"/>
      <c r="ETP12" s="111"/>
      <c r="ETQ12" s="111"/>
      <c r="ETR12" s="111"/>
      <c r="ETS12" s="111"/>
      <c r="ETT12" s="111"/>
      <c r="ETU12" s="111"/>
      <c r="ETV12" s="111"/>
      <c r="ETW12" s="111"/>
      <c r="ETX12" s="111"/>
      <c r="ETY12" s="111"/>
      <c r="ETZ12" s="111"/>
      <c r="EUA12" s="111"/>
      <c r="EUB12" s="111"/>
      <c r="EUC12" s="111"/>
      <c r="EUD12" s="111"/>
      <c r="EUE12" s="111"/>
      <c r="EUF12" s="111"/>
      <c r="EUG12" s="111"/>
      <c r="EUH12" s="111"/>
      <c r="EUI12" s="111"/>
      <c r="EUJ12" s="111"/>
      <c r="EUK12" s="111"/>
      <c r="EUL12" s="111"/>
      <c r="EUM12" s="111"/>
      <c r="EUN12" s="111"/>
      <c r="EUO12" s="111"/>
      <c r="EUP12" s="111"/>
      <c r="EUQ12" s="111"/>
      <c r="EUR12" s="111"/>
      <c r="EUS12" s="111"/>
      <c r="EUT12" s="111"/>
      <c r="EUU12" s="111"/>
      <c r="EUV12" s="111"/>
      <c r="EUW12" s="111"/>
      <c r="EUX12" s="111"/>
      <c r="EUY12" s="111"/>
      <c r="EUZ12" s="111"/>
      <c r="EVA12" s="111"/>
      <c r="EVB12" s="111"/>
      <c r="EVC12" s="111"/>
      <c r="EVD12" s="111"/>
      <c r="EVE12" s="111"/>
      <c r="EVF12" s="111"/>
      <c r="EVG12" s="111"/>
      <c r="EVH12" s="111"/>
      <c r="EVI12" s="111"/>
      <c r="EVJ12" s="111"/>
      <c r="EVK12" s="111"/>
      <c r="EVL12" s="111"/>
      <c r="EVM12" s="111"/>
      <c r="EVN12" s="111"/>
      <c r="EVO12" s="111"/>
      <c r="EVP12" s="111"/>
      <c r="EVQ12" s="111"/>
      <c r="EVR12" s="111"/>
      <c r="EVS12" s="111"/>
      <c r="EVT12" s="111"/>
      <c r="EVU12" s="111"/>
      <c r="EVV12" s="111"/>
      <c r="EVW12" s="111"/>
      <c r="EVX12" s="111"/>
      <c r="EVY12" s="111"/>
      <c r="EVZ12" s="111"/>
      <c r="EWA12" s="111"/>
      <c r="EWB12" s="111"/>
      <c r="EWC12" s="111"/>
      <c r="EWD12" s="111"/>
      <c r="EWE12" s="111"/>
      <c r="EWF12" s="111"/>
      <c r="EWG12" s="111"/>
      <c r="EWH12" s="111"/>
      <c r="EWI12" s="111"/>
      <c r="EWJ12" s="111"/>
      <c r="EWK12" s="111"/>
      <c r="EWL12" s="111"/>
      <c r="EWM12" s="111"/>
      <c r="EWN12" s="111"/>
      <c r="EWO12" s="111"/>
      <c r="EWP12" s="111"/>
      <c r="EWQ12" s="111"/>
      <c r="EWR12" s="111"/>
      <c r="EWS12" s="111"/>
      <c r="EWT12" s="111"/>
      <c r="EWU12" s="111"/>
      <c r="EWV12" s="111"/>
      <c r="EWW12" s="111"/>
      <c r="EWX12" s="111"/>
      <c r="EWY12" s="111"/>
      <c r="EWZ12" s="111"/>
      <c r="EXA12" s="111"/>
      <c r="EXB12" s="111"/>
      <c r="EXC12" s="111"/>
      <c r="EXD12" s="111"/>
      <c r="EXE12" s="111"/>
      <c r="EXF12" s="111"/>
      <c r="EXG12" s="111"/>
      <c r="EXH12" s="111"/>
      <c r="EXI12" s="111"/>
      <c r="EXJ12" s="111"/>
      <c r="EXK12" s="111"/>
      <c r="EXL12" s="111"/>
      <c r="EXM12" s="111"/>
      <c r="EXN12" s="111"/>
      <c r="EXO12" s="111"/>
      <c r="EXP12" s="111"/>
      <c r="EXQ12" s="111"/>
      <c r="EXR12" s="111"/>
      <c r="EXS12" s="111"/>
      <c r="EXT12" s="111"/>
      <c r="EXU12" s="111"/>
      <c r="EXV12" s="111"/>
      <c r="EXW12" s="111"/>
      <c r="EXX12" s="111"/>
      <c r="EXY12" s="111"/>
      <c r="EXZ12" s="111"/>
      <c r="EYA12" s="111"/>
      <c r="EYB12" s="111"/>
      <c r="EYC12" s="111"/>
      <c r="EYD12" s="111"/>
      <c r="EYE12" s="111"/>
      <c r="EYF12" s="111"/>
      <c r="EYG12" s="111"/>
      <c r="EYH12" s="111"/>
      <c r="EYI12" s="111"/>
      <c r="EYJ12" s="111"/>
      <c r="EYK12" s="111"/>
      <c r="EYL12" s="111"/>
      <c r="EYM12" s="111"/>
      <c r="EYN12" s="111"/>
      <c r="EYO12" s="111"/>
      <c r="EYP12" s="111"/>
      <c r="EYQ12" s="111"/>
      <c r="EYR12" s="111"/>
      <c r="EYS12" s="111"/>
      <c r="EYT12" s="111"/>
      <c r="EYU12" s="111"/>
      <c r="EYV12" s="111"/>
      <c r="EYW12" s="111"/>
      <c r="EYX12" s="111"/>
      <c r="EYY12" s="111"/>
      <c r="EYZ12" s="111"/>
      <c r="EZA12" s="111"/>
      <c r="EZB12" s="111"/>
      <c r="EZC12" s="111"/>
      <c r="EZD12" s="111"/>
      <c r="EZE12" s="111"/>
      <c r="EZF12" s="111"/>
      <c r="EZG12" s="111"/>
      <c r="EZH12" s="111"/>
      <c r="EZI12" s="111"/>
      <c r="EZJ12" s="111"/>
      <c r="EZK12" s="111"/>
      <c r="EZL12" s="111"/>
      <c r="EZM12" s="111"/>
      <c r="EZN12" s="111"/>
      <c r="EZO12" s="111"/>
      <c r="EZP12" s="111"/>
      <c r="EZQ12" s="111"/>
      <c r="EZR12" s="111"/>
      <c r="EZS12" s="111"/>
      <c r="EZT12" s="111"/>
      <c r="EZU12" s="111"/>
      <c r="EZV12" s="111"/>
      <c r="EZW12" s="111"/>
      <c r="EZX12" s="111"/>
      <c r="EZY12" s="111"/>
      <c r="EZZ12" s="111"/>
      <c r="FAA12" s="111"/>
      <c r="FAB12" s="111"/>
      <c r="FAC12" s="111"/>
      <c r="FAD12" s="111"/>
      <c r="FAE12" s="111"/>
      <c r="FAF12" s="111"/>
      <c r="FAG12" s="111"/>
      <c r="FAH12" s="111"/>
      <c r="FAI12" s="111"/>
      <c r="FAJ12" s="111"/>
      <c r="FAK12" s="111"/>
      <c r="FAL12" s="111"/>
      <c r="FAM12" s="111"/>
      <c r="FAN12" s="111"/>
      <c r="FAO12" s="111"/>
      <c r="FAP12" s="111"/>
      <c r="FAQ12" s="111"/>
      <c r="FAR12" s="111"/>
      <c r="FAS12" s="111"/>
      <c r="FAT12" s="111"/>
      <c r="FAU12" s="111"/>
      <c r="FAV12" s="111"/>
      <c r="FAW12" s="111"/>
      <c r="FAX12" s="111"/>
      <c r="FAY12" s="111"/>
      <c r="FAZ12" s="111"/>
      <c r="FBA12" s="111"/>
      <c r="FBB12" s="111"/>
      <c r="FBC12" s="111"/>
      <c r="FBD12" s="111"/>
      <c r="FBE12" s="111"/>
      <c r="FBF12" s="111"/>
      <c r="FBG12" s="111"/>
      <c r="FBH12" s="111"/>
      <c r="FBI12" s="111"/>
      <c r="FBJ12" s="111"/>
      <c r="FBK12" s="111"/>
      <c r="FBL12" s="111"/>
      <c r="FBM12" s="111"/>
      <c r="FBN12" s="111"/>
      <c r="FBO12" s="111"/>
      <c r="FBP12" s="111"/>
      <c r="FBQ12" s="111"/>
      <c r="FBR12" s="111"/>
      <c r="FBS12" s="111"/>
      <c r="FBT12" s="111"/>
      <c r="FBU12" s="111"/>
      <c r="FBV12" s="111"/>
      <c r="FBW12" s="111"/>
      <c r="FBX12" s="111"/>
      <c r="FBY12" s="111"/>
      <c r="FBZ12" s="111"/>
      <c r="FCA12" s="111"/>
      <c r="FCB12" s="111"/>
      <c r="FCC12" s="111"/>
      <c r="FCD12" s="111"/>
      <c r="FCE12" s="111"/>
      <c r="FCF12" s="111"/>
      <c r="FCG12" s="111"/>
      <c r="FCH12" s="111"/>
      <c r="FCI12" s="111"/>
      <c r="FCJ12" s="111"/>
      <c r="FCK12" s="111"/>
      <c r="FCL12" s="111"/>
      <c r="FCM12" s="111"/>
      <c r="FCN12" s="111"/>
      <c r="FCO12" s="111"/>
      <c r="FCP12" s="111"/>
      <c r="FCQ12" s="111"/>
      <c r="FCR12" s="111"/>
      <c r="FCS12" s="111"/>
      <c r="FCT12" s="111"/>
      <c r="FCU12" s="111"/>
      <c r="FCV12" s="111"/>
      <c r="FCW12" s="111"/>
      <c r="FCX12" s="111"/>
      <c r="FCY12" s="111"/>
      <c r="FCZ12" s="111"/>
      <c r="FDA12" s="111"/>
      <c r="FDB12" s="111"/>
      <c r="FDC12" s="111"/>
      <c r="FDD12" s="111"/>
      <c r="FDE12" s="111"/>
      <c r="FDF12" s="111"/>
      <c r="FDG12" s="111"/>
      <c r="FDH12" s="111"/>
      <c r="FDI12" s="111"/>
      <c r="FDJ12" s="111"/>
      <c r="FDK12" s="111"/>
      <c r="FDL12" s="111"/>
      <c r="FDM12" s="111"/>
      <c r="FDN12" s="111"/>
      <c r="FDO12" s="111"/>
      <c r="FDP12" s="111"/>
      <c r="FDQ12" s="111"/>
      <c r="FDR12" s="111"/>
      <c r="FDS12" s="111"/>
      <c r="FDT12" s="111"/>
      <c r="FDU12" s="111"/>
      <c r="FDV12" s="111"/>
      <c r="FDW12" s="111"/>
      <c r="FDX12" s="111"/>
      <c r="FDY12" s="111"/>
      <c r="FDZ12" s="111"/>
      <c r="FEA12" s="111"/>
      <c r="FEB12" s="111"/>
      <c r="FEC12" s="111"/>
      <c r="FED12" s="111"/>
      <c r="FEE12" s="111"/>
      <c r="FEF12" s="111"/>
      <c r="FEG12" s="111"/>
      <c r="FEH12" s="111"/>
      <c r="FEI12" s="111"/>
      <c r="FEJ12" s="111"/>
      <c r="FEK12" s="111"/>
      <c r="FEL12" s="111"/>
      <c r="FEM12" s="111"/>
      <c r="FEN12" s="111"/>
      <c r="FEO12" s="111"/>
      <c r="FEP12" s="111"/>
      <c r="FEQ12" s="111"/>
      <c r="FER12" s="111"/>
      <c r="FES12" s="111"/>
      <c r="FET12" s="111"/>
      <c r="FEU12" s="111"/>
      <c r="FEV12" s="111"/>
      <c r="FEW12" s="111"/>
      <c r="FEX12" s="111"/>
      <c r="FEY12" s="111"/>
      <c r="FEZ12" s="111"/>
      <c r="FFA12" s="111"/>
      <c r="FFB12" s="111"/>
      <c r="FFC12" s="111"/>
      <c r="FFD12" s="111"/>
      <c r="FFE12" s="111"/>
      <c r="FFF12" s="111"/>
      <c r="FFG12" s="111"/>
      <c r="FFH12" s="111"/>
      <c r="FFI12" s="111"/>
      <c r="FFJ12" s="111"/>
      <c r="FFK12" s="111"/>
      <c r="FFL12" s="111"/>
      <c r="FFM12" s="111"/>
      <c r="FFN12" s="111"/>
      <c r="FFO12" s="111"/>
      <c r="FFP12" s="111"/>
      <c r="FFQ12" s="111"/>
      <c r="FFR12" s="111"/>
      <c r="FFS12" s="111"/>
      <c r="FFT12" s="111"/>
      <c r="FFU12" s="111"/>
      <c r="FFV12" s="111"/>
      <c r="FFW12" s="111"/>
      <c r="FFX12" s="111"/>
      <c r="FFY12" s="111"/>
      <c r="FFZ12" s="111"/>
      <c r="FGA12" s="111"/>
      <c r="FGB12" s="111"/>
      <c r="FGC12" s="111"/>
      <c r="FGD12" s="111"/>
      <c r="FGE12" s="111"/>
      <c r="FGF12" s="111"/>
      <c r="FGG12" s="111"/>
      <c r="FGH12" s="111"/>
      <c r="FGI12" s="111"/>
      <c r="FGJ12" s="111"/>
      <c r="FGK12" s="111"/>
      <c r="FGL12" s="111"/>
      <c r="FGM12" s="111"/>
      <c r="FGN12" s="111"/>
      <c r="FGO12" s="111"/>
      <c r="FGP12" s="111"/>
      <c r="FGQ12" s="111"/>
      <c r="FGR12" s="111"/>
      <c r="FGS12" s="111"/>
      <c r="FGT12" s="111"/>
      <c r="FGU12" s="111"/>
      <c r="FGV12" s="111"/>
      <c r="FGW12" s="111"/>
      <c r="FGX12" s="111"/>
      <c r="FGY12" s="111"/>
      <c r="FGZ12" s="111"/>
      <c r="FHA12" s="111"/>
      <c r="FHB12" s="111"/>
      <c r="FHC12" s="111"/>
      <c r="FHD12" s="111"/>
      <c r="FHE12" s="111"/>
      <c r="FHF12" s="111"/>
      <c r="FHG12" s="111"/>
      <c r="FHH12" s="111"/>
      <c r="FHI12" s="111"/>
      <c r="FHJ12" s="111"/>
      <c r="FHK12" s="111"/>
      <c r="FHL12" s="111"/>
      <c r="FHM12" s="111"/>
      <c r="FHN12" s="111"/>
      <c r="FHO12" s="111"/>
      <c r="FHP12" s="111"/>
      <c r="FHQ12" s="111"/>
      <c r="FHR12" s="111"/>
      <c r="FHS12" s="111"/>
      <c r="FHT12" s="111"/>
      <c r="FHU12" s="111"/>
      <c r="FHV12" s="111"/>
      <c r="FHW12" s="111"/>
      <c r="FHX12" s="111"/>
      <c r="FHY12" s="111"/>
      <c r="FHZ12" s="111"/>
      <c r="FIA12" s="111"/>
      <c r="FIB12" s="111"/>
      <c r="FIC12" s="111"/>
      <c r="FID12" s="111"/>
      <c r="FIE12" s="111"/>
      <c r="FIF12" s="111"/>
      <c r="FIG12" s="111"/>
      <c r="FIH12" s="111"/>
      <c r="FII12" s="111"/>
      <c r="FIJ12" s="111"/>
      <c r="FIK12" s="111"/>
      <c r="FIL12" s="111"/>
      <c r="FIM12" s="111"/>
      <c r="FIN12" s="111"/>
      <c r="FIO12" s="111"/>
      <c r="FIP12" s="111"/>
      <c r="FIQ12" s="111"/>
      <c r="FIR12" s="111"/>
      <c r="FIS12" s="111"/>
      <c r="FIT12" s="111"/>
      <c r="FIU12" s="111"/>
      <c r="FIV12" s="111"/>
      <c r="FIW12" s="111"/>
      <c r="FIX12" s="111"/>
      <c r="FIY12" s="111"/>
      <c r="FIZ12" s="111"/>
      <c r="FJA12" s="111"/>
      <c r="FJB12" s="111"/>
      <c r="FJC12" s="111"/>
      <c r="FJD12" s="111"/>
      <c r="FJE12" s="111"/>
      <c r="FJF12" s="111"/>
      <c r="FJG12" s="111"/>
      <c r="FJH12" s="111"/>
      <c r="FJI12" s="111"/>
      <c r="FJJ12" s="111"/>
      <c r="FJK12" s="111"/>
      <c r="FJL12" s="111"/>
      <c r="FJM12" s="111"/>
      <c r="FJN12" s="111"/>
      <c r="FJO12" s="111"/>
      <c r="FJP12" s="111"/>
      <c r="FJQ12" s="111"/>
      <c r="FJR12" s="111"/>
      <c r="FJS12" s="111"/>
      <c r="FJT12" s="111"/>
      <c r="FJU12" s="111"/>
      <c r="FJV12" s="111"/>
      <c r="FJW12" s="111"/>
      <c r="FJX12" s="111"/>
      <c r="FJY12" s="111"/>
      <c r="FJZ12" s="111"/>
      <c r="FKA12" s="111"/>
      <c r="FKB12" s="111"/>
      <c r="FKC12" s="111"/>
      <c r="FKD12" s="111"/>
      <c r="FKE12" s="111"/>
      <c r="FKF12" s="111"/>
      <c r="FKG12" s="111"/>
      <c r="FKH12" s="111"/>
      <c r="FKI12" s="111"/>
      <c r="FKJ12" s="111"/>
      <c r="FKK12" s="111"/>
      <c r="FKL12" s="111"/>
      <c r="FKM12" s="111"/>
      <c r="FKN12" s="111"/>
      <c r="FKO12" s="111"/>
      <c r="FKP12" s="111"/>
      <c r="FKQ12" s="111"/>
      <c r="FKR12" s="111"/>
      <c r="FKS12" s="111"/>
      <c r="FKT12" s="111"/>
      <c r="FKU12" s="111"/>
      <c r="FKV12" s="111"/>
      <c r="FKW12" s="111"/>
      <c r="FKX12" s="111"/>
      <c r="FKY12" s="111"/>
      <c r="FKZ12" s="111"/>
      <c r="FLA12" s="111"/>
      <c r="FLB12" s="111"/>
      <c r="FLC12" s="111"/>
      <c r="FLD12" s="111"/>
      <c r="FLE12" s="111"/>
      <c r="FLF12" s="111"/>
      <c r="FLG12" s="111"/>
      <c r="FLH12" s="111"/>
      <c r="FLI12" s="111"/>
      <c r="FLJ12" s="111"/>
      <c r="FLK12" s="111"/>
      <c r="FLL12" s="111"/>
      <c r="FLM12" s="111"/>
      <c r="FLN12" s="111"/>
      <c r="FLO12" s="111"/>
      <c r="FLP12" s="111"/>
      <c r="FLQ12" s="111"/>
      <c r="FLR12" s="111"/>
      <c r="FLS12" s="111"/>
      <c r="FLT12" s="111"/>
      <c r="FLU12" s="111"/>
      <c r="FLV12" s="111"/>
      <c r="FLW12" s="111"/>
      <c r="FLX12" s="111"/>
      <c r="FLY12" s="111"/>
      <c r="FLZ12" s="111"/>
      <c r="FMA12" s="111"/>
      <c r="FMB12" s="111"/>
      <c r="FMC12" s="111"/>
      <c r="FMD12" s="111"/>
      <c r="FME12" s="111"/>
      <c r="FMF12" s="111"/>
      <c r="FMG12" s="111"/>
      <c r="FMH12" s="111"/>
      <c r="FMI12" s="111"/>
      <c r="FMJ12" s="111"/>
      <c r="FMK12" s="111"/>
      <c r="FML12" s="111"/>
      <c r="FMM12" s="111"/>
      <c r="FMN12" s="111"/>
      <c r="FMO12" s="111"/>
      <c r="FMP12" s="111"/>
      <c r="FMQ12" s="111"/>
      <c r="FMR12" s="111"/>
      <c r="FMS12" s="111"/>
      <c r="FMT12" s="111"/>
      <c r="FMU12" s="111"/>
      <c r="FMV12" s="111"/>
      <c r="FMW12" s="111"/>
      <c r="FMX12" s="111"/>
      <c r="FMY12" s="111"/>
      <c r="FMZ12" s="111"/>
      <c r="FNA12" s="111"/>
      <c r="FNB12" s="111"/>
      <c r="FNC12" s="111"/>
      <c r="FND12" s="111"/>
      <c r="FNE12" s="111"/>
      <c r="FNF12" s="111"/>
      <c r="FNG12" s="111"/>
      <c r="FNH12" s="111"/>
      <c r="FNI12" s="111"/>
      <c r="FNJ12" s="111"/>
      <c r="FNK12" s="111"/>
      <c r="FNL12" s="111"/>
      <c r="FNM12" s="111"/>
      <c r="FNN12" s="111"/>
      <c r="FNO12" s="111"/>
      <c r="FNP12" s="111"/>
      <c r="FNQ12" s="111"/>
      <c r="FNR12" s="111"/>
      <c r="FNS12" s="111"/>
      <c r="FNT12" s="111"/>
      <c r="FNU12" s="111"/>
      <c r="FNV12" s="111"/>
      <c r="FNW12" s="111"/>
      <c r="FNX12" s="111"/>
      <c r="FNY12" s="111"/>
      <c r="FNZ12" s="111"/>
      <c r="FOA12" s="111"/>
      <c r="FOB12" s="111"/>
      <c r="FOC12" s="111"/>
      <c r="FOD12" s="111"/>
      <c r="FOE12" s="111"/>
      <c r="FOF12" s="111"/>
      <c r="FOG12" s="111"/>
      <c r="FOH12" s="111"/>
      <c r="FOI12" s="111"/>
      <c r="FOJ12" s="111"/>
      <c r="FOK12" s="111"/>
      <c r="FOL12" s="111"/>
      <c r="FOM12" s="111"/>
      <c r="FON12" s="111"/>
      <c r="FOO12" s="111"/>
      <c r="FOP12" s="111"/>
      <c r="FOQ12" s="111"/>
      <c r="FOR12" s="111"/>
      <c r="FOS12" s="111"/>
      <c r="FOT12" s="111"/>
      <c r="FOU12" s="111"/>
      <c r="FOV12" s="111"/>
      <c r="FOW12" s="111"/>
      <c r="FOX12" s="111"/>
      <c r="FOY12" s="111"/>
      <c r="FOZ12" s="111"/>
      <c r="FPA12" s="111"/>
      <c r="FPB12" s="111"/>
      <c r="FPC12" s="111"/>
      <c r="FPD12" s="111"/>
      <c r="FPE12" s="111"/>
      <c r="FPF12" s="111"/>
      <c r="FPG12" s="111"/>
      <c r="FPH12" s="111"/>
      <c r="FPI12" s="111"/>
      <c r="FPJ12" s="111"/>
      <c r="FPK12" s="111"/>
      <c r="FPL12" s="111"/>
      <c r="FPM12" s="111"/>
      <c r="FPN12" s="111"/>
      <c r="FPO12" s="111"/>
      <c r="FPP12" s="111"/>
      <c r="FPQ12" s="111"/>
      <c r="FPR12" s="111"/>
      <c r="FPS12" s="111"/>
      <c r="FPT12" s="111"/>
      <c r="FPU12" s="111"/>
      <c r="FPV12" s="111"/>
      <c r="FPW12" s="111"/>
      <c r="FPX12" s="111"/>
      <c r="FPY12" s="111"/>
      <c r="FPZ12" s="111"/>
      <c r="FQA12" s="111"/>
      <c r="FQB12" s="111"/>
      <c r="FQC12" s="111"/>
      <c r="FQD12" s="111"/>
      <c r="FQE12" s="111"/>
      <c r="FQF12" s="111"/>
      <c r="FQG12" s="111"/>
      <c r="FQH12" s="111"/>
      <c r="FQI12" s="111"/>
      <c r="FQJ12" s="111"/>
      <c r="FQK12" s="111"/>
      <c r="FQL12" s="111"/>
      <c r="FQM12" s="111"/>
      <c r="FQN12" s="111"/>
      <c r="FQO12" s="111"/>
      <c r="FQP12" s="111"/>
      <c r="FQQ12" s="111"/>
      <c r="FQR12" s="111"/>
      <c r="FQS12" s="111"/>
      <c r="FQT12" s="111"/>
      <c r="FQU12" s="111"/>
      <c r="FQV12" s="111"/>
      <c r="FQW12" s="111"/>
      <c r="FQX12" s="111"/>
      <c r="FQY12" s="111"/>
      <c r="FQZ12" s="111"/>
      <c r="FRA12" s="111"/>
      <c r="FRB12" s="111"/>
      <c r="FRC12" s="111"/>
      <c r="FRD12" s="111"/>
      <c r="FRE12" s="111"/>
      <c r="FRF12" s="111"/>
      <c r="FRG12" s="111"/>
      <c r="FRH12" s="111"/>
      <c r="FRI12" s="111"/>
      <c r="FRJ12" s="111"/>
      <c r="FRK12" s="111"/>
      <c r="FRL12" s="111"/>
      <c r="FRM12" s="111"/>
      <c r="FRN12" s="111"/>
      <c r="FRO12" s="111"/>
      <c r="FRP12" s="111"/>
      <c r="FRQ12" s="111"/>
      <c r="FRR12" s="111"/>
      <c r="FRS12" s="111"/>
      <c r="FRT12" s="111"/>
      <c r="FRU12" s="111"/>
      <c r="FRV12" s="111"/>
      <c r="FRW12" s="111"/>
      <c r="FRX12" s="111"/>
      <c r="FRY12" s="111"/>
      <c r="FRZ12" s="111"/>
      <c r="FSA12" s="111"/>
      <c r="FSB12" s="111"/>
      <c r="FSC12" s="111"/>
      <c r="FSD12" s="111"/>
      <c r="FSE12" s="111"/>
      <c r="FSF12" s="111"/>
      <c r="FSG12" s="111"/>
      <c r="FSH12" s="111"/>
      <c r="FSI12" s="111"/>
      <c r="FSJ12" s="111"/>
      <c r="FSK12" s="111"/>
      <c r="FSL12" s="111"/>
      <c r="FSM12" s="111"/>
      <c r="FSN12" s="111"/>
      <c r="FSO12" s="111"/>
      <c r="FSP12" s="111"/>
      <c r="FSQ12" s="111"/>
      <c r="FSR12" s="111"/>
      <c r="FSS12" s="111"/>
      <c r="FST12" s="111"/>
      <c r="FSU12" s="111"/>
      <c r="FSV12" s="111"/>
      <c r="FSW12" s="111"/>
      <c r="FSX12" s="111"/>
      <c r="FSY12" s="111"/>
      <c r="FSZ12" s="111"/>
      <c r="FTA12" s="111"/>
      <c r="FTB12" s="111"/>
      <c r="FTC12" s="111"/>
      <c r="FTD12" s="111"/>
      <c r="FTE12" s="111"/>
      <c r="FTF12" s="111"/>
      <c r="FTG12" s="111"/>
      <c r="FTH12" s="111"/>
      <c r="FTI12" s="111"/>
      <c r="FTJ12" s="111"/>
      <c r="FTK12" s="111"/>
      <c r="FTL12" s="111"/>
      <c r="FTM12" s="111"/>
      <c r="FTN12" s="111"/>
      <c r="FTO12" s="111"/>
      <c r="FTP12" s="111"/>
      <c r="FTQ12" s="111"/>
      <c r="FTR12" s="111"/>
      <c r="FTS12" s="111"/>
      <c r="FTT12" s="111"/>
      <c r="FTU12" s="111"/>
      <c r="FTV12" s="111"/>
      <c r="FTW12" s="111"/>
      <c r="FTX12" s="111"/>
      <c r="FTY12" s="111"/>
      <c r="FTZ12" s="111"/>
      <c r="FUA12" s="111"/>
      <c r="FUB12" s="111"/>
      <c r="FUC12" s="111"/>
      <c r="FUD12" s="111"/>
      <c r="FUE12" s="111"/>
      <c r="FUF12" s="111"/>
      <c r="FUG12" s="111"/>
      <c r="FUH12" s="111"/>
      <c r="FUI12" s="111"/>
      <c r="FUJ12" s="111"/>
      <c r="FUK12" s="111"/>
      <c r="FUL12" s="111"/>
      <c r="FUM12" s="111"/>
      <c r="FUN12" s="111"/>
      <c r="FUO12" s="111"/>
      <c r="FUP12" s="111"/>
      <c r="FUQ12" s="111"/>
      <c r="FUR12" s="111"/>
      <c r="FUS12" s="111"/>
      <c r="FUT12" s="111"/>
      <c r="FUU12" s="111"/>
      <c r="FUV12" s="111"/>
      <c r="FUW12" s="111"/>
      <c r="FUX12" s="111"/>
      <c r="FUY12" s="111"/>
      <c r="FUZ12" s="111"/>
      <c r="FVA12" s="111"/>
      <c r="FVB12" s="111"/>
      <c r="FVC12" s="111"/>
      <c r="FVD12" s="111"/>
      <c r="FVE12" s="111"/>
      <c r="FVF12" s="111"/>
      <c r="FVG12" s="111"/>
      <c r="FVH12" s="111"/>
      <c r="FVI12" s="111"/>
      <c r="FVJ12" s="111"/>
      <c r="FVK12" s="111"/>
      <c r="FVL12" s="111"/>
      <c r="FVM12" s="111"/>
      <c r="FVN12" s="111"/>
      <c r="FVO12" s="111"/>
      <c r="FVP12" s="111"/>
      <c r="FVQ12" s="111"/>
      <c r="FVR12" s="111"/>
      <c r="FVS12" s="111"/>
      <c r="FVT12" s="111"/>
      <c r="FVU12" s="111"/>
      <c r="FVV12" s="111"/>
      <c r="FVW12" s="111"/>
      <c r="FVX12" s="111"/>
      <c r="FVY12" s="111"/>
      <c r="FVZ12" s="111"/>
      <c r="FWA12" s="111"/>
      <c r="FWB12" s="111"/>
      <c r="FWC12" s="111"/>
      <c r="FWD12" s="111"/>
      <c r="FWE12" s="111"/>
      <c r="FWF12" s="111"/>
      <c r="FWG12" s="111"/>
      <c r="FWH12" s="111"/>
      <c r="FWI12" s="111"/>
      <c r="FWJ12" s="111"/>
      <c r="FWK12" s="111"/>
      <c r="FWL12" s="111"/>
      <c r="FWM12" s="111"/>
      <c r="FWN12" s="111"/>
      <c r="FWO12" s="111"/>
      <c r="FWP12" s="111"/>
      <c r="FWQ12" s="111"/>
      <c r="FWR12" s="111"/>
      <c r="FWS12" s="111"/>
      <c r="FWT12" s="111"/>
      <c r="FWU12" s="111"/>
      <c r="FWV12" s="111"/>
      <c r="FWW12" s="111"/>
      <c r="FWX12" s="111"/>
      <c r="FWY12" s="111"/>
      <c r="FWZ12" s="111"/>
      <c r="FXA12" s="111"/>
      <c r="FXB12" s="111"/>
      <c r="FXC12" s="111"/>
      <c r="FXD12" s="111"/>
      <c r="FXE12" s="111"/>
      <c r="FXF12" s="111"/>
      <c r="FXG12" s="111"/>
      <c r="FXH12" s="111"/>
      <c r="FXI12" s="111"/>
      <c r="FXJ12" s="111"/>
      <c r="FXK12" s="111"/>
      <c r="FXL12" s="111"/>
      <c r="FXM12" s="111"/>
      <c r="FXN12" s="111"/>
      <c r="FXO12" s="111"/>
      <c r="FXP12" s="111"/>
      <c r="FXQ12" s="111"/>
      <c r="FXR12" s="111"/>
      <c r="FXS12" s="111"/>
      <c r="FXT12" s="111"/>
      <c r="FXU12" s="111"/>
      <c r="FXV12" s="111"/>
      <c r="FXW12" s="111"/>
      <c r="FXX12" s="111"/>
      <c r="FXY12" s="111"/>
      <c r="FXZ12" s="111"/>
      <c r="FYA12" s="111"/>
      <c r="FYB12" s="111"/>
      <c r="FYC12" s="111"/>
      <c r="FYD12" s="111"/>
      <c r="FYE12" s="111"/>
      <c r="FYF12" s="111"/>
      <c r="FYG12" s="111"/>
      <c r="FYH12" s="111"/>
      <c r="FYI12" s="111"/>
      <c r="FYJ12" s="111"/>
      <c r="FYK12" s="111"/>
      <c r="FYL12" s="111"/>
      <c r="FYM12" s="111"/>
      <c r="FYN12" s="111"/>
      <c r="FYO12" s="111"/>
      <c r="FYP12" s="111"/>
      <c r="FYQ12" s="111"/>
      <c r="FYR12" s="111"/>
      <c r="FYS12" s="111"/>
      <c r="FYT12" s="111"/>
      <c r="FYU12" s="111"/>
      <c r="FYV12" s="111"/>
      <c r="FYW12" s="111"/>
      <c r="FYX12" s="111"/>
      <c r="FYY12" s="111"/>
      <c r="FYZ12" s="111"/>
      <c r="FZA12" s="111"/>
      <c r="FZB12" s="111"/>
      <c r="FZC12" s="111"/>
      <c r="FZD12" s="111"/>
      <c r="FZE12" s="111"/>
      <c r="FZF12" s="111"/>
      <c r="FZG12" s="111"/>
      <c r="FZH12" s="111"/>
      <c r="FZI12" s="111"/>
      <c r="FZJ12" s="111"/>
      <c r="FZK12" s="111"/>
      <c r="FZL12" s="111"/>
      <c r="FZM12" s="111"/>
      <c r="FZN12" s="111"/>
      <c r="FZO12" s="111"/>
      <c r="FZP12" s="111"/>
      <c r="FZQ12" s="111"/>
      <c r="FZR12" s="111"/>
      <c r="FZS12" s="111"/>
      <c r="FZT12" s="111"/>
      <c r="FZU12" s="111"/>
      <c r="FZV12" s="111"/>
      <c r="FZW12" s="111"/>
      <c r="FZX12" s="111"/>
      <c r="FZY12" s="111"/>
      <c r="FZZ12" s="111"/>
      <c r="GAA12" s="111"/>
      <c r="GAB12" s="111"/>
      <c r="GAC12" s="111"/>
      <c r="GAD12" s="111"/>
      <c r="GAE12" s="111"/>
      <c r="GAF12" s="111"/>
      <c r="GAG12" s="111"/>
      <c r="GAH12" s="111"/>
      <c r="GAI12" s="111"/>
      <c r="GAJ12" s="111"/>
      <c r="GAK12" s="111"/>
      <c r="GAL12" s="111"/>
      <c r="GAM12" s="111"/>
      <c r="GAN12" s="111"/>
      <c r="GAO12" s="111"/>
      <c r="GAP12" s="111"/>
      <c r="GAQ12" s="111"/>
      <c r="GAR12" s="111"/>
      <c r="GAS12" s="111"/>
      <c r="GAT12" s="111"/>
      <c r="GAU12" s="111"/>
      <c r="GAV12" s="111"/>
      <c r="GAW12" s="111"/>
      <c r="GAX12" s="111"/>
      <c r="GAY12" s="111"/>
      <c r="GAZ12" s="111"/>
      <c r="GBA12" s="111"/>
      <c r="GBB12" s="111"/>
      <c r="GBC12" s="111"/>
      <c r="GBD12" s="111"/>
      <c r="GBE12" s="111"/>
      <c r="GBF12" s="111"/>
      <c r="GBG12" s="111"/>
      <c r="GBH12" s="111"/>
      <c r="GBI12" s="111"/>
      <c r="GBJ12" s="111"/>
      <c r="GBK12" s="111"/>
      <c r="GBL12" s="111"/>
      <c r="GBM12" s="111"/>
      <c r="GBN12" s="111"/>
      <c r="GBO12" s="111"/>
      <c r="GBP12" s="111"/>
      <c r="GBQ12" s="111"/>
      <c r="GBR12" s="111"/>
      <c r="GBS12" s="111"/>
      <c r="GBT12" s="111"/>
      <c r="GBU12" s="111"/>
      <c r="GBV12" s="111"/>
      <c r="GBW12" s="111"/>
      <c r="GBX12" s="111"/>
      <c r="GBY12" s="111"/>
      <c r="GBZ12" s="111"/>
      <c r="GCA12" s="111"/>
      <c r="GCB12" s="111"/>
      <c r="GCC12" s="111"/>
      <c r="GCD12" s="111"/>
      <c r="GCE12" s="111"/>
      <c r="GCF12" s="111"/>
      <c r="GCG12" s="111"/>
      <c r="GCH12" s="111"/>
      <c r="GCI12" s="111"/>
      <c r="GCJ12" s="111"/>
      <c r="GCK12" s="111"/>
      <c r="GCL12" s="111"/>
      <c r="GCM12" s="111"/>
      <c r="GCN12" s="111"/>
      <c r="GCO12" s="111"/>
      <c r="GCP12" s="111"/>
      <c r="GCQ12" s="111"/>
      <c r="GCR12" s="111"/>
      <c r="GCS12" s="111"/>
      <c r="GCT12" s="111"/>
      <c r="GCU12" s="111"/>
      <c r="GCV12" s="111"/>
      <c r="GCW12" s="111"/>
      <c r="GCX12" s="111"/>
      <c r="GCY12" s="111"/>
      <c r="GCZ12" s="111"/>
      <c r="GDA12" s="111"/>
      <c r="GDB12" s="111"/>
      <c r="GDC12" s="111"/>
      <c r="GDD12" s="111"/>
      <c r="GDE12" s="111"/>
      <c r="GDF12" s="111"/>
      <c r="GDG12" s="111"/>
      <c r="GDH12" s="111"/>
      <c r="GDI12" s="111"/>
      <c r="GDJ12" s="111"/>
      <c r="GDK12" s="111"/>
      <c r="GDL12" s="111"/>
      <c r="GDM12" s="111"/>
      <c r="GDN12" s="111"/>
      <c r="GDO12" s="111"/>
      <c r="GDP12" s="111"/>
      <c r="GDQ12" s="111"/>
      <c r="GDR12" s="111"/>
      <c r="GDS12" s="111"/>
      <c r="GDT12" s="111"/>
      <c r="GDU12" s="111"/>
      <c r="GDV12" s="111"/>
      <c r="GDW12" s="111"/>
      <c r="GDX12" s="111"/>
      <c r="GDY12" s="111"/>
      <c r="GDZ12" s="111"/>
      <c r="GEA12" s="111"/>
      <c r="GEB12" s="111"/>
      <c r="GEC12" s="111"/>
      <c r="GED12" s="111"/>
      <c r="GEE12" s="111"/>
      <c r="GEF12" s="111"/>
      <c r="GEG12" s="111"/>
      <c r="GEH12" s="111"/>
      <c r="GEI12" s="111"/>
      <c r="GEJ12" s="111"/>
      <c r="GEK12" s="111"/>
      <c r="GEL12" s="111"/>
      <c r="GEM12" s="111"/>
      <c r="GEN12" s="111"/>
      <c r="GEO12" s="111"/>
      <c r="GEP12" s="111"/>
      <c r="GEQ12" s="111"/>
      <c r="GER12" s="111"/>
      <c r="GES12" s="111"/>
      <c r="GET12" s="111"/>
      <c r="GEU12" s="111"/>
      <c r="GEV12" s="111"/>
      <c r="GEW12" s="111"/>
      <c r="GEX12" s="111"/>
      <c r="GEY12" s="111"/>
      <c r="GEZ12" s="111"/>
      <c r="GFA12" s="111"/>
      <c r="GFB12" s="111"/>
      <c r="GFC12" s="111"/>
      <c r="GFD12" s="111"/>
      <c r="GFE12" s="111"/>
      <c r="GFF12" s="111"/>
      <c r="GFG12" s="111"/>
      <c r="GFH12" s="111"/>
      <c r="GFI12" s="111"/>
      <c r="GFJ12" s="111"/>
      <c r="GFK12" s="111"/>
      <c r="GFL12" s="111"/>
      <c r="GFM12" s="111"/>
      <c r="GFN12" s="111"/>
      <c r="GFO12" s="111"/>
      <c r="GFP12" s="111"/>
      <c r="GFQ12" s="111"/>
      <c r="GFR12" s="111"/>
      <c r="GFS12" s="111"/>
      <c r="GFT12" s="111"/>
      <c r="GFU12" s="111"/>
      <c r="GFV12" s="111"/>
      <c r="GFW12" s="111"/>
      <c r="GFX12" s="111"/>
      <c r="GFY12" s="111"/>
      <c r="GFZ12" s="111"/>
      <c r="GGA12" s="111"/>
      <c r="GGB12" s="111"/>
      <c r="GGC12" s="111"/>
      <c r="GGD12" s="111"/>
      <c r="GGE12" s="111"/>
      <c r="GGF12" s="111"/>
      <c r="GGG12" s="111"/>
      <c r="GGH12" s="111"/>
      <c r="GGI12" s="111"/>
      <c r="GGJ12" s="111"/>
      <c r="GGK12" s="111"/>
      <c r="GGL12" s="111"/>
      <c r="GGM12" s="111"/>
      <c r="GGN12" s="111"/>
      <c r="GGO12" s="111"/>
      <c r="GGP12" s="111"/>
      <c r="GGQ12" s="111"/>
      <c r="GGR12" s="111"/>
      <c r="GGS12" s="111"/>
      <c r="GGT12" s="111"/>
      <c r="GGU12" s="111"/>
      <c r="GGV12" s="111"/>
      <c r="GGW12" s="111"/>
      <c r="GGX12" s="111"/>
      <c r="GGY12" s="111"/>
      <c r="GGZ12" s="111"/>
      <c r="GHA12" s="111"/>
      <c r="GHB12" s="111"/>
      <c r="GHC12" s="111"/>
      <c r="GHD12" s="111"/>
      <c r="GHE12" s="111"/>
      <c r="GHF12" s="111"/>
      <c r="GHG12" s="111"/>
      <c r="GHH12" s="111"/>
      <c r="GHI12" s="111"/>
      <c r="GHJ12" s="111"/>
      <c r="GHK12" s="111"/>
      <c r="GHL12" s="111"/>
      <c r="GHM12" s="111"/>
      <c r="GHN12" s="111"/>
      <c r="GHO12" s="111"/>
      <c r="GHP12" s="111"/>
      <c r="GHQ12" s="111"/>
      <c r="GHR12" s="111"/>
      <c r="GHS12" s="111"/>
      <c r="GHT12" s="111"/>
      <c r="GHU12" s="111"/>
      <c r="GHV12" s="111"/>
      <c r="GHW12" s="111"/>
      <c r="GHX12" s="111"/>
      <c r="GHY12" s="111"/>
      <c r="GHZ12" s="111"/>
      <c r="GIA12" s="111"/>
      <c r="GIB12" s="111"/>
      <c r="GIC12" s="111"/>
      <c r="GID12" s="111"/>
      <c r="GIE12" s="111"/>
      <c r="GIF12" s="111"/>
      <c r="GIG12" s="111"/>
      <c r="GIH12" s="111"/>
      <c r="GII12" s="111"/>
      <c r="GIJ12" s="111"/>
      <c r="GIK12" s="111"/>
      <c r="GIL12" s="111"/>
      <c r="GIM12" s="111"/>
      <c r="GIN12" s="111"/>
      <c r="GIO12" s="111"/>
      <c r="GIP12" s="111"/>
      <c r="GIQ12" s="111"/>
      <c r="GIR12" s="111"/>
      <c r="GIS12" s="111"/>
      <c r="GIT12" s="111"/>
      <c r="GIU12" s="111"/>
      <c r="GIV12" s="111"/>
      <c r="GIW12" s="111"/>
      <c r="GIX12" s="111"/>
      <c r="GIY12" s="111"/>
      <c r="GIZ12" s="111"/>
      <c r="GJA12" s="111"/>
      <c r="GJB12" s="111"/>
      <c r="GJC12" s="111"/>
      <c r="GJD12" s="111"/>
      <c r="GJE12" s="111"/>
      <c r="GJF12" s="111"/>
      <c r="GJG12" s="111"/>
      <c r="GJH12" s="111"/>
      <c r="GJI12" s="111"/>
      <c r="GJJ12" s="111"/>
      <c r="GJK12" s="111"/>
      <c r="GJL12" s="111"/>
      <c r="GJM12" s="111"/>
      <c r="GJN12" s="111"/>
      <c r="GJO12" s="111"/>
      <c r="GJP12" s="111"/>
      <c r="GJQ12" s="111"/>
      <c r="GJR12" s="111"/>
      <c r="GJS12" s="111"/>
      <c r="GJT12" s="111"/>
      <c r="GJU12" s="111"/>
      <c r="GJV12" s="111"/>
      <c r="GJW12" s="111"/>
      <c r="GJX12" s="111"/>
      <c r="GJY12" s="111"/>
      <c r="GJZ12" s="111"/>
      <c r="GKA12" s="111"/>
      <c r="GKB12" s="111"/>
      <c r="GKC12" s="111"/>
      <c r="GKD12" s="111"/>
      <c r="GKE12" s="111"/>
      <c r="GKF12" s="111"/>
      <c r="GKG12" s="111"/>
      <c r="GKH12" s="111"/>
      <c r="GKI12" s="111"/>
      <c r="GKJ12" s="111"/>
      <c r="GKK12" s="111"/>
      <c r="GKL12" s="111"/>
      <c r="GKM12" s="111"/>
      <c r="GKN12" s="111"/>
      <c r="GKO12" s="111"/>
      <c r="GKP12" s="111"/>
      <c r="GKQ12" s="111"/>
      <c r="GKR12" s="111"/>
      <c r="GKS12" s="111"/>
      <c r="GKT12" s="111"/>
      <c r="GKU12" s="111"/>
      <c r="GKV12" s="111"/>
      <c r="GKW12" s="111"/>
      <c r="GKX12" s="111"/>
      <c r="GKY12" s="111"/>
      <c r="GKZ12" s="111"/>
      <c r="GLA12" s="111"/>
      <c r="GLB12" s="111"/>
      <c r="GLC12" s="111"/>
      <c r="GLD12" s="111"/>
      <c r="GLE12" s="111"/>
      <c r="GLF12" s="111"/>
      <c r="GLG12" s="111"/>
      <c r="GLH12" s="111"/>
      <c r="GLI12" s="111"/>
      <c r="GLJ12" s="111"/>
      <c r="GLK12" s="111"/>
      <c r="GLL12" s="111"/>
      <c r="GLM12" s="111"/>
      <c r="GLN12" s="111"/>
      <c r="GLO12" s="111"/>
      <c r="GLP12" s="111"/>
      <c r="GLQ12" s="111"/>
      <c r="GLR12" s="111"/>
      <c r="GLS12" s="111"/>
      <c r="GLT12" s="111"/>
      <c r="GLU12" s="111"/>
      <c r="GLV12" s="111"/>
      <c r="GLW12" s="111"/>
      <c r="GLX12" s="111"/>
      <c r="GLY12" s="111"/>
      <c r="GLZ12" s="111"/>
      <c r="GMA12" s="111"/>
      <c r="GMB12" s="111"/>
      <c r="GMC12" s="111"/>
      <c r="GMD12" s="111"/>
      <c r="GME12" s="111"/>
      <c r="GMF12" s="111"/>
      <c r="GMG12" s="111"/>
      <c r="GMH12" s="111"/>
      <c r="GMI12" s="111"/>
      <c r="GMJ12" s="111"/>
      <c r="GMK12" s="111"/>
      <c r="GML12" s="111"/>
      <c r="GMM12" s="111"/>
      <c r="GMN12" s="111"/>
      <c r="GMO12" s="111"/>
      <c r="GMP12" s="111"/>
      <c r="GMQ12" s="111"/>
      <c r="GMR12" s="111"/>
      <c r="GMS12" s="111"/>
      <c r="GMT12" s="111"/>
      <c r="GMU12" s="111"/>
      <c r="GMV12" s="111"/>
      <c r="GMW12" s="111"/>
      <c r="GMX12" s="111"/>
      <c r="GMY12" s="111"/>
      <c r="GMZ12" s="111"/>
      <c r="GNA12" s="111"/>
      <c r="GNB12" s="111"/>
      <c r="GNC12" s="111"/>
      <c r="GND12" s="111"/>
      <c r="GNE12" s="111"/>
      <c r="GNF12" s="111"/>
      <c r="GNG12" s="111"/>
      <c r="GNH12" s="111"/>
      <c r="GNI12" s="111"/>
      <c r="GNJ12" s="111"/>
      <c r="GNK12" s="111"/>
      <c r="GNL12" s="111"/>
      <c r="GNM12" s="111"/>
      <c r="GNN12" s="111"/>
      <c r="GNO12" s="111"/>
      <c r="GNP12" s="111"/>
      <c r="GNQ12" s="111"/>
      <c r="GNR12" s="111"/>
      <c r="GNS12" s="111"/>
      <c r="GNT12" s="111"/>
      <c r="GNU12" s="111"/>
      <c r="GNV12" s="111"/>
      <c r="GNW12" s="111"/>
      <c r="GNX12" s="111"/>
      <c r="GNY12" s="111"/>
      <c r="GNZ12" s="111"/>
      <c r="GOA12" s="111"/>
      <c r="GOB12" s="111"/>
      <c r="GOC12" s="111"/>
      <c r="GOD12" s="111"/>
      <c r="GOE12" s="111"/>
      <c r="GOF12" s="111"/>
      <c r="GOG12" s="111"/>
      <c r="GOH12" s="111"/>
      <c r="GOI12" s="111"/>
      <c r="GOJ12" s="111"/>
      <c r="GOK12" s="111"/>
      <c r="GOL12" s="111"/>
      <c r="GOM12" s="111"/>
      <c r="GON12" s="111"/>
      <c r="GOO12" s="111"/>
      <c r="GOP12" s="111"/>
      <c r="GOQ12" s="111"/>
      <c r="GOR12" s="111"/>
      <c r="GOS12" s="111"/>
      <c r="GOT12" s="111"/>
      <c r="GOU12" s="111"/>
      <c r="GOV12" s="111"/>
      <c r="GOW12" s="111"/>
      <c r="GOX12" s="111"/>
      <c r="GOY12" s="111"/>
      <c r="GOZ12" s="111"/>
      <c r="GPA12" s="111"/>
      <c r="GPB12" s="111"/>
      <c r="GPC12" s="111"/>
      <c r="GPD12" s="111"/>
      <c r="GPE12" s="111"/>
      <c r="GPF12" s="111"/>
      <c r="GPG12" s="111"/>
      <c r="GPH12" s="111"/>
      <c r="GPI12" s="111"/>
      <c r="GPJ12" s="111"/>
      <c r="GPK12" s="111"/>
      <c r="GPL12" s="111"/>
      <c r="GPM12" s="111"/>
      <c r="GPN12" s="111"/>
      <c r="GPO12" s="111"/>
      <c r="GPP12" s="111"/>
      <c r="GPQ12" s="111"/>
      <c r="GPR12" s="111"/>
      <c r="GPS12" s="111"/>
      <c r="GPT12" s="111"/>
      <c r="GPU12" s="111"/>
      <c r="GPV12" s="111"/>
      <c r="GPW12" s="111"/>
      <c r="GPX12" s="111"/>
      <c r="GPY12" s="111"/>
      <c r="GPZ12" s="111"/>
      <c r="GQA12" s="111"/>
      <c r="GQB12" s="111"/>
      <c r="GQC12" s="111"/>
      <c r="GQD12" s="111"/>
      <c r="GQE12" s="111"/>
      <c r="GQF12" s="111"/>
      <c r="GQG12" s="111"/>
      <c r="GQH12" s="111"/>
      <c r="GQI12" s="111"/>
      <c r="GQJ12" s="111"/>
      <c r="GQK12" s="111"/>
      <c r="GQL12" s="111"/>
      <c r="GQM12" s="111"/>
      <c r="GQN12" s="111"/>
      <c r="GQO12" s="111"/>
      <c r="GQP12" s="111"/>
      <c r="GQQ12" s="111"/>
      <c r="GQR12" s="111"/>
      <c r="GQS12" s="111"/>
      <c r="GQT12" s="111"/>
      <c r="GQU12" s="111"/>
      <c r="GQV12" s="111"/>
      <c r="GQW12" s="111"/>
      <c r="GQX12" s="111"/>
      <c r="GQY12" s="111"/>
      <c r="GQZ12" s="111"/>
      <c r="GRA12" s="111"/>
      <c r="GRB12" s="111"/>
      <c r="GRC12" s="111"/>
      <c r="GRD12" s="111"/>
      <c r="GRE12" s="111"/>
      <c r="GRF12" s="111"/>
      <c r="GRG12" s="111"/>
      <c r="GRH12" s="111"/>
      <c r="GRI12" s="111"/>
      <c r="GRJ12" s="111"/>
      <c r="GRK12" s="111"/>
      <c r="GRL12" s="111"/>
      <c r="GRM12" s="111"/>
      <c r="GRN12" s="111"/>
      <c r="GRO12" s="111"/>
      <c r="GRP12" s="111"/>
      <c r="GRQ12" s="111"/>
      <c r="GRR12" s="111"/>
      <c r="GRS12" s="111"/>
      <c r="GRT12" s="111"/>
      <c r="GRU12" s="111"/>
      <c r="GRV12" s="111"/>
      <c r="GRW12" s="111"/>
      <c r="GRX12" s="111"/>
      <c r="GRY12" s="111"/>
      <c r="GRZ12" s="111"/>
      <c r="GSA12" s="111"/>
      <c r="GSB12" s="111"/>
      <c r="GSC12" s="111"/>
      <c r="GSD12" s="111"/>
      <c r="GSE12" s="111"/>
      <c r="GSF12" s="111"/>
      <c r="GSG12" s="111"/>
      <c r="GSH12" s="111"/>
      <c r="GSI12" s="111"/>
      <c r="GSJ12" s="111"/>
      <c r="GSK12" s="111"/>
      <c r="GSL12" s="111"/>
      <c r="GSM12" s="111"/>
      <c r="GSN12" s="111"/>
      <c r="GSO12" s="111"/>
      <c r="GSP12" s="111"/>
      <c r="GSQ12" s="111"/>
      <c r="GSR12" s="111"/>
      <c r="GSS12" s="111"/>
      <c r="GST12" s="111"/>
      <c r="GSU12" s="111"/>
      <c r="GSV12" s="111"/>
      <c r="GSW12" s="111"/>
      <c r="GSX12" s="111"/>
      <c r="GSY12" s="111"/>
      <c r="GSZ12" s="111"/>
      <c r="GTA12" s="111"/>
      <c r="GTB12" s="111"/>
      <c r="GTC12" s="111"/>
      <c r="GTD12" s="111"/>
      <c r="GTE12" s="111"/>
      <c r="GTF12" s="111"/>
      <c r="GTG12" s="111"/>
      <c r="GTH12" s="111"/>
      <c r="GTI12" s="111"/>
      <c r="GTJ12" s="111"/>
      <c r="GTK12" s="111"/>
      <c r="GTL12" s="111"/>
      <c r="GTM12" s="111"/>
      <c r="GTN12" s="111"/>
      <c r="GTO12" s="111"/>
      <c r="GTP12" s="111"/>
      <c r="GTQ12" s="111"/>
      <c r="GTR12" s="111"/>
      <c r="GTS12" s="111"/>
      <c r="GTT12" s="111"/>
      <c r="GTU12" s="111"/>
      <c r="GTV12" s="111"/>
      <c r="GTW12" s="111"/>
      <c r="GTX12" s="111"/>
      <c r="GTY12" s="111"/>
      <c r="GTZ12" s="111"/>
      <c r="GUA12" s="111"/>
      <c r="GUB12" s="111"/>
      <c r="GUC12" s="111"/>
      <c r="GUD12" s="111"/>
      <c r="GUE12" s="111"/>
      <c r="GUF12" s="111"/>
      <c r="GUG12" s="111"/>
      <c r="GUH12" s="111"/>
      <c r="GUI12" s="111"/>
      <c r="GUJ12" s="111"/>
      <c r="GUK12" s="111"/>
      <c r="GUL12" s="111"/>
      <c r="GUM12" s="111"/>
      <c r="GUN12" s="111"/>
      <c r="GUO12" s="111"/>
      <c r="GUP12" s="111"/>
      <c r="GUQ12" s="111"/>
      <c r="GUR12" s="111"/>
      <c r="GUS12" s="111"/>
      <c r="GUT12" s="111"/>
      <c r="GUU12" s="111"/>
      <c r="GUV12" s="111"/>
      <c r="GUW12" s="111"/>
      <c r="GUX12" s="111"/>
      <c r="GUY12" s="111"/>
      <c r="GUZ12" s="111"/>
      <c r="GVA12" s="111"/>
      <c r="GVB12" s="111"/>
      <c r="GVC12" s="111"/>
      <c r="GVD12" s="111"/>
      <c r="GVE12" s="111"/>
      <c r="GVF12" s="111"/>
      <c r="GVG12" s="111"/>
      <c r="GVH12" s="111"/>
      <c r="GVI12" s="111"/>
      <c r="GVJ12" s="111"/>
      <c r="GVK12" s="111"/>
      <c r="GVL12" s="111"/>
      <c r="GVM12" s="111"/>
      <c r="GVN12" s="111"/>
      <c r="GVO12" s="111"/>
      <c r="GVP12" s="111"/>
      <c r="GVQ12" s="111"/>
      <c r="GVR12" s="111"/>
      <c r="GVS12" s="111"/>
      <c r="GVT12" s="111"/>
      <c r="GVU12" s="111"/>
      <c r="GVV12" s="111"/>
      <c r="GVW12" s="111"/>
      <c r="GVX12" s="111"/>
      <c r="GVY12" s="111"/>
      <c r="GVZ12" s="111"/>
      <c r="GWA12" s="111"/>
      <c r="GWB12" s="111"/>
      <c r="GWC12" s="111"/>
      <c r="GWD12" s="111"/>
      <c r="GWE12" s="111"/>
      <c r="GWF12" s="111"/>
      <c r="GWG12" s="111"/>
      <c r="GWH12" s="111"/>
      <c r="GWI12" s="111"/>
      <c r="GWJ12" s="111"/>
      <c r="GWK12" s="111"/>
      <c r="GWL12" s="111"/>
      <c r="GWM12" s="111"/>
      <c r="GWN12" s="111"/>
      <c r="GWO12" s="111"/>
      <c r="GWP12" s="111"/>
      <c r="GWQ12" s="111"/>
      <c r="GWR12" s="111"/>
      <c r="GWS12" s="111"/>
      <c r="GWT12" s="111"/>
      <c r="GWU12" s="111"/>
      <c r="GWV12" s="111"/>
      <c r="GWW12" s="111"/>
      <c r="GWX12" s="111"/>
      <c r="GWY12" s="111"/>
      <c r="GWZ12" s="111"/>
      <c r="GXA12" s="111"/>
      <c r="GXB12" s="111"/>
      <c r="GXC12" s="111"/>
      <c r="GXD12" s="111"/>
      <c r="GXE12" s="111"/>
      <c r="GXF12" s="111"/>
      <c r="GXG12" s="111"/>
      <c r="GXH12" s="111"/>
      <c r="GXI12" s="111"/>
      <c r="GXJ12" s="111"/>
      <c r="GXK12" s="111"/>
      <c r="GXL12" s="111"/>
      <c r="GXM12" s="111"/>
      <c r="GXN12" s="111"/>
      <c r="GXO12" s="111"/>
      <c r="GXP12" s="111"/>
      <c r="GXQ12" s="111"/>
      <c r="GXR12" s="111"/>
      <c r="GXS12" s="111"/>
      <c r="GXT12" s="111"/>
      <c r="GXU12" s="111"/>
      <c r="GXV12" s="111"/>
      <c r="GXW12" s="111"/>
      <c r="GXX12" s="111"/>
      <c r="GXY12" s="111"/>
      <c r="GXZ12" s="111"/>
      <c r="GYA12" s="111"/>
      <c r="GYB12" s="111"/>
      <c r="GYC12" s="111"/>
      <c r="GYD12" s="111"/>
      <c r="GYE12" s="111"/>
      <c r="GYF12" s="111"/>
      <c r="GYG12" s="111"/>
      <c r="GYH12" s="111"/>
      <c r="GYI12" s="111"/>
      <c r="GYJ12" s="111"/>
      <c r="GYK12" s="111"/>
      <c r="GYL12" s="111"/>
      <c r="GYM12" s="111"/>
      <c r="GYN12" s="111"/>
      <c r="GYO12" s="111"/>
      <c r="GYP12" s="111"/>
      <c r="GYQ12" s="111"/>
      <c r="GYR12" s="111"/>
      <c r="GYS12" s="111"/>
      <c r="GYT12" s="111"/>
      <c r="GYU12" s="111"/>
      <c r="GYV12" s="111"/>
      <c r="GYW12" s="111"/>
      <c r="GYX12" s="111"/>
      <c r="GYY12" s="111"/>
      <c r="GYZ12" s="111"/>
      <c r="GZA12" s="111"/>
      <c r="GZB12" s="111"/>
      <c r="GZC12" s="111"/>
      <c r="GZD12" s="111"/>
      <c r="GZE12" s="111"/>
      <c r="GZF12" s="111"/>
      <c r="GZG12" s="111"/>
      <c r="GZH12" s="111"/>
      <c r="GZI12" s="111"/>
      <c r="GZJ12" s="111"/>
      <c r="GZK12" s="111"/>
      <c r="GZL12" s="111"/>
      <c r="GZM12" s="111"/>
      <c r="GZN12" s="111"/>
      <c r="GZO12" s="111"/>
      <c r="GZP12" s="111"/>
      <c r="GZQ12" s="111"/>
      <c r="GZR12" s="111"/>
      <c r="GZS12" s="111"/>
      <c r="GZT12" s="111"/>
      <c r="GZU12" s="111"/>
      <c r="GZV12" s="111"/>
      <c r="GZW12" s="111"/>
      <c r="GZX12" s="111"/>
      <c r="GZY12" s="111"/>
      <c r="GZZ12" s="111"/>
      <c r="HAA12" s="111"/>
      <c r="HAB12" s="111"/>
      <c r="HAC12" s="111"/>
      <c r="HAD12" s="111"/>
      <c r="HAE12" s="111"/>
      <c r="HAF12" s="111"/>
      <c r="HAG12" s="111"/>
      <c r="HAH12" s="111"/>
      <c r="HAI12" s="111"/>
      <c r="HAJ12" s="111"/>
      <c r="HAK12" s="111"/>
      <c r="HAL12" s="111"/>
      <c r="HAM12" s="111"/>
      <c r="HAN12" s="111"/>
      <c r="HAO12" s="111"/>
      <c r="HAP12" s="111"/>
      <c r="HAQ12" s="111"/>
      <c r="HAR12" s="111"/>
      <c r="HAS12" s="111"/>
      <c r="HAT12" s="111"/>
      <c r="HAU12" s="111"/>
      <c r="HAV12" s="111"/>
      <c r="HAW12" s="111"/>
      <c r="HAX12" s="111"/>
      <c r="HAY12" s="111"/>
      <c r="HAZ12" s="111"/>
      <c r="HBA12" s="111"/>
      <c r="HBB12" s="111"/>
      <c r="HBC12" s="111"/>
      <c r="HBD12" s="111"/>
      <c r="HBE12" s="111"/>
      <c r="HBF12" s="111"/>
      <c r="HBG12" s="111"/>
      <c r="HBH12" s="111"/>
      <c r="HBI12" s="111"/>
      <c r="HBJ12" s="111"/>
      <c r="HBK12" s="111"/>
      <c r="HBL12" s="111"/>
      <c r="HBM12" s="111"/>
      <c r="HBN12" s="111"/>
      <c r="HBO12" s="111"/>
      <c r="HBP12" s="111"/>
      <c r="HBQ12" s="111"/>
      <c r="HBR12" s="111"/>
      <c r="HBS12" s="111"/>
      <c r="HBT12" s="111"/>
      <c r="HBU12" s="111"/>
      <c r="HBV12" s="111"/>
      <c r="HBW12" s="111"/>
      <c r="HBX12" s="111"/>
      <c r="HBY12" s="111"/>
      <c r="HBZ12" s="111"/>
      <c r="HCA12" s="111"/>
      <c r="HCB12" s="111"/>
      <c r="HCC12" s="111"/>
      <c r="HCD12" s="111"/>
      <c r="HCE12" s="111"/>
      <c r="HCF12" s="111"/>
      <c r="HCG12" s="111"/>
      <c r="HCH12" s="111"/>
      <c r="HCI12" s="111"/>
      <c r="HCJ12" s="111"/>
      <c r="HCK12" s="111"/>
      <c r="HCL12" s="111"/>
      <c r="HCM12" s="111"/>
      <c r="HCN12" s="111"/>
      <c r="HCO12" s="111"/>
      <c r="HCP12" s="111"/>
      <c r="HCQ12" s="111"/>
      <c r="HCR12" s="111"/>
      <c r="HCS12" s="111"/>
      <c r="HCT12" s="111"/>
      <c r="HCU12" s="111"/>
      <c r="HCV12" s="111"/>
      <c r="HCW12" s="111"/>
      <c r="HCX12" s="111"/>
      <c r="HCY12" s="111"/>
      <c r="HCZ12" s="111"/>
      <c r="HDA12" s="111"/>
      <c r="HDB12" s="111"/>
      <c r="HDC12" s="111"/>
      <c r="HDD12" s="111"/>
      <c r="HDE12" s="111"/>
      <c r="HDF12" s="111"/>
      <c r="HDG12" s="111"/>
      <c r="HDH12" s="111"/>
      <c r="HDI12" s="111"/>
      <c r="HDJ12" s="111"/>
      <c r="HDK12" s="111"/>
      <c r="HDL12" s="111"/>
      <c r="HDM12" s="111"/>
      <c r="HDN12" s="111"/>
      <c r="HDO12" s="111"/>
      <c r="HDP12" s="111"/>
      <c r="HDQ12" s="111"/>
      <c r="HDR12" s="111"/>
      <c r="HDS12" s="111"/>
      <c r="HDT12" s="111"/>
      <c r="HDU12" s="111"/>
      <c r="HDV12" s="111"/>
      <c r="HDW12" s="111"/>
      <c r="HDX12" s="111"/>
      <c r="HDY12" s="111"/>
      <c r="HDZ12" s="111"/>
      <c r="HEA12" s="111"/>
      <c r="HEB12" s="111"/>
      <c r="HEC12" s="111"/>
      <c r="HED12" s="111"/>
      <c r="HEE12" s="111"/>
      <c r="HEF12" s="111"/>
      <c r="HEG12" s="111"/>
      <c r="HEH12" s="111"/>
      <c r="HEI12" s="111"/>
      <c r="HEJ12" s="111"/>
      <c r="HEK12" s="111"/>
      <c r="HEL12" s="111"/>
      <c r="HEM12" s="111"/>
      <c r="HEN12" s="111"/>
      <c r="HEO12" s="111"/>
      <c r="HEP12" s="111"/>
      <c r="HEQ12" s="111"/>
      <c r="HER12" s="111"/>
      <c r="HES12" s="111"/>
      <c r="HET12" s="111"/>
      <c r="HEU12" s="111"/>
      <c r="HEV12" s="111"/>
      <c r="HEW12" s="111"/>
      <c r="HEX12" s="111"/>
      <c r="HEY12" s="111"/>
      <c r="HEZ12" s="111"/>
      <c r="HFA12" s="111"/>
      <c r="HFB12" s="111"/>
      <c r="HFC12" s="111"/>
      <c r="HFD12" s="111"/>
      <c r="HFE12" s="111"/>
      <c r="HFF12" s="111"/>
      <c r="HFG12" s="111"/>
      <c r="HFH12" s="111"/>
      <c r="HFI12" s="111"/>
      <c r="HFJ12" s="111"/>
      <c r="HFK12" s="111"/>
      <c r="HFL12" s="111"/>
      <c r="HFM12" s="111"/>
      <c r="HFN12" s="111"/>
      <c r="HFO12" s="111"/>
      <c r="HFP12" s="111"/>
      <c r="HFQ12" s="111"/>
      <c r="HFR12" s="111"/>
      <c r="HFS12" s="111"/>
      <c r="HFT12" s="111"/>
      <c r="HFU12" s="111"/>
      <c r="HFV12" s="111"/>
      <c r="HFW12" s="111"/>
      <c r="HFX12" s="111"/>
      <c r="HFY12" s="111"/>
      <c r="HFZ12" s="111"/>
      <c r="HGA12" s="111"/>
      <c r="HGB12" s="111"/>
      <c r="HGC12" s="111"/>
      <c r="HGD12" s="111"/>
      <c r="HGE12" s="111"/>
      <c r="HGF12" s="111"/>
      <c r="HGG12" s="111"/>
      <c r="HGH12" s="111"/>
      <c r="HGI12" s="111"/>
      <c r="HGJ12" s="111"/>
      <c r="HGK12" s="111"/>
      <c r="HGL12" s="111"/>
      <c r="HGM12" s="111"/>
      <c r="HGN12" s="111"/>
      <c r="HGO12" s="111"/>
      <c r="HGP12" s="111"/>
      <c r="HGQ12" s="111"/>
      <c r="HGR12" s="111"/>
      <c r="HGS12" s="111"/>
      <c r="HGT12" s="111"/>
      <c r="HGU12" s="111"/>
      <c r="HGV12" s="111"/>
      <c r="HGW12" s="111"/>
      <c r="HGX12" s="111"/>
      <c r="HGY12" s="111"/>
      <c r="HGZ12" s="111"/>
      <c r="HHA12" s="111"/>
      <c r="HHB12" s="111"/>
      <c r="HHC12" s="111"/>
      <c r="HHD12" s="111"/>
      <c r="HHE12" s="111"/>
      <c r="HHF12" s="111"/>
      <c r="HHG12" s="111"/>
      <c r="HHH12" s="111"/>
      <c r="HHI12" s="111"/>
      <c r="HHJ12" s="111"/>
      <c r="HHK12" s="111"/>
      <c r="HHL12" s="111"/>
      <c r="HHM12" s="111"/>
      <c r="HHN12" s="111"/>
      <c r="HHO12" s="111"/>
      <c r="HHP12" s="111"/>
      <c r="HHQ12" s="111"/>
      <c r="HHR12" s="111"/>
      <c r="HHS12" s="111"/>
      <c r="HHT12" s="111"/>
      <c r="HHU12" s="111"/>
      <c r="HHV12" s="111"/>
      <c r="HHW12" s="111"/>
      <c r="HHX12" s="111"/>
      <c r="HHY12" s="111"/>
      <c r="HHZ12" s="111"/>
      <c r="HIA12" s="111"/>
      <c r="HIB12" s="111"/>
      <c r="HIC12" s="111"/>
      <c r="HID12" s="111"/>
      <c r="HIE12" s="111"/>
      <c r="HIF12" s="111"/>
      <c r="HIG12" s="111"/>
      <c r="HIH12" s="111"/>
      <c r="HII12" s="111"/>
      <c r="HIJ12" s="111"/>
      <c r="HIK12" s="111"/>
      <c r="HIL12" s="111"/>
      <c r="HIM12" s="111"/>
      <c r="HIN12" s="111"/>
      <c r="HIO12" s="111"/>
      <c r="HIP12" s="111"/>
      <c r="HIQ12" s="111"/>
      <c r="HIR12" s="111"/>
      <c r="HIS12" s="111"/>
      <c r="HIT12" s="111"/>
      <c r="HIU12" s="111"/>
      <c r="HIV12" s="111"/>
      <c r="HIW12" s="111"/>
      <c r="HIX12" s="111"/>
      <c r="HIY12" s="111"/>
      <c r="HIZ12" s="111"/>
      <c r="HJA12" s="111"/>
      <c r="HJB12" s="111"/>
      <c r="HJC12" s="111"/>
      <c r="HJD12" s="111"/>
      <c r="HJE12" s="111"/>
      <c r="HJF12" s="111"/>
      <c r="HJG12" s="111"/>
      <c r="HJH12" s="111"/>
      <c r="HJI12" s="111"/>
      <c r="HJJ12" s="111"/>
      <c r="HJK12" s="111"/>
      <c r="HJL12" s="111"/>
      <c r="HJM12" s="111"/>
      <c r="HJN12" s="111"/>
      <c r="HJO12" s="111"/>
      <c r="HJP12" s="111"/>
      <c r="HJQ12" s="111"/>
      <c r="HJR12" s="111"/>
      <c r="HJS12" s="111"/>
      <c r="HJT12" s="111"/>
      <c r="HJU12" s="111"/>
      <c r="HJV12" s="111"/>
      <c r="HJW12" s="111"/>
      <c r="HJX12" s="111"/>
      <c r="HJY12" s="111"/>
      <c r="HJZ12" s="111"/>
      <c r="HKA12" s="111"/>
      <c r="HKB12" s="111"/>
      <c r="HKC12" s="111"/>
      <c r="HKD12" s="111"/>
      <c r="HKE12" s="111"/>
      <c r="HKF12" s="111"/>
      <c r="HKG12" s="111"/>
      <c r="HKH12" s="111"/>
      <c r="HKI12" s="111"/>
      <c r="HKJ12" s="111"/>
      <c r="HKK12" s="111"/>
      <c r="HKL12" s="111"/>
      <c r="HKM12" s="111"/>
      <c r="HKN12" s="111"/>
      <c r="HKO12" s="111"/>
      <c r="HKP12" s="111"/>
      <c r="HKQ12" s="111"/>
      <c r="HKR12" s="111"/>
      <c r="HKS12" s="111"/>
      <c r="HKT12" s="111"/>
      <c r="HKU12" s="111"/>
      <c r="HKV12" s="111"/>
      <c r="HKW12" s="111"/>
      <c r="HKX12" s="111"/>
      <c r="HKY12" s="111"/>
      <c r="HKZ12" s="111"/>
      <c r="HLA12" s="111"/>
      <c r="HLB12" s="111"/>
      <c r="HLC12" s="111"/>
      <c r="HLD12" s="111"/>
      <c r="HLE12" s="111"/>
      <c r="HLF12" s="111"/>
      <c r="HLG12" s="111"/>
      <c r="HLH12" s="111"/>
      <c r="HLI12" s="111"/>
      <c r="HLJ12" s="111"/>
      <c r="HLK12" s="111"/>
      <c r="HLL12" s="111"/>
      <c r="HLM12" s="111"/>
      <c r="HLN12" s="111"/>
      <c r="HLO12" s="111"/>
      <c r="HLP12" s="111"/>
      <c r="HLQ12" s="111"/>
      <c r="HLR12" s="111"/>
      <c r="HLS12" s="111"/>
      <c r="HLT12" s="111"/>
      <c r="HLU12" s="111"/>
      <c r="HLV12" s="111"/>
      <c r="HLW12" s="111"/>
      <c r="HLX12" s="111"/>
      <c r="HLY12" s="111"/>
      <c r="HLZ12" s="111"/>
      <c r="HMA12" s="111"/>
      <c r="HMB12" s="111"/>
      <c r="HMC12" s="111"/>
      <c r="HMD12" s="111"/>
      <c r="HME12" s="111"/>
      <c r="HMF12" s="111"/>
      <c r="HMG12" s="111"/>
      <c r="HMH12" s="111"/>
      <c r="HMI12" s="111"/>
      <c r="HMJ12" s="111"/>
      <c r="HMK12" s="111"/>
      <c r="HML12" s="111"/>
      <c r="HMM12" s="111"/>
      <c r="HMN12" s="111"/>
      <c r="HMO12" s="111"/>
      <c r="HMP12" s="111"/>
      <c r="HMQ12" s="111"/>
      <c r="HMR12" s="111"/>
      <c r="HMS12" s="111"/>
      <c r="HMT12" s="111"/>
      <c r="HMU12" s="111"/>
      <c r="HMV12" s="111"/>
      <c r="HMW12" s="111"/>
      <c r="HMX12" s="111"/>
      <c r="HMY12" s="111"/>
      <c r="HMZ12" s="111"/>
      <c r="HNA12" s="111"/>
      <c r="HNB12" s="111"/>
      <c r="HNC12" s="111"/>
      <c r="HND12" s="111"/>
      <c r="HNE12" s="111"/>
      <c r="HNF12" s="111"/>
      <c r="HNG12" s="111"/>
      <c r="HNH12" s="111"/>
      <c r="HNI12" s="111"/>
      <c r="HNJ12" s="111"/>
      <c r="HNK12" s="111"/>
      <c r="HNL12" s="111"/>
      <c r="HNM12" s="111"/>
      <c r="HNN12" s="111"/>
      <c r="HNO12" s="111"/>
      <c r="HNP12" s="111"/>
      <c r="HNQ12" s="111"/>
      <c r="HNR12" s="111"/>
      <c r="HNS12" s="111"/>
      <c r="HNT12" s="111"/>
      <c r="HNU12" s="111"/>
      <c r="HNV12" s="111"/>
      <c r="HNW12" s="111"/>
      <c r="HNX12" s="111"/>
      <c r="HNY12" s="111"/>
      <c r="HNZ12" s="111"/>
      <c r="HOA12" s="111"/>
      <c r="HOB12" s="111"/>
      <c r="HOC12" s="111"/>
      <c r="HOD12" s="111"/>
      <c r="HOE12" s="111"/>
      <c r="HOF12" s="111"/>
      <c r="HOG12" s="111"/>
      <c r="HOH12" s="111"/>
      <c r="HOI12" s="111"/>
      <c r="HOJ12" s="111"/>
      <c r="HOK12" s="111"/>
      <c r="HOL12" s="111"/>
      <c r="HOM12" s="111"/>
      <c r="HON12" s="111"/>
      <c r="HOO12" s="111"/>
      <c r="HOP12" s="111"/>
      <c r="HOQ12" s="111"/>
      <c r="HOR12" s="111"/>
      <c r="HOS12" s="111"/>
      <c r="HOT12" s="111"/>
      <c r="HOU12" s="111"/>
      <c r="HOV12" s="111"/>
      <c r="HOW12" s="111"/>
      <c r="HOX12" s="111"/>
      <c r="HOY12" s="111"/>
      <c r="HOZ12" s="111"/>
      <c r="HPA12" s="111"/>
      <c r="HPB12" s="111"/>
      <c r="HPC12" s="111"/>
      <c r="HPD12" s="111"/>
      <c r="HPE12" s="111"/>
      <c r="HPF12" s="111"/>
      <c r="HPG12" s="111"/>
      <c r="HPH12" s="111"/>
      <c r="HPI12" s="111"/>
      <c r="HPJ12" s="111"/>
      <c r="HPK12" s="111"/>
      <c r="HPL12" s="111"/>
      <c r="HPM12" s="111"/>
      <c r="HPN12" s="111"/>
      <c r="HPO12" s="111"/>
      <c r="HPP12" s="111"/>
      <c r="HPQ12" s="111"/>
      <c r="HPR12" s="111"/>
      <c r="HPS12" s="111"/>
      <c r="HPT12" s="111"/>
      <c r="HPU12" s="111"/>
      <c r="HPV12" s="111"/>
      <c r="HPW12" s="111"/>
      <c r="HPX12" s="111"/>
      <c r="HPY12" s="111"/>
      <c r="HPZ12" s="111"/>
      <c r="HQA12" s="111"/>
      <c r="HQB12" s="111"/>
      <c r="HQC12" s="111"/>
      <c r="HQD12" s="111"/>
      <c r="HQE12" s="111"/>
      <c r="HQF12" s="111"/>
      <c r="HQG12" s="111"/>
      <c r="HQH12" s="111"/>
      <c r="HQI12" s="111"/>
      <c r="HQJ12" s="111"/>
      <c r="HQK12" s="111"/>
      <c r="HQL12" s="111"/>
      <c r="HQM12" s="111"/>
      <c r="HQN12" s="111"/>
      <c r="HQO12" s="111"/>
      <c r="HQP12" s="111"/>
      <c r="HQQ12" s="111"/>
      <c r="HQR12" s="111"/>
      <c r="HQS12" s="111"/>
      <c r="HQT12" s="111"/>
      <c r="HQU12" s="111"/>
      <c r="HQV12" s="111"/>
      <c r="HQW12" s="111"/>
      <c r="HQX12" s="111"/>
      <c r="HQY12" s="111"/>
      <c r="HQZ12" s="111"/>
      <c r="HRA12" s="111"/>
      <c r="HRB12" s="111"/>
      <c r="HRC12" s="111"/>
      <c r="HRD12" s="111"/>
      <c r="HRE12" s="111"/>
      <c r="HRF12" s="111"/>
      <c r="HRG12" s="111"/>
      <c r="HRH12" s="111"/>
      <c r="HRI12" s="111"/>
      <c r="HRJ12" s="111"/>
      <c r="HRK12" s="111"/>
      <c r="HRL12" s="111"/>
      <c r="HRM12" s="111"/>
      <c r="HRN12" s="111"/>
      <c r="HRO12" s="111"/>
      <c r="HRP12" s="111"/>
      <c r="HRQ12" s="111"/>
      <c r="HRR12" s="111"/>
      <c r="HRS12" s="111"/>
      <c r="HRT12" s="111"/>
      <c r="HRU12" s="111"/>
      <c r="HRV12" s="111"/>
      <c r="HRW12" s="111"/>
      <c r="HRX12" s="111"/>
      <c r="HRY12" s="111"/>
      <c r="HRZ12" s="111"/>
      <c r="HSA12" s="111"/>
      <c r="HSB12" s="111"/>
      <c r="HSC12" s="111"/>
      <c r="HSD12" s="111"/>
      <c r="HSE12" s="111"/>
      <c r="HSF12" s="111"/>
      <c r="HSG12" s="111"/>
      <c r="HSH12" s="111"/>
      <c r="HSI12" s="111"/>
      <c r="HSJ12" s="111"/>
      <c r="HSK12" s="111"/>
      <c r="HSL12" s="111"/>
      <c r="HSM12" s="111"/>
      <c r="HSN12" s="111"/>
      <c r="HSO12" s="111"/>
      <c r="HSP12" s="111"/>
      <c r="HSQ12" s="111"/>
      <c r="HSR12" s="111"/>
      <c r="HSS12" s="111"/>
      <c r="HST12" s="111"/>
      <c r="HSU12" s="111"/>
      <c r="HSV12" s="111"/>
      <c r="HSW12" s="111"/>
      <c r="HSX12" s="111"/>
      <c r="HSY12" s="111"/>
      <c r="HSZ12" s="111"/>
      <c r="HTA12" s="111"/>
      <c r="HTB12" s="111"/>
      <c r="HTC12" s="111"/>
      <c r="HTD12" s="111"/>
      <c r="HTE12" s="111"/>
      <c r="HTF12" s="111"/>
      <c r="HTG12" s="111"/>
      <c r="HTH12" s="111"/>
      <c r="HTI12" s="111"/>
      <c r="HTJ12" s="111"/>
      <c r="HTK12" s="111"/>
      <c r="HTL12" s="111"/>
      <c r="HTM12" s="111"/>
      <c r="HTN12" s="111"/>
      <c r="HTO12" s="111"/>
      <c r="HTP12" s="111"/>
      <c r="HTQ12" s="111"/>
      <c r="HTR12" s="111"/>
      <c r="HTS12" s="111"/>
      <c r="HTT12" s="111"/>
      <c r="HTU12" s="111"/>
      <c r="HTV12" s="111"/>
      <c r="HTW12" s="111"/>
      <c r="HTX12" s="111"/>
      <c r="HTY12" s="111"/>
      <c r="HTZ12" s="111"/>
      <c r="HUA12" s="111"/>
      <c r="HUB12" s="111"/>
      <c r="HUC12" s="111"/>
      <c r="HUD12" s="111"/>
      <c r="HUE12" s="111"/>
      <c r="HUF12" s="111"/>
      <c r="HUG12" s="111"/>
      <c r="HUH12" s="111"/>
      <c r="HUI12" s="111"/>
      <c r="HUJ12" s="111"/>
      <c r="HUK12" s="111"/>
      <c r="HUL12" s="111"/>
      <c r="HUM12" s="111"/>
      <c r="HUN12" s="111"/>
      <c r="HUO12" s="111"/>
      <c r="HUP12" s="111"/>
      <c r="HUQ12" s="111"/>
      <c r="HUR12" s="111"/>
      <c r="HUS12" s="111"/>
      <c r="HUT12" s="111"/>
      <c r="HUU12" s="111"/>
      <c r="HUV12" s="111"/>
      <c r="HUW12" s="111"/>
      <c r="HUX12" s="111"/>
      <c r="HUY12" s="111"/>
      <c r="HUZ12" s="111"/>
      <c r="HVA12" s="111"/>
      <c r="HVB12" s="111"/>
      <c r="HVC12" s="111"/>
      <c r="HVD12" s="111"/>
      <c r="HVE12" s="111"/>
      <c r="HVF12" s="111"/>
      <c r="HVG12" s="111"/>
      <c r="HVH12" s="111"/>
      <c r="HVI12" s="111"/>
      <c r="HVJ12" s="111"/>
      <c r="HVK12" s="111"/>
      <c r="HVL12" s="111"/>
      <c r="HVM12" s="111"/>
      <c r="HVN12" s="111"/>
      <c r="HVO12" s="111"/>
      <c r="HVP12" s="111"/>
      <c r="HVQ12" s="111"/>
      <c r="HVR12" s="111"/>
      <c r="HVS12" s="111"/>
      <c r="HVT12" s="111"/>
      <c r="HVU12" s="111"/>
      <c r="HVV12" s="111"/>
      <c r="HVW12" s="111"/>
      <c r="HVX12" s="111"/>
      <c r="HVY12" s="111"/>
      <c r="HVZ12" s="111"/>
      <c r="HWA12" s="111"/>
      <c r="HWB12" s="111"/>
      <c r="HWC12" s="111"/>
      <c r="HWD12" s="111"/>
      <c r="HWE12" s="111"/>
      <c r="HWF12" s="111"/>
      <c r="HWG12" s="111"/>
      <c r="HWH12" s="111"/>
      <c r="HWI12" s="111"/>
      <c r="HWJ12" s="111"/>
      <c r="HWK12" s="111"/>
      <c r="HWL12" s="111"/>
      <c r="HWM12" s="111"/>
      <c r="HWN12" s="111"/>
      <c r="HWO12" s="111"/>
      <c r="HWP12" s="111"/>
      <c r="HWQ12" s="111"/>
      <c r="HWR12" s="111"/>
      <c r="HWS12" s="111"/>
      <c r="HWT12" s="111"/>
      <c r="HWU12" s="111"/>
      <c r="HWV12" s="111"/>
      <c r="HWW12" s="111"/>
      <c r="HWX12" s="111"/>
      <c r="HWY12" s="111"/>
      <c r="HWZ12" s="111"/>
      <c r="HXA12" s="111"/>
      <c r="HXB12" s="111"/>
      <c r="HXC12" s="111"/>
      <c r="HXD12" s="111"/>
      <c r="HXE12" s="111"/>
      <c r="HXF12" s="111"/>
      <c r="HXG12" s="111"/>
      <c r="HXH12" s="111"/>
      <c r="HXI12" s="111"/>
      <c r="HXJ12" s="111"/>
      <c r="HXK12" s="111"/>
      <c r="HXL12" s="111"/>
      <c r="HXM12" s="111"/>
      <c r="HXN12" s="111"/>
      <c r="HXO12" s="111"/>
      <c r="HXP12" s="111"/>
      <c r="HXQ12" s="111"/>
      <c r="HXR12" s="111"/>
      <c r="HXS12" s="111"/>
      <c r="HXT12" s="111"/>
      <c r="HXU12" s="111"/>
      <c r="HXV12" s="111"/>
      <c r="HXW12" s="111"/>
      <c r="HXX12" s="111"/>
      <c r="HXY12" s="111"/>
      <c r="HXZ12" s="111"/>
      <c r="HYA12" s="111"/>
      <c r="HYB12" s="111"/>
      <c r="HYC12" s="111"/>
      <c r="HYD12" s="111"/>
      <c r="HYE12" s="111"/>
      <c r="HYF12" s="111"/>
      <c r="HYG12" s="111"/>
      <c r="HYH12" s="111"/>
      <c r="HYI12" s="111"/>
      <c r="HYJ12" s="111"/>
      <c r="HYK12" s="111"/>
      <c r="HYL12" s="111"/>
      <c r="HYM12" s="111"/>
      <c r="HYN12" s="111"/>
      <c r="HYO12" s="111"/>
      <c r="HYP12" s="111"/>
      <c r="HYQ12" s="111"/>
      <c r="HYR12" s="111"/>
      <c r="HYS12" s="111"/>
      <c r="HYT12" s="111"/>
      <c r="HYU12" s="111"/>
      <c r="HYV12" s="111"/>
      <c r="HYW12" s="111"/>
      <c r="HYX12" s="111"/>
      <c r="HYY12" s="111"/>
      <c r="HYZ12" s="111"/>
      <c r="HZA12" s="111"/>
      <c r="HZB12" s="111"/>
      <c r="HZC12" s="111"/>
      <c r="HZD12" s="111"/>
      <c r="HZE12" s="111"/>
      <c r="HZF12" s="111"/>
      <c r="HZG12" s="111"/>
      <c r="HZH12" s="111"/>
      <c r="HZI12" s="111"/>
      <c r="HZJ12" s="111"/>
      <c r="HZK12" s="111"/>
      <c r="HZL12" s="111"/>
      <c r="HZM12" s="111"/>
      <c r="HZN12" s="111"/>
      <c r="HZO12" s="111"/>
      <c r="HZP12" s="111"/>
      <c r="HZQ12" s="111"/>
      <c r="HZR12" s="111"/>
      <c r="HZS12" s="111"/>
      <c r="HZT12" s="111"/>
      <c r="HZU12" s="111"/>
      <c r="HZV12" s="111"/>
      <c r="HZW12" s="111"/>
      <c r="HZX12" s="111"/>
      <c r="HZY12" s="111"/>
      <c r="HZZ12" s="111"/>
      <c r="IAA12" s="111"/>
      <c r="IAB12" s="111"/>
      <c r="IAC12" s="111"/>
      <c r="IAD12" s="111"/>
      <c r="IAE12" s="111"/>
      <c r="IAF12" s="111"/>
      <c r="IAG12" s="111"/>
      <c r="IAH12" s="111"/>
      <c r="IAI12" s="111"/>
      <c r="IAJ12" s="111"/>
      <c r="IAK12" s="111"/>
      <c r="IAL12" s="111"/>
      <c r="IAM12" s="111"/>
      <c r="IAN12" s="111"/>
      <c r="IAO12" s="111"/>
      <c r="IAP12" s="111"/>
      <c r="IAQ12" s="111"/>
      <c r="IAR12" s="111"/>
      <c r="IAS12" s="111"/>
      <c r="IAT12" s="111"/>
      <c r="IAU12" s="111"/>
      <c r="IAV12" s="111"/>
      <c r="IAW12" s="111"/>
      <c r="IAX12" s="111"/>
      <c r="IAY12" s="111"/>
      <c r="IAZ12" s="111"/>
      <c r="IBA12" s="111"/>
      <c r="IBB12" s="111"/>
      <c r="IBC12" s="111"/>
      <c r="IBD12" s="111"/>
      <c r="IBE12" s="111"/>
      <c r="IBF12" s="111"/>
      <c r="IBG12" s="111"/>
      <c r="IBH12" s="111"/>
      <c r="IBI12" s="111"/>
      <c r="IBJ12" s="111"/>
      <c r="IBK12" s="111"/>
      <c r="IBL12" s="111"/>
      <c r="IBM12" s="111"/>
      <c r="IBN12" s="111"/>
      <c r="IBO12" s="111"/>
      <c r="IBP12" s="111"/>
      <c r="IBQ12" s="111"/>
      <c r="IBR12" s="111"/>
      <c r="IBS12" s="111"/>
      <c r="IBT12" s="111"/>
      <c r="IBU12" s="111"/>
      <c r="IBV12" s="111"/>
      <c r="IBW12" s="111"/>
      <c r="IBX12" s="111"/>
      <c r="IBY12" s="111"/>
      <c r="IBZ12" s="111"/>
      <c r="ICA12" s="111"/>
      <c r="ICB12" s="111"/>
      <c r="ICC12" s="111"/>
      <c r="ICD12" s="111"/>
      <c r="ICE12" s="111"/>
      <c r="ICF12" s="111"/>
      <c r="ICG12" s="111"/>
      <c r="ICH12" s="111"/>
      <c r="ICI12" s="111"/>
      <c r="ICJ12" s="111"/>
      <c r="ICK12" s="111"/>
      <c r="ICL12" s="111"/>
      <c r="ICM12" s="111"/>
      <c r="ICN12" s="111"/>
      <c r="ICO12" s="111"/>
      <c r="ICP12" s="111"/>
      <c r="ICQ12" s="111"/>
      <c r="ICR12" s="111"/>
      <c r="ICS12" s="111"/>
      <c r="ICT12" s="111"/>
      <c r="ICU12" s="111"/>
      <c r="ICV12" s="111"/>
      <c r="ICW12" s="111"/>
      <c r="ICX12" s="111"/>
      <c r="ICY12" s="111"/>
      <c r="ICZ12" s="111"/>
      <c r="IDA12" s="111"/>
      <c r="IDB12" s="111"/>
      <c r="IDC12" s="111"/>
      <c r="IDD12" s="111"/>
      <c r="IDE12" s="111"/>
      <c r="IDF12" s="111"/>
      <c r="IDG12" s="111"/>
      <c r="IDH12" s="111"/>
      <c r="IDI12" s="111"/>
      <c r="IDJ12" s="111"/>
      <c r="IDK12" s="111"/>
      <c r="IDL12" s="111"/>
      <c r="IDM12" s="111"/>
      <c r="IDN12" s="111"/>
      <c r="IDO12" s="111"/>
      <c r="IDP12" s="111"/>
      <c r="IDQ12" s="111"/>
      <c r="IDR12" s="111"/>
      <c r="IDS12" s="111"/>
      <c r="IDT12" s="111"/>
      <c r="IDU12" s="111"/>
      <c r="IDV12" s="111"/>
      <c r="IDW12" s="111"/>
      <c r="IDX12" s="111"/>
      <c r="IDY12" s="111"/>
      <c r="IDZ12" s="111"/>
      <c r="IEA12" s="111"/>
      <c r="IEB12" s="111"/>
      <c r="IEC12" s="111"/>
      <c r="IED12" s="111"/>
      <c r="IEE12" s="111"/>
      <c r="IEF12" s="111"/>
      <c r="IEG12" s="111"/>
      <c r="IEH12" s="111"/>
      <c r="IEI12" s="111"/>
      <c r="IEJ12" s="111"/>
      <c r="IEK12" s="111"/>
      <c r="IEL12" s="111"/>
      <c r="IEM12" s="111"/>
      <c r="IEN12" s="111"/>
      <c r="IEO12" s="111"/>
      <c r="IEP12" s="111"/>
      <c r="IEQ12" s="111"/>
      <c r="IER12" s="111"/>
      <c r="IES12" s="111"/>
      <c r="IET12" s="111"/>
      <c r="IEU12" s="111"/>
      <c r="IEV12" s="111"/>
      <c r="IEW12" s="111"/>
      <c r="IEX12" s="111"/>
      <c r="IEY12" s="111"/>
      <c r="IEZ12" s="111"/>
      <c r="IFA12" s="111"/>
      <c r="IFB12" s="111"/>
      <c r="IFC12" s="111"/>
      <c r="IFD12" s="111"/>
      <c r="IFE12" s="111"/>
      <c r="IFF12" s="111"/>
      <c r="IFG12" s="111"/>
      <c r="IFH12" s="111"/>
      <c r="IFI12" s="111"/>
      <c r="IFJ12" s="111"/>
      <c r="IFK12" s="111"/>
      <c r="IFL12" s="111"/>
      <c r="IFM12" s="111"/>
      <c r="IFN12" s="111"/>
      <c r="IFO12" s="111"/>
      <c r="IFP12" s="111"/>
      <c r="IFQ12" s="111"/>
      <c r="IFR12" s="111"/>
      <c r="IFS12" s="111"/>
      <c r="IFT12" s="111"/>
      <c r="IFU12" s="111"/>
      <c r="IFV12" s="111"/>
      <c r="IFW12" s="111"/>
      <c r="IFX12" s="111"/>
      <c r="IFY12" s="111"/>
      <c r="IFZ12" s="111"/>
      <c r="IGA12" s="111"/>
      <c r="IGB12" s="111"/>
      <c r="IGC12" s="111"/>
      <c r="IGD12" s="111"/>
      <c r="IGE12" s="111"/>
      <c r="IGF12" s="111"/>
      <c r="IGG12" s="111"/>
      <c r="IGH12" s="111"/>
      <c r="IGI12" s="111"/>
      <c r="IGJ12" s="111"/>
      <c r="IGK12" s="111"/>
      <c r="IGL12" s="111"/>
      <c r="IGM12" s="111"/>
      <c r="IGN12" s="111"/>
      <c r="IGO12" s="111"/>
      <c r="IGP12" s="111"/>
      <c r="IGQ12" s="111"/>
      <c r="IGR12" s="111"/>
      <c r="IGS12" s="111"/>
      <c r="IGT12" s="111"/>
      <c r="IGU12" s="111"/>
      <c r="IGV12" s="111"/>
      <c r="IGW12" s="111"/>
      <c r="IGX12" s="111"/>
      <c r="IGY12" s="111"/>
      <c r="IGZ12" s="111"/>
      <c r="IHA12" s="111"/>
      <c r="IHB12" s="111"/>
      <c r="IHC12" s="111"/>
      <c r="IHD12" s="111"/>
      <c r="IHE12" s="111"/>
      <c r="IHF12" s="111"/>
      <c r="IHG12" s="111"/>
      <c r="IHH12" s="111"/>
      <c r="IHI12" s="111"/>
      <c r="IHJ12" s="111"/>
      <c r="IHK12" s="111"/>
      <c r="IHL12" s="111"/>
      <c r="IHM12" s="111"/>
      <c r="IHN12" s="111"/>
      <c r="IHO12" s="111"/>
      <c r="IHP12" s="111"/>
      <c r="IHQ12" s="111"/>
      <c r="IHR12" s="111"/>
      <c r="IHS12" s="111"/>
      <c r="IHT12" s="111"/>
      <c r="IHU12" s="111"/>
      <c r="IHV12" s="111"/>
      <c r="IHW12" s="111"/>
      <c r="IHX12" s="111"/>
      <c r="IHY12" s="111"/>
      <c r="IHZ12" s="111"/>
      <c r="IIA12" s="111"/>
      <c r="IIB12" s="111"/>
      <c r="IIC12" s="111"/>
      <c r="IID12" s="111"/>
      <c r="IIE12" s="111"/>
      <c r="IIF12" s="111"/>
      <c r="IIG12" s="111"/>
      <c r="IIH12" s="111"/>
      <c r="III12" s="111"/>
      <c r="IIJ12" s="111"/>
      <c r="IIK12" s="111"/>
      <c r="IIL12" s="111"/>
      <c r="IIM12" s="111"/>
      <c r="IIN12" s="111"/>
      <c r="IIO12" s="111"/>
      <c r="IIP12" s="111"/>
      <c r="IIQ12" s="111"/>
      <c r="IIR12" s="111"/>
      <c r="IIS12" s="111"/>
      <c r="IIT12" s="111"/>
      <c r="IIU12" s="111"/>
      <c r="IIV12" s="111"/>
      <c r="IIW12" s="111"/>
      <c r="IIX12" s="111"/>
      <c r="IIY12" s="111"/>
      <c r="IIZ12" s="111"/>
      <c r="IJA12" s="111"/>
      <c r="IJB12" s="111"/>
      <c r="IJC12" s="111"/>
      <c r="IJD12" s="111"/>
      <c r="IJE12" s="111"/>
      <c r="IJF12" s="111"/>
      <c r="IJG12" s="111"/>
      <c r="IJH12" s="111"/>
      <c r="IJI12" s="111"/>
      <c r="IJJ12" s="111"/>
      <c r="IJK12" s="111"/>
      <c r="IJL12" s="111"/>
      <c r="IJM12" s="111"/>
      <c r="IJN12" s="111"/>
      <c r="IJO12" s="111"/>
      <c r="IJP12" s="111"/>
      <c r="IJQ12" s="111"/>
      <c r="IJR12" s="111"/>
      <c r="IJS12" s="111"/>
      <c r="IJT12" s="111"/>
      <c r="IJU12" s="111"/>
      <c r="IJV12" s="111"/>
      <c r="IJW12" s="111"/>
      <c r="IJX12" s="111"/>
      <c r="IJY12" s="111"/>
      <c r="IJZ12" s="111"/>
      <c r="IKA12" s="111"/>
      <c r="IKB12" s="111"/>
      <c r="IKC12" s="111"/>
      <c r="IKD12" s="111"/>
      <c r="IKE12" s="111"/>
      <c r="IKF12" s="111"/>
      <c r="IKG12" s="111"/>
      <c r="IKH12" s="111"/>
      <c r="IKI12" s="111"/>
      <c r="IKJ12" s="111"/>
      <c r="IKK12" s="111"/>
      <c r="IKL12" s="111"/>
      <c r="IKM12" s="111"/>
      <c r="IKN12" s="111"/>
      <c r="IKO12" s="111"/>
      <c r="IKP12" s="111"/>
      <c r="IKQ12" s="111"/>
      <c r="IKR12" s="111"/>
      <c r="IKS12" s="111"/>
      <c r="IKT12" s="111"/>
      <c r="IKU12" s="111"/>
      <c r="IKV12" s="111"/>
      <c r="IKW12" s="111"/>
      <c r="IKX12" s="111"/>
      <c r="IKY12" s="111"/>
      <c r="IKZ12" s="111"/>
      <c r="ILA12" s="111"/>
      <c r="ILB12" s="111"/>
      <c r="ILC12" s="111"/>
      <c r="ILD12" s="111"/>
      <c r="ILE12" s="111"/>
      <c r="ILF12" s="111"/>
      <c r="ILG12" s="111"/>
      <c r="ILH12" s="111"/>
      <c r="ILI12" s="111"/>
      <c r="ILJ12" s="111"/>
      <c r="ILK12" s="111"/>
      <c r="ILL12" s="111"/>
      <c r="ILM12" s="111"/>
      <c r="ILN12" s="111"/>
      <c r="ILO12" s="111"/>
      <c r="ILP12" s="111"/>
      <c r="ILQ12" s="111"/>
      <c r="ILR12" s="111"/>
      <c r="ILS12" s="111"/>
      <c r="ILT12" s="111"/>
      <c r="ILU12" s="111"/>
      <c r="ILV12" s="111"/>
      <c r="ILW12" s="111"/>
      <c r="ILX12" s="111"/>
      <c r="ILY12" s="111"/>
      <c r="ILZ12" s="111"/>
      <c r="IMA12" s="111"/>
      <c r="IMB12" s="111"/>
      <c r="IMC12" s="111"/>
      <c r="IMD12" s="111"/>
      <c r="IME12" s="111"/>
      <c r="IMF12" s="111"/>
      <c r="IMG12" s="111"/>
      <c r="IMH12" s="111"/>
      <c r="IMI12" s="111"/>
      <c r="IMJ12" s="111"/>
      <c r="IMK12" s="111"/>
      <c r="IML12" s="111"/>
      <c r="IMM12" s="111"/>
      <c r="IMN12" s="111"/>
      <c r="IMO12" s="111"/>
      <c r="IMP12" s="111"/>
      <c r="IMQ12" s="111"/>
      <c r="IMR12" s="111"/>
      <c r="IMS12" s="111"/>
      <c r="IMT12" s="111"/>
      <c r="IMU12" s="111"/>
      <c r="IMV12" s="111"/>
      <c r="IMW12" s="111"/>
      <c r="IMX12" s="111"/>
      <c r="IMY12" s="111"/>
      <c r="IMZ12" s="111"/>
      <c r="INA12" s="111"/>
      <c r="INB12" s="111"/>
      <c r="INC12" s="111"/>
      <c r="IND12" s="111"/>
      <c r="INE12" s="111"/>
      <c r="INF12" s="111"/>
      <c r="ING12" s="111"/>
      <c r="INH12" s="111"/>
      <c r="INI12" s="111"/>
      <c r="INJ12" s="111"/>
      <c r="INK12" s="111"/>
      <c r="INL12" s="111"/>
      <c r="INM12" s="111"/>
      <c r="INN12" s="111"/>
      <c r="INO12" s="111"/>
      <c r="INP12" s="111"/>
      <c r="INQ12" s="111"/>
      <c r="INR12" s="111"/>
      <c r="INS12" s="111"/>
      <c r="INT12" s="111"/>
      <c r="INU12" s="111"/>
      <c r="INV12" s="111"/>
      <c r="INW12" s="111"/>
      <c r="INX12" s="111"/>
      <c r="INY12" s="111"/>
      <c r="INZ12" s="111"/>
      <c r="IOA12" s="111"/>
      <c r="IOB12" s="111"/>
      <c r="IOC12" s="111"/>
      <c r="IOD12" s="111"/>
      <c r="IOE12" s="111"/>
      <c r="IOF12" s="111"/>
      <c r="IOG12" s="111"/>
      <c r="IOH12" s="111"/>
      <c r="IOI12" s="111"/>
      <c r="IOJ12" s="111"/>
      <c r="IOK12" s="111"/>
      <c r="IOL12" s="111"/>
      <c r="IOM12" s="111"/>
      <c r="ION12" s="111"/>
      <c r="IOO12" s="111"/>
      <c r="IOP12" s="111"/>
      <c r="IOQ12" s="111"/>
      <c r="IOR12" s="111"/>
      <c r="IOS12" s="111"/>
      <c r="IOT12" s="111"/>
      <c r="IOU12" s="111"/>
      <c r="IOV12" s="111"/>
      <c r="IOW12" s="111"/>
      <c r="IOX12" s="111"/>
      <c r="IOY12" s="111"/>
      <c r="IOZ12" s="111"/>
      <c r="IPA12" s="111"/>
      <c r="IPB12" s="111"/>
      <c r="IPC12" s="111"/>
      <c r="IPD12" s="111"/>
      <c r="IPE12" s="111"/>
      <c r="IPF12" s="111"/>
      <c r="IPG12" s="111"/>
      <c r="IPH12" s="111"/>
      <c r="IPI12" s="111"/>
      <c r="IPJ12" s="111"/>
      <c r="IPK12" s="111"/>
      <c r="IPL12" s="111"/>
      <c r="IPM12" s="111"/>
      <c r="IPN12" s="111"/>
      <c r="IPO12" s="111"/>
      <c r="IPP12" s="111"/>
      <c r="IPQ12" s="111"/>
      <c r="IPR12" s="111"/>
      <c r="IPS12" s="111"/>
      <c r="IPT12" s="111"/>
      <c r="IPU12" s="111"/>
      <c r="IPV12" s="111"/>
      <c r="IPW12" s="111"/>
      <c r="IPX12" s="111"/>
      <c r="IPY12" s="111"/>
      <c r="IPZ12" s="111"/>
      <c r="IQA12" s="111"/>
      <c r="IQB12" s="111"/>
      <c r="IQC12" s="111"/>
      <c r="IQD12" s="111"/>
      <c r="IQE12" s="111"/>
      <c r="IQF12" s="111"/>
      <c r="IQG12" s="111"/>
      <c r="IQH12" s="111"/>
      <c r="IQI12" s="111"/>
      <c r="IQJ12" s="111"/>
      <c r="IQK12" s="111"/>
      <c r="IQL12" s="111"/>
      <c r="IQM12" s="111"/>
      <c r="IQN12" s="111"/>
      <c r="IQO12" s="111"/>
      <c r="IQP12" s="111"/>
      <c r="IQQ12" s="111"/>
      <c r="IQR12" s="111"/>
      <c r="IQS12" s="111"/>
      <c r="IQT12" s="111"/>
      <c r="IQU12" s="111"/>
      <c r="IQV12" s="111"/>
      <c r="IQW12" s="111"/>
      <c r="IQX12" s="111"/>
      <c r="IQY12" s="111"/>
      <c r="IQZ12" s="111"/>
      <c r="IRA12" s="111"/>
      <c r="IRB12" s="111"/>
      <c r="IRC12" s="111"/>
      <c r="IRD12" s="111"/>
      <c r="IRE12" s="111"/>
      <c r="IRF12" s="111"/>
      <c r="IRG12" s="111"/>
      <c r="IRH12" s="111"/>
      <c r="IRI12" s="111"/>
      <c r="IRJ12" s="111"/>
      <c r="IRK12" s="111"/>
      <c r="IRL12" s="111"/>
      <c r="IRM12" s="111"/>
      <c r="IRN12" s="111"/>
      <c r="IRO12" s="111"/>
      <c r="IRP12" s="111"/>
      <c r="IRQ12" s="111"/>
      <c r="IRR12" s="111"/>
      <c r="IRS12" s="111"/>
      <c r="IRT12" s="111"/>
      <c r="IRU12" s="111"/>
      <c r="IRV12" s="111"/>
      <c r="IRW12" s="111"/>
      <c r="IRX12" s="111"/>
      <c r="IRY12" s="111"/>
      <c r="IRZ12" s="111"/>
      <c r="ISA12" s="111"/>
      <c r="ISB12" s="111"/>
      <c r="ISC12" s="111"/>
      <c r="ISD12" s="111"/>
      <c r="ISE12" s="111"/>
      <c r="ISF12" s="111"/>
      <c r="ISG12" s="111"/>
      <c r="ISH12" s="111"/>
      <c r="ISI12" s="111"/>
      <c r="ISJ12" s="111"/>
      <c r="ISK12" s="111"/>
      <c r="ISL12" s="111"/>
      <c r="ISM12" s="111"/>
      <c r="ISN12" s="111"/>
      <c r="ISO12" s="111"/>
      <c r="ISP12" s="111"/>
      <c r="ISQ12" s="111"/>
      <c r="ISR12" s="111"/>
      <c r="ISS12" s="111"/>
      <c r="IST12" s="111"/>
      <c r="ISU12" s="111"/>
      <c r="ISV12" s="111"/>
      <c r="ISW12" s="111"/>
      <c r="ISX12" s="111"/>
      <c r="ISY12" s="111"/>
      <c r="ISZ12" s="111"/>
      <c r="ITA12" s="111"/>
      <c r="ITB12" s="111"/>
      <c r="ITC12" s="111"/>
      <c r="ITD12" s="111"/>
      <c r="ITE12" s="111"/>
      <c r="ITF12" s="111"/>
      <c r="ITG12" s="111"/>
      <c r="ITH12" s="111"/>
      <c r="ITI12" s="111"/>
      <c r="ITJ12" s="111"/>
      <c r="ITK12" s="111"/>
      <c r="ITL12" s="111"/>
      <c r="ITM12" s="111"/>
      <c r="ITN12" s="111"/>
      <c r="ITO12" s="111"/>
      <c r="ITP12" s="111"/>
      <c r="ITQ12" s="111"/>
      <c r="ITR12" s="111"/>
      <c r="ITS12" s="111"/>
      <c r="ITT12" s="111"/>
      <c r="ITU12" s="111"/>
      <c r="ITV12" s="111"/>
      <c r="ITW12" s="111"/>
      <c r="ITX12" s="111"/>
      <c r="ITY12" s="111"/>
      <c r="ITZ12" s="111"/>
      <c r="IUA12" s="111"/>
      <c r="IUB12" s="111"/>
      <c r="IUC12" s="111"/>
      <c r="IUD12" s="111"/>
      <c r="IUE12" s="111"/>
      <c r="IUF12" s="111"/>
      <c r="IUG12" s="111"/>
      <c r="IUH12" s="111"/>
      <c r="IUI12" s="111"/>
      <c r="IUJ12" s="111"/>
      <c r="IUK12" s="111"/>
      <c r="IUL12" s="111"/>
      <c r="IUM12" s="111"/>
      <c r="IUN12" s="111"/>
      <c r="IUO12" s="111"/>
      <c r="IUP12" s="111"/>
      <c r="IUQ12" s="111"/>
      <c r="IUR12" s="111"/>
      <c r="IUS12" s="111"/>
      <c r="IUT12" s="111"/>
      <c r="IUU12" s="111"/>
      <c r="IUV12" s="111"/>
      <c r="IUW12" s="111"/>
      <c r="IUX12" s="111"/>
      <c r="IUY12" s="111"/>
      <c r="IUZ12" s="111"/>
      <c r="IVA12" s="111"/>
      <c r="IVB12" s="111"/>
      <c r="IVC12" s="111"/>
      <c r="IVD12" s="111"/>
      <c r="IVE12" s="111"/>
      <c r="IVF12" s="111"/>
      <c r="IVG12" s="111"/>
      <c r="IVH12" s="111"/>
      <c r="IVI12" s="111"/>
      <c r="IVJ12" s="111"/>
      <c r="IVK12" s="111"/>
      <c r="IVL12" s="111"/>
      <c r="IVM12" s="111"/>
      <c r="IVN12" s="111"/>
      <c r="IVO12" s="111"/>
      <c r="IVP12" s="111"/>
      <c r="IVQ12" s="111"/>
      <c r="IVR12" s="111"/>
      <c r="IVS12" s="111"/>
      <c r="IVT12" s="111"/>
      <c r="IVU12" s="111"/>
      <c r="IVV12" s="111"/>
      <c r="IVW12" s="111"/>
      <c r="IVX12" s="111"/>
      <c r="IVY12" s="111"/>
      <c r="IVZ12" s="111"/>
      <c r="IWA12" s="111"/>
      <c r="IWB12" s="111"/>
      <c r="IWC12" s="111"/>
      <c r="IWD12" s="111"/>
      <c r="IWE12" s="111"/>
      <c r="IWF12" s="111"/>
      <c r="IWG12" s="111"/>
      <c r="IWH12" s="111"/>
      <c r="IWI12" s="111"/>
      <c r="IWJ12" s="111"/>
      <c r="IWK12" s="111"/>
      <c r="IWL12" s="111"/>
      <c r="IWM12" s="111"/>
      <c r="IWN12" s="111"/>
      <c r="IWO12" s="111"/>
      <c r="IWP12" s="111"/>
      <c r="IWQ12" s="111"/>
      <c r="IWR12" s="111"/>
      <c r="IWS12" s="111"/>
      <c r="IWT12" s="111"/>
      <c r="IWU12" s="111"/>
      <c r="IWV12" s="111"/>
      <c r="IWW12" s="111"/>
      <c r="IWX12" s="111"/>
      <c r="IWY12" s="111"/>
      <c r="IWZ12" s="111"/>
      <c r="IXA12" s="111"/>
      <c r="IXB12" s="111"/>
      <c r="IXC12" s="111"/>
      <c r="IXD12" s="111"/>
      <c r="IXE12" s="111"/>
      <c r="IXF12" s="111"/>
      <c r="IXG12" s="111"/>
      <c r="IXH12" s="111"/>
      <c r="IXI12" s="111"/>
      <c r="IXJ12" s="111"/>
      <c r="IXK12" s="111"/>
      <c r="IXL12" s="111"/>
      <c r="IXM12" s="111"/>
      <c r="IXN12" s="111"/>
      <c r="IXO12" s="111"/>
      <c r="IXP12" s="111"/>
      <c r="IXQ12" s="111"/>
      <c r="IXR12" s="111"/>
      <c r="IXS12" s="111"/>
      <c r="IXT12" s="111"/>
      <c r="IXU12" s="111"/>
      <c r="IXV12" s="111"/>
      <c r="IXW12" s="111"/>
      <c r="IXX12" s="111"/>
      <c r="IXY12" s="111"/>
      <c r="IXZ12" s="111"/>
      <c r="IYA12" s="111"/>
      <c r="IYB12" s="111"/>
      <c r="IYC12" s="111"/>
      <c r="IYD12" s="111"/>
      <c r="IYE12" s="111"/>
      <c r="IYF12" s="111"/>
      <c r="IYG12" s="111"/>
      <c r="IYH12" s="111"/>
      <c r="IYI12" s="111"/>
      <c r="IYJ12" s="111"/>
      <c r="IYK12" s="111"/>
      <c r="IYL12" s="111"/>
      <c r="IYM12" s="111"/>
      <c r="IYN12" s="111"/>
      <c r="IYO12" s="111"/>
      <c r="IYP12" s="111"/>
      <c r="IYQ12" s="111"/>
      <c r="IYR12" s="111"/>
      <c r="IYS12" s="111"/>
      <c r="IYT12" s="111"/>
      <c r="IYU12" s="111"/>
      <c r="IYV12" s="111"/>
      <c r="IYW12" s="111"/>
      <c r="IYX12" s="111"/>
      <c r="IYY12" s="111"/>
      <c r="IYZ12" s="111"/>
      <c r="IZA12" s="111"/>
      <c r="IZB12" s="111"/>
      <c r="IZC12" s="111"/>
      <c r="IZD12" s="111"/>
      <c r="IZE12" s="111"/>
      <c r="IZF12" s="111"/>
      <c r="IZG12" s="111"/>
      <c r="IZH12" s="111"/>
      <c r="IZI12" s="111"/>
      <c r="IZJ12" s="111"/>
      <c r="IZK12" s="111"/>
      <c r="IZL12" s="111"/>
      <c r="IZM12" s="111"/>
      <c r="IZN12" s="111"/>
      <c r="IZO12" s="111"/>
      <c r="IZP12" s="111"/>
      <c r="IZQ12" s="111"/>
      <c r="IZR12" s="111"/>
      <c r="IZS12" s="111"/>
      <c r="IZT12" s="111"/>
      <c r="IZU12" s="111"/>
      <c r="IZV12" s="111"/>
      <c r="IZW12" s="111"/>
      <c r="IZX12" s="111"/>
      <c r="IZY12" s="111"/>
      <c r="IZZ12" s="111"/>
      <c r="JAA12" s="111"/>
      <c r="JAB12" s="111"/>
      <c r="JAC12" s="111"/>
      <c r="JAD12" s="111"/>
      <c r="JAE12" s="111"/>
      <c r="JAF12" s="111"/>
      <c r="JAG12" s="111"/>
      <c r="JAH12" s="111"/>
      <c r="JAI12" s="111"/>
      <c r="JAJ12" s="111"/>
      <c r="JAK12" s="111"/>
      <c r="JAL12" s="111"/>
      <c r="JAM12" s="111"/>
      <c r="JAN12" s="111"/>
      <c r="JAO12" s="111"/>
      <c r="JAP12" s="111"/>
      <c r="JAQ12" s="111"/>
      <c r="JAR12" s="111"/>
      <c r="JAS12" s="111"/>
      <c r="JAT12" s="111"/>
      <c r="JAU12" s="111"/>
      <c r="JAV12" s="111"/>
      <c r="JAW12" s="111"/>
      <c r="JAX12" s="111"/>
      <c r="JAY12" s="111"/>
      <c r="JAZ12" s="111"/>
      <c r="JBA12" s="111"/>
      <c r="JBB12" s="111"/>
      <c r="JBC12" s="111"/>
      <c r="JBD12" s="111"/>
      <c r="JBE12" s="111"/>
      <c r="JBF12" s="111"/>
      <c r="JBG12" s="111"/>
      <c r="JBH12" s="111"/>
      <c r="JBI12" s="111"/>
      <c r="JBJ12" s="111"/>
      <c r="JBK12" s="111"/>
      <c r="JBL12" s="111"/>
      <c r="JBM12" s="111"/>
      <c r="JBN12" s="111"/>
      <c r="JBO12" s="111"/>
      <c r="JBP12" s="111"/>
      <c r="JBQ12" s="111"/>
      <c r="JBR12" s="111"/>
      <c r="JBS12" s="111"/>
      <c r="JBT12" s="111"/>
      <c r="JBU12" s="111"/>
      <c r="JBV12" s="111"/>
      <c r="JBW12" s="111"/>
      <c r="JBX12" s="111"/>
      <c r="JBY12" s="111"/>
      <c r="JBZ12" s="111"/>
      <c r="JCA12" s="111"/>
      <c r="JCB12" s="111"/>
      <c r="JCC12" s="111"/>
      <c r="JCD12" s="111"/>
      <c r="JCE12" s="111"/>
      <c r="JCF12" s="111"/>
      <c r="JCG12" s="111"/>
      <c r="JCH12" s="111"/>
      <c r="JCI12" s="111"/>
      <c r="JCJ12" s="111"/>
      <c r="JCK12" s="111"/>
      <c r="JCL12" s="111"/>
      <c r="JCM12" s="111"/>
      <c r="JCN12" s="111"/>
      <c r="JCO12" s="111"/>
      <c r="JCP12" s="111"/>
      <c r="JCQ12" s="111"/>
      <c r="JCR12" s="111"/>
      <c r="JCS12" s="111"/>
      <c r="JCT12" s="111"/>
      <c r="JCU12" s="111"/>
      <c r="JCV12" s="111"/>
      <c r="JCW12" s="111"/>
      <c r="JCX12" s="111"/>
      <c r="JCY12" s="111"/>
      <c r="JCZ12" s="111"/>
      <c r="JDA12" s="111"/>
      <c r="JDB12" s="111"/>
      <c r="JDC12" s="111"/>
      <c r="JDD12" s="111"/>
      <c r="JDE12" s="111"/>
      <c r="JDF12" s="111"/>
      <c r="JDG12" s="111"/>
      <c r="JDH12" s="111"/>
      <c r="JDI12" s="111"/>
      <c r="JDJ12" s="111"/>
      <c r="JDK12" s="111"/>
      <c r="JDL12" s="111"/>
      <c r="JDM12" s="111"/>
      <c r="JDN12" s="111"/>
      <c r="JDO12" s="111"/>
      <c r="JDP12" s="111"/>
      <c r="JDQ12" s="111"/>
      <c r="JDR12" s="111"/>
      <c r="JDS12" s="111"/>
      <c r="JDT12" s="111"/>
      <c r="JDU12" s="111"/>
      <c r="JDV12" s="111"/>
      <c r="JDW12" s="111"/>
      <c r="JDX12" s="111"/>
      <c r="JDY12" s="111"/>
      <c r="JDZ12" s="111"/>
      <c r="JEA12" s="111"/>
      <c r="JEB12" s="111"/>
      <c r="JEC12" s="111"/>
      <c r="JED12" s="111"/>
      <c r="JEE12" s="111"/>
      <c r="JEF12" s="111"/>
      <c r="JEG12" s="111"/>
      <c r="JEH12" s="111"/>
      <c r="JEI12" s="111"/>
      <c r="JEJ12" s="111"/>
      <c r="JEK12" s="111"/>
      <c r="JEL12" s="111"/>
      <c r="JEM12" s="111"/>
      <c r="JEN12" s="111"/>
      <c r="JEO12" s="111"/>
      <c r="JEP12" s="111"/>
      <c r="JEQ12" s="111"/>
      <c r="JER12" s="111"/>
      <c r="JES12" s="111"/>
      <c r="JET12" s="111"/>
      <c r="JEU12" s="111"/>
      <c r="JEV12" s="111"/>
      <c r="JEW12" s="111"/>
      <c r="JEX12" s="111"/>
      <c r="JEY12" s="111"/>
      <c r="JEZ12" s="111"/>
      <c r="JFA12" s="111"/>
      <c r="JFB12" s="111"/>
      <c r="JFC12" s="111"/>
      <c r="JFD12" s="111"/>
      <c r="JFE12" s="111"/>
      <c r="JFF12" s="111"/>
      <c r="JFG12" s="111"/>
      <c r="JFH12" s="111"/>
      <c r="JFI12" s="111"/>
      <c r="JFJ12" s="111"/>
      <c r="JFK12" s="111"/>
      <c r="JFL12" s="111"/>
      <c r="JFM12" s="111"/>
      <c r="JFN12" s="111"/>
      <c r="JFO12" s="111"/>
      <c r="JFP12" s="111"/>
      <c r="JFQ12" s="111"/>
      <c r="JFR12" s="111"/>
      <c r="JFS12" s="111"/>
      <c r="JFT12" s="111"/>
      <c r="JFU12" s="111"/>
      <c r="JFV12" s="111"/>
      <c r="JFW12" s="111"/>
      <c r="JFX12" s="111"/>
      <c r="JFY12" s="111"/>
      <c r="JFZ12" s="111"/>
      <c r="JGA12" s="111"/>
      <c r="JGB12" s="111"/>
      <c r="JGC12" s="111"/>
      <c r="JGD12" s="111"/>
      <c r="JGE12" s="111"/>
      <c r="JGF12" s="111"/>
      <c r="JGG12" s="111"/>
      <c r="JGH12" s="111"/>
      <c r="JGI12" s="111"/>
      <c r="JGJ12" s="111"/>
      <c r="JGK12" s="111"/>
      <c r="JGL12" s="111"/>
      <c r="JGM12" s="111"/>
      <c r="JGN12" s="111"/>
      <c r="JGO12" s="111"/>
      <c r="JGP12" s="111"/>
      <c r="JGQ12" s="111"/>
      <c r="JGR12" s="111"/>
      <c r="JGS12" s="111"/>
      <c r="JGT12" s="111"/>
      <c r="JGU12" s="111"/>
      <c r="JGV12" s="111"/>
      <c r="JGW12" s="111"/>
      <c r="JGX12" s="111"/>
      <c r="JGY12" s="111"/>
      <c r="JGZ12" s="111"/>
      <c r="JHA12" s="111"/>
      <c r="JHB12" s="111"/>
      <c r="JHC12" s="111"/>
      <c r="JHD12" s="111"/>
      <c r="JHE12" s="111"/>
      <c r="JHF12" s="111"/>
      <c r="JHG12" s="111"/>
      <c r="JHH12" s="111"/>
      <c r="JHI12" s="111"/>
      <c r="JHJ12" s="111"/>
      <c r="JHK12" s="111"/>
      <c r="JHL12" s="111"/>
      <c r="JHM12" s="111"/>
      <c r="JHN12" s="111"/>
      <c r="JHO12" s="111"/>
      <c r="JHP12" s="111"/>
      <c r="JHQ12" s="111"/>
      <c r="JHR12" s="111"/>
      <c r="JHS12" s="111"/>
      <c r="JHT12" s="111"/>
      <c r="JHU12" s="111"/>
      <c r="JHV12" s="111"/>
      <c r="JHW12" s="111"/>
      <c r="JHX12" s="111"/>
      <c r="JHY12" s="111"/>
      <c r="JHZ12" s="111"/>
      <c r="JIA12" s="111"/>
      <c r="JIB12" s="111"/>
      <c r="JIC12" s="111"/>
      <c r="JID12" s="111"/>
      <c r="JIE12" s="111"/>
      <c r="JIF12" s="111"/>
      <c r="JIG12" s="111"/>
      <c r="JIH12" s="111"/>
      <c r="JII12" s="111"/>
      <c r="JIJ12" s="111"/>
      <c r="JIK12" s="111"/>
      <c r="JIL12" s="111"/>
      <c r="JIM12" s="111"/>
      <c r="JIN12" s="111"/>
      <c r="JIO12" s="111"/>
      <c r="JIP12" s="111"/>
      <c r="JIQ12" s="111"/>
      <c r="JIR12" s="111"/>
      <c r="JIS12" s="111"/>
      <c r="JIT12" s="111"/>
      <c r="JIU12" s="111"/>
      <c r="JIV12" s="111"/>
      <c r="JIW12" s="111"/>
      <c r="JIX12" s="111"/>
      <c r="JIY12" s="111"/>
      <c r="JIZ12" s="111"/>
      <c r="JJA12" s="111"/>
      <c r="JJB12" s="111"/>
      <c r="JJC12" s="111"/>
      <c r="JJD12" s="111"/>
      <c r="JJE12" s="111"/>
      <c r="JJF12" s="111"/>
      <c r="JJG12" s="111"/>
      <c r="JJH12" s="111"/>
      <c r="JJI12" s="111"/>
      <c r="JJJ12" s="111"/>
      <c r="JJK12" s="111"/>
      <c r="JJL12" s="111"/>
      <c r="JJM12" s="111"/>
      <c r="JJN12" s="111"/>
      <c r="JJO12" s="111"/>
      <c r="JJP12" s="111"/>
      <c r="JJQ12" s="111"/>
      <c r="JJR12" s="111"/>
      <c r="JJS12" s="111"/>
      <c r="JJT12" s="111"/>
      <c r="JJU12" s="111"/>
      <c r="JJV12" s="111"/>
      <c r="JJW12" s="111"/>
      <c r="JJX12" s="111"/>
      <c r="JJY12" s="111"/>
      <c r="JJZ12" s="111"/>
      <c r="JKA12" s="111"/>
      <c r="JKB12" s="111"/>
      <c r="JKC12" s="111"/>
      <c r="JKD12" s="111"/>
      <c r="JKE12" s="111"/>
      <c r="JKF12" s="111"/>
      <c r="JKG12" s="111"/>
      <c r="JKH12" s="111"/>
      <c r="JKI12" s="111"/>
      <c r="JKJ12" s="111"/>
      <c r="JKK12" s="111"/>
      <c r="JKL12" s="111"/>
      <c r="JKM12" s="111"/>
      <c r="JKN12" s="111"/>
      <c r="JKO12" s="111"/>
      <c r="JKP12" s="111"/>
      <c r="JKQ12" s="111"/>
      <c r="JKR12" s="111"/>
      <c r="JKS12" s="111"/>
      <c r="JKT12" s="111"/>
      <c r="JKU12" s="111"/>
      <c r="JKV12" s="111"/>
      <c r="JKW12" s="111"/>
      <c r="JKX12" s="111"/>
      <c r="JKY12" s="111"/>
      <c r="JKZ12" s="111"/>
      <c r="JLA12" s="111"/>
      <c r="JLB12" s="111"/>
      <c r="JLC12" s="111"/>
      <c r="JLD12" s="111"/>
      <c r="JLE12" s="111"/>
      <c r="JLF12" s="111"/>
      <c r="JLG12" s="111"/>
      <c r="JLH12" s="111"/>
      <c r="JLI12" s="111"/>
      <c r="JLJ12" s="111"/>
      <c r="JLK12" s="111"/>
      <c r="JLL12" s="111"/>
      <c r="JLM12" s="111"/>
      <c r="JLN12" s="111"/>
      <c r="JLO12" s="111"/>
      <c r="JLP12" s="111"/>
      <c r="JLQ12" s="111"/>
      <c r="JLR12" s="111"/>
      <c r="JLS12" s="111"/>
      <c r="JLT12" s="111"/>
      <c r="JLU12" s="111"/>
      <c r="JLV12" s="111"/>
      <c r="JLW12" s="111"/>
      <c r="JLX12" s="111"/>
      <c r="JLY12" s="111"/>
      <c r="JLZ12" s="111"/>
      <c r="JMA12" s="111"/>
      <c r="JMB12" s="111"/>
      <c r="JMC12" s="111"/>
      <c r="JMD12" s="111"/>
      <c r="JME12" s="111"/>
      <c r="JMF12" s="111"/>
      <c r="JMG12" s="111"/>
      <c r="JMH12" s="111"/>
      <c r="JMI12" s="111"/>
      <c r="JMJ12" s="111"/>
      <c r="JMK12" s="111"/>
      <c r="JML12" s="111"/>
      <c r="JMM12" s="111"/>
      <c r="JMN12" s="111"/>
      <c r="JMO12" s="111"/>
      <c r="JMP12" s="111"/>
      <c r="JMQ12" s="111"/>
      <c r="JMR12" s="111"/>
      <c r="JMS12" s="111"/>
      <c r="JMT12" s="111"/>
      <c r="JMU12" s="111"/>
      <c r="JMV12" s="111"/>
      <c r="JMW12" s="111"/>
      <c r="JMX12" s="111"/>
      <c r="JMY12" s="111"/>
      <c r="JMZ12" s="111"/>
      <c r="JNA12" s="111"/>
      <c r="JNB12" s="111"/>
      <c r="JNC12" s="111"/>
      <c r="JND12" s="111"/>
      <c r="JNE12" s="111"/>
      <c r="JNF12" s="111"/>
      <c r="JNG12" s="111"/>
      <c r="JNH12" s="111"/>
      <c r="JNI12" s="111"/>
      <c r="JNJ12" s="111"/>
      <c r="JNK12" s="111"/>
      <c r="JNL12" s="111"/>
      <c r="JNM12" s="111"/>
      <c r="JNN12" s="111"/>
      <c r="JNO12" s="111"/>
      <c r="JNP12" s="111"/>
      <c r="JNQ12" s="111"/>
      <c r="JNR12" s="111"/>
      <c r="JNS12" s="111"/>
      <c r="JNT12" s="111"/>
      <c r="JNU12" s="111"/>
      <c r="JNV12" s="111"/>
      <c r="JNW12" s="111"/>
      <c r="JNX12" s="111"/>
      <c r="JNY12" s="111"/>
      <c r="JNZ12" s="111"/>
      <c r="JOA12" s="111"/>
      <c r="JOB12" s="111"/>
      <c r="JOC12" s="111"/>
      <c r="JOD12" s="111"/>
      <c r="JOE12" s="111"/>
      <c r="JOF12" s="111"/>
      <c r="JOG12" s="111"/>
      <c r="JOH12" s="111"/>
      <c r="JOI12" s="111"/>
      <c r="JOJ12" s="111"/>
      <c r="JOK12" s="111"/>
      <c r="JOL12" s="111"/>
      <c r="JOM12" s="111"/>
      <c r="JON12" s="111"/>
      <c r="JOO12" s="111"/>
      <c r="JOP12" s="111"/>
      <c r="JOQ12" s="111"/>
      <c r="JOR12" s="111"/>
      <c r="JOS12" s="111"/>
      <c r="JOT12" s="111"/>
      <c r="JOU12" s="111"/>
      <c r="JOV12" s="111"/>
      <c r="JOW12" s="111"/>
      <c r="JOX12" s="111"/>
      <c r="JOY12" s="111"/>
      <c r="JOZ12" s="111"/>
      <c r="JPA12" s="111"/>
      <c r="JPB12" s="111"/>
      <c r="JPC12" s="111"/>
      <c r="JPD12" s="111"/>
      <c r="JPE12" s="111"/>
      <c r="JPF12" s="111"/>
      <c r="JPG12" s="111"/>
      <c r="JPH12" s="111"/>
      <c r="JPI12" s="111"/>
      <c r="JPJ12" s="111"/>
      <c r="JPK12" s="111"/>
      <c r="JPL12" s="111"/>
      <c r="JPM12" s="111"/>
      <c r="JPN12" s="111"/>
      <c r="JPO12" s="111"/>
      <c r="JPP12" s="111"/>
      <c r="JPQ12" s="111"/>
      <c r="JPR12" s="111"/>
      <c r="JPS12" s="111"/>
      <c r="JPT12" s="111"/>
      <c r="JPU12" s="111"/>
      <c r="JPV12" s="111"/>
      <c r="JPW12" s="111"/>
      <c r="JPX12" s="111"/>
      <c r="JPY12" s="111"/>
      <c r="JPZ12" s="111"/>
      <c r="JQA12" s="111"/>
      <c r="JQB12" s="111"/>
      <c r="JQC12" s="111"/>
      <c r="JQD12" s="111"/>
      <c r="JQE12" s="111"/>
      <c r="JQF12" s="111"/>
      <c r="JQG12" s="111"/>
      <c r="JQH12" s="111"/>
      <c r="JQI12" s="111"/>
      <c r="JQJ12" s="111"/>
      <c r="JQK12" s="111"/>
      <c r="JQL12" s="111"/>
      <c r="JQM12" s="111"/>
      <c r="JQN12" s="111"/>
      <c r="JQO12" s="111"/>
      <c r="JQP12" s="111"/>
      <c r="JQQ12" s="111"/>
      <c r="JQR12" s="111"/>
      <c r="JQS12" s="111"/>
      <c r="JQT12" s="111"/>
      <c r="JQU12" s="111"/>
      <c r="JQV12" s="111"/>
      <c r="JQW12" s="111"/>
      <c r="JQX12" s="111"/>
      <c r="JQY12" s="111"/>
      <c r="JQZ12" s="111"/>
      <c r="JRA12" s="111"/>
      <c r="JRB12" s="111"/>
      <c r="JRC12" s="111"/>
      <c r="JRD12" s="111"/>
      <c r="JRE12" s="111"/>
      <c r="JRF12" s="111"/>
      <c r="JRG12" s="111"/>
      <c r="JRH12" s="111"/>
      <c r="JRI12" s="111"/>
      <c r="JRJ12" s="111"/>
      <c r="JRK12" s="111"/>
      <c r="JRL12" s="111"/>
      <c r="JRM12" s="111"/>
      <c r="JRN12" s="111"/>
      <c r="JRO12" s="111"/>
      <c r="JRP12" s="111"/>
      <c r="JRQ12" s="111"/>
      <c r="JRR12" s="111"/>
      <c r="JRS12" s="111"/>
      <c r="JRT12" s="111"/>
      <c r="JRU12" s="111"/>
      <c r="JRV12" s="111"/>
      <c r="JRW12" s="111"/>
      <c r="JRX12" s="111"/>
      <c r="JRY12" s="111"/>
      <c r="JRZ12" s="111"/>
      <c r="JSA12" s="111"/>
      <c r="JSB12" s="111"/>
      <c r="JSC12" s="111"/>
      <c r="JSD12" s="111"/>
      <c r="JSE12" s="111"/>
      <c r="JSF12" s="111"/>
      <c r="JSG12" s="111"/>
      <c r="JSH12" s="111"/>
      <c r="JSI12" s="111"/>
      <c r="JSJ12" s="111"/>
      <c r="JSK12" s="111"/>
      <c r="JSL12" s="111"/>
      <c r="JSM12" s="111"/>
      <c r="JSN12" s="111"/>
      <c r="JSO12" s="111"/>
      <c r="JSP12" s="111"/>
      <c r="JSQ12" s="111"/>
      <c r="JSR12" s="111"/>
      <c r="JSS12" s="111"/>
      <c r="JST12" s="111"/>
      <c r="JSU12" s="111"/>
      <c r="JSV12" s="111"/>
      <c r="JSW12" s="111"/>
      <c r="JSX12" s="111"/>
      <c r="JSY12" s="111"/>
      <c r="JSZ12" s="111"/>
      <c r="JTA12" s="111"/>
      <c r="JTB12" s="111"/>
      <c r="JTC12" s="111"/>
      <c r="JTD12" s="111"/>
      <c r="JTE12" s="111"/>
      <c r="JTF12" s="111"/>
      <c r="JTG12" s="111"/>
      <c r="JTH12" s="111"/>
      <c r="JTI12" s="111"/>
      <c r="JTJ12" s="111"/>
      <c r="JTK12" s="111"/>
      <c r="JTL12" s="111"/>
      <c r="JTM12" s="111"/>
      <c r="JTN12" s="111"/>
      <c r="JTO12" s="111"/>
      <c r="JTP12" s="111"/>
      <c r="JTQ12" s="111"/>
      <c r="JTR12" s="111"/>
      <c r="JTS12" s="111"/>
      <c r="JTT12" s="111"/>
      <c r="JTU12" s="111"/>
      <c r="JTV12" s="111"/>
      <c r="JTW12" s="111"/>
      <c r="JTX12" s="111"/>
      <c r="JTY12" s="111"/>
      <c r="JTZ12" s="111"/>
      <c r="JUA12" s="111"/>
      <c r="JUB12" s="111"/>
      <c r="JUC12" s="111"/>
      <c r="JUD12" s="111"/>
      <c r="JUE12" s="111"/>
      <c r="JUF12" s="111"/>
      <c r="JUG12" s="111"/>
      <c r="JUH12" s="111"/>
      <c r="JUI12" s="111"/>
      <c r="JUJ12" s="111"/>
      <c r="JUK12" s="111"/>
      <c r="JUL12" s="111"/>
      <c r="JUM12" s="111"/>
      <c r="JUN12" s="111"/>
      <c r="JUO12" s="111"/>
      <c r="JUP12" s="111"/>
      <c r="JUQ12" s="111"/>
      <c r="JUR12" s="111"/>
      <c r="JUS12" s="111"/>
      <c r="JUT12" s="111"/>
      <c r="JUU12" s="111"/>
      <c r="JUV12" s="111"/>
      <c r="JUW12" s="111"/>
      <c r="JUX12" s="111"/>
      <c r="JUY12" s="111"/>
      <c r="JUZ12" s="111"/>
      <c r="JVA12" s="111"/>
      <c r="JVB12" s="111"/>
      <c r="JVC12" s="111"/>
      <c r="JVD12" s="111"/>
      <c r="JVE12" s="111"/>
      <c r="JVF12" s="111"/>
      <c r="JVG12" s="111"/>
      <c r="JVH12" s="111"/>
      <c r="JVI12" s="111"/>
      <c r="JVJ12" s="111"/>
      <c r="JVK12" s="111"/>
      <c r="JVL12" s="111"/>
      <c r="JVM12" s="111"/>
      <c r="JVN12" s="111"/>
      <c r="JVO12" s="111"/>
      <c r="JVP12" s="111"/>
      <c r="JVQ12" s="111"/>
      <c r="JVR12" s="111"/>
      <c r="JVS12" s="111"/>
      <c r="JVT12" s="111"/>
      <c r="JVU12" s="111"/>
      <c r="JVV12" s="111"/>
      <c r="JVW12" s="111"/>
      <c r="JVX12" s="111"/>
      <c r="JVY12" s="111"/>
      <c r="JVZ12" s="111"/>
      <c r="JWA12" s="111"/>
      <c r="JWB12" s="111"/>
      <c r="JWC12" s="111"/>
      <c r="JWD12" s="111"/>
      <c r="JWE12" s="111"/>
      <c r="JWF12" s="111"/>
      <c r="JWG12" s="111"/>
      <c r="JWH12" s="111"/>
      <c r="JWI12" s="111"/>
      <c r="JWJ12" s="111"/>
      <c r="JWK12" s="111"/>
      <c r="JWL12" s="111"/>
      <c r="JWM12" s="111"/>
      <c r="JWN12" s="111"/>
      <c r="JWO12" s="111"/>
      <c r="JWP12" s="111"/>
      <c r="JWQ12" s="111"/>
      <c r="JWR12" s="111"/>
      <c r="JWS12" s="111"/>
      <c r="JWT12" s="111"/>
      <c r="JWU12" s="111"/>
      <c r="JWV12" s="111"/>
      <c r="JWW12" s="111"/>
      <c r="JWX12" s="111"/>
      <c r="JWY12" s="111"/>
      <c r="JWZ12" s="111"/>
      <c r="JXA12" s="111"/>
      <c r="JXB12" s="111"/>
      <c r="JXC12" s="111"/>
      <c r="JXD12" s="111"/>
      <c r="JXE12" s="111"/>
      <c r="JXF12" s="111"/>
      <c r="JXG12" s="111"/>
      <c r="JXH12" s="111"/>
      <c r="JXI12" s="111"/>
      <c r="JXJ12" s="111"/>
      <c r="JXK12" s="111"/>
      <c r="JXL12" s="111"/>
      <c r="JXM12" s="111"/>
      <c r="JXN12" s="111"/>
      <c r="JXO12" s="111"/>
      <c r="JXP12" s="111"/>
      <c r="JXQ12" s="111"/>
      <c r="JXR12" s="111"/>
      <c r="JXS12" s="111"/>
      <c r="JXT12" s="111"/>
      <c r="JXU12" s="111"/>
      <c r="JXV12" s="111"/>
      <c r="JXW12" s="111"/>
      <c r="JXX12" s="111"/>
      <c r="JXY12" s="111"/>
      <c r="JXZ12" s="111"/>
      <c r="JYA12" s="111"/>
      <c r="JYB12" s="111"/>
      <c r="JYC12" s="111"/>
      <c r="JYD12" s="111"/>
      <c r="JYE12" s="111"/>
      <c r="JYF12" s="111"/>
      <c r="JYG12" s="111"/>
      <c r="JYH12" s="111"/>
      <c r="JYI12" s="111"/>
      <c r="JYJ12" s="111"/>
      <c r="JYK12" s="111"/>
      <c r="JYL12" s="111"/>
      <c r="JYM12" s="111"/>
      <c r="JYN12" s="111"/>
      <c r="JYO12" s="111"/>
      <c r="JYP12" s="111"/>
      <c r="JYQ12" s="111"/>
      <c r="JYR12" s="111"/>
      <c r="JYS12" s="111"/>
      <c r="JYT12" s="111"/>
      <c r="JYU12" s="111"/>
      <c r="JYV12" s="111"/>
      <c r="JYW12" s="111"/>
      <c r="JYX12" s="111"/>
      <c r="JYY12" s="111"/>
      <c r="JYZ12" s="111"/>
      <c r="JZA12" s="111"/>
      <c r="JZB12" s="111"/>
      <c r="JZC12" s="111"/>
      <c r="JZD12" s="111"/>
      <c r="JZE12" s="111"/>
      <c r="JZF12" s="111"/>
      <c r="JZG12" s="111"/>
      <c r="JZH12" s="111"/>
      <c r="JZI12" s="111"/>
      <c r="JZJ12" s="111"/>
      <c r="JZK12" s="111"/>
      <c r="JZL12" s="111"/>
      <c r="JZM12" s="111"/>
      <c r="JZN12" s="111"/>
      <c r="JZO12" s="111"/>
      <c r="JZP12" s="111"/>
      <c r="JZQ12" s="111"/>
      <c r="JZR12" s="111"/>
      <c r="JZS12" s="111"/>
      <c r="JZT12" s="111"/>
      <c r="JZU12" s="111"/>
      <c r="JZV12" s="111"/>
      <c r="JZW12" s="111"/>
      <c r="JZX12" s="111"/>
      <c r="JZY12" s="111"/>
      <c r="JZZ12" s="111"/>
      <c r="KAA12" s="111"/>
      <c r="KAB12" s="111"/>
      <c r="KAC12" s="111"/>
      <c r="KAD12" s="111"/>
      <c r="KAE12" s="111"/>
      <c r="KAF12" s="111"/>
      <c r="KAG12" s="111"/>
      <c r="KAH12" s="111"/>
      <c r="KAI12" s="111"/>
      <c r="KAJ12" s="111"/>
      <c r="KAK12" s="111"/>
      <c r="KAL12" s="111"/>
      <c r="KAM12" s="111"/>
      <c r="KAN12" s="111"/>
      <c r="KAO12" s="111"/>
      <c r="KAP12" s="111"/>
      <c r="KAQ12" s="111"/>
      <c r="KAR12" s="111"/>
      <c r="KAS12" s="111"/>
      <c r="KAT12" s="111"/>
      <c r="KAU12" s="111"/>
      <c r="KAV12" s="111"/>
      <c r="KAW12" s="111"/>
      <c r="KAX12" s="111"/>
      <c r="KAY12" s="111"/>
      <c r="KAZ12" s="111"/>
      <c r="KBA12" s="111"/>
      <c r="KBB12" s="111"/>
      <c r="KBC12" s="111"/>
      <c r="KBD12" s="111"/>
      <c r="KBE12" s="111"/>
      <c r="KBF12" s="111"/>
      <c r="KBG12" s="111"/>
      <c r="KBH12" s="111"/>
      <c r="KBI12" s="111"/>
      <c r="KBJ12" s="111"/>
      <c r="KBK12" s="111"/>
      <c r="KBL12" s="111"/>
      <c r="KBM12" s="111"/>
      <c r="KBN12" s="111"/>
      <c r="KBO12" s="111"/>
      <c r="KBP12" s="111"/>
      <c r="KBQ12" s="111"/>
      <c r="KBR12" s="111"/>
      <c r="KBS12" s="111"/>
      <c r="KBT12" s="111"/>
      <c r="KBU12" s="111"/>
      <c r="KBV12" s="111"/>
      <c r="KBW12" s="111"/>
      <c r="KBX12" s="111"/>
      <c r="KBY12" s="111"/>
      <c r="KBZ12" s="111"/>
      <c r="KCA12" s="111"/>
      <c r="KCB12" s="111"/>
      <c r="KCC12" s="111"/>
      <c r="KCD12" s="111"/>
      <c r="KCE12" s="111"/>
      <c r="KCF12" s="111"/>
      <c r="KCG12" s="111"/>
      <c r="KCH12" s="111"/>
      <c r="KCI12" s="111"/>
      <c r="KCJ12" s="111"/>
      <c r="KCK12" s="111"/>
      <c r="KCL12" s="111"/>
      <c r="KCM12" s="111"/>
      <c r="KCN12" s="111"/>
      <c r="KCO12" s="111"/>
      <c r="KCP12" s="111"/>
      <c r="KCQ12" s="111"/>
      <c r="KCR12" s="111"/>
      <c r="KCS12" s="111"/>
      <c r="KCT12" s="111"/>
      <c r="KCU12" s="111"/>
      <c r="KCV12" s="111"/>
      <c r="KCW12" s="111"/>
      <c r="KCX12" s="111"/>
      <c r="KCY12" s="111"/>
      <c r="KCZ12" s="111"/>
      <c r="KDA12" s="111"/>
      <c r="KDB12" s="111"/>
      <c r="KDC12" s="111"/>
      <c r="KDD12" s="111"/>
      <c r="KDE12" s="111"/>
      <c r="KDF12" s="111"/>
      <c r="KDG12" s="111"/>
      <c r="KDH12" s="111"/>
      <c r="KDI12" s="111"/>
      <c r="KDJ12" s="111"/>
      <c r="KDK12" s="111"/>
      <c r="KDL12" s="111"/>
      <c r="KDM12" s="111"/>
      <c r="KDN12" s="111"/>
      <c r="KDO12" s="111"/>
      <c r="KDP12" s="111"/>
      <c r="KDQ12" s="111"/>
      <c r="KDR12" s="111"/>
      <c r="KDS12" s="111"/>
      <c r="KDT12" s="111"/>
      <c r="KDU12" s="111"/>
      <c r="KDV12" s="111"/>
      <c r="KDW12" s="111"/>
      <c r="KDX12" s="111"/>
      <c r="KDY12" s="111"/>
      <c r="KDZ12" s="111"/>
      <c r="KEA12" s="111"/>
      <c r="KEB12" s="111"/>
      <c r="KEC12" s="111"/>
      <c r="KED12" s="111"/>
      <c r="KEE12" s="111"/>
      <c r="KEF12" s="111"/>
      <c r="KEG12" s="111"/>
      <c r="KEH12" s="111"/>
      <c r="KEI12" s="111"/>
      <c r="KEJ12" s="111"/>
      <c r="KEK12" s="111"/>
      <c r="KEL12" s="111"/>
      <c r="KEM12" s="111"/>
      <c r="KEN12" s="111"/>
      <c r="KEO12" s="111"/>
      <c r="KEP12" s="111"/>
      <c r="KEQ12" s="111"/>
      <c r="KER12" s="111"/>
      <c r="KES12" s="111"/>
      <c r="KET12" s="111"/>
      <c r="KEU12" s="111"/>
      <c r="KEV12" s="111"/>
      <c r="KEW12" s="111"/>
      <c r="KEX12" s="111"/>
      <c r="KEY12" s="111"/>
      <c r="KEZ12" s="111"/>
      <c r="KFA12" s="111"/>
      <c r="KFB12" s="111"/>
      <c r="KFC12" s="111"/>
      <c r="KFD12" s="111"/>
      <c r="KFE12" s="111"/>
      <c r="KFF12" s="111"/>
      <c r="KFG12" s="111"/>
      <c r="KFH12" s="111"/>
      <c r="KFI12" s="111"/>
      <c r="KFJ12" s="111"/>
      <c r="KFK12" s="111"/>
      <c r="KFL12" s="111"/>
      <c r="KFM12" s="111"/>
      <c r="KFN12" s="111"/>
      <c r="KFO12" s="111"/>
      <c r="KFP12" s="111"/>
      <c r="KFQ12" s="111"/>
      <c r="KFR12" s="111"/>
      <c r="KFS12" s="111"/>
      <c r="KFT12" s="111"/>
      <c r="KFU12" s="111"/>
      <c r="KFV12" s="111"/>
      <c r="KFW12" s="111"/>
      <c r="KFX12" s="111"/>
      <c r="KFY12" s="111"/>
      <c r="KFZ12" s="111"/>
      <c r="KGA12" s="111"/>
      <c r="KGB12" s="111"/>
      <c r="KGC12" s="111"/>
      <c r="KGD12" s="111"/>
      <c r="KGE12" s="111"/>
      <c r="KGF12" s="111"/>
      <c r="KGG12" s="111"/>
      <c r="KGH12" s="111"/>
      <c r="KGI12" s="111"/>
      <c r="KGJ12" s="111"/>
      <c r="KGK12" s="111"/>
      <c r="KGL12" s="111"/>
      <c r="KGM12" s="111"/>
      <c r="KGN12" s="111"/>
      <c r="KGO12" s="111"/>
      <c r="KGP12" s="111"/>
      <c r="KGQ12" s="111"/>
      <c r="KGR12" s="111"/>
      <c r="KGS12" s="111"/>
      <c r="KGT12" s="111"/>
      <c r="KGU12" s="111"/>
      <c r="KGV12" s="111"/>
      <c r="KGW12" s="111"/>
      <c r="KGX12" s="111"/>
      <c r="KGY12" s="111"/>
      <c r="KGZ12" s="111"/>
      <c r="KHA12" s="111"/>
      <c r="KHB12" s="111"/>
      <c r="KHC12" s="111"/>
      <c r="KHD12" s="111"/>
      <c r="KHE12" s="111"/>
      <c r="KHF12" s="111"/>
      <c r="KHG12" s="111"/>
      <c r="KHH12" s="111"/>
      <c r="KHI12" s="111"/>
      <c r="KHJ12" s="111"/>
      <c r="KHK12" s="111"/>
      <c r="KHL12" s="111"/>
      <c r="KHM12" s="111"/>
      <c r="KHN12" s="111"/>
      <c r="KHO12" s="111"/>
      <c r="KHP12" s="111"/>
      <c r="KHQ12" s="111"/>
      <c r="KHR12" s="111"/>
      <c r="KHS12" s="111"/>
      <c r="KHT12" s="111"/>
      <c r="KHU12" s="111"/>
      <c r="KHV12" s="111"/>
      <c r="KHW12" s="111"/>
      <c r="KHX12" s="111"/>
      <c r="KHY12" s="111"/>
      <c r="KHZ12" s="111"/>
      <c r="KIA12" s="111"/>
      <c r="KIB12" s="111"/>
      <c r="KIC12" s="111"/>
      <c r="KID12" s="111"/>
      <c r="KIE12" s="111"/>
      <c r="KIF12" s="111"/>
      <c r="KIG12" s="111"/>
      <c r="KIH12" s="111"/>
      <c r="KII12" s="111"/>
      <c r="KIJ12" s="111"/>
      <c r="KIK12" s="111"/>
      <c r="KIL12" s="111"/>
      <c r="KIM12" s="111"/>
      <c r="KIN12" s="111"/>
      <c r="KIO12" s="111"/>
      <c r="KIP12" s="111"/>
      <c r="KIQ12" s="111"/>
      <c r="KIR12" s="111"/>
      <c r="KIS12" s="111"/>
      <c r="KIT12" s="111"/>
      <c r="KIU12" s="111"/>
      <c r="KIV12" s="111"/>
      <c r="KIW12" s="111"/>
      <c r="KIX12" s="111"/>
      <c r="KIY12" s="111"/>
      <c r="KIZ12" s="111"/>
      <c r="KJA12" s="111"/>
      <c r="KJB12" s="111"/>
      <c r="KJC12" s="111"/>
      <c r="KJD12" s="111"/>
      <c r="KJE12" s="111"/>
      <c r="KJF12" s="111"/>
      <c r="KJG12" s="111"/>
      <c r="KJH12" s="111"/>
      <c r="KJI12" s="111"/>
      <c r="KJJ12" s="111"/>
      <c r="KJK12" s="111"/>
      <c r="KJL12" s="111"/>
      <c r="KJM12" s="111"/>
      <c r="KJN12" s="111"/>
      <c r="KJO12" s="111"/>
      <c r="KJP12" s="111"/>
      <c r="KJQ12" s="111"/>
      <c r="KJR12" s="111"/>
      <c r="KJS12" s="111"/>
      <c r="KJT12" s="111"/>
      <c r="KJU12" s="111"/>
      <c r="KJV12" s="111"/>
      <c r="KJW12" s="111"/>
      <c r="KJX12" s="111"/>
      <c r="KJY12" s="111"/>
      <c r="KJZ12" s="111"/>
      <c r="KKA12" s="111"/>
      <c r="KKB12" s="111"/>
      <c r="KKC12" s="111"/>
      <c r="KKD12" s="111"/>
      <c r="KKE12" s="111"/>
      <c r="KKF12" s="111"/>
      <c r="KKG12" s="111"/>
      <c r="KKH12" s="111"/>
      <c r="KKI12" s="111"/>
      <c r="KKJ12" s="111"/>
      <c r="KKK12" s="111"/>
      <c r="KKL12" s="111"/>
      <c r="KKM12" s="111"/>
      <c r="KKN12" s="111"/>
      <c r="KKO12" s="111"/>
      <c r="KKP12" s="111"/>
      <c r="KKQ12" s="111"/>
      <c r="KKR12" s="111"/>
      <c r="KKS12" s="111"/>
      <c r="KKT12" s="111"/>
      <c r="KKU12" s="111"/>
      <c r="KKV12" s="111"/>
      <c r="KKW12" s="111"/>
      <c r="KKX12" s="111"/>
      <c r="KKY12" s="111"/>
      <c r="KKZ12" s="111"/>
      <c r="KLA12" s="111"/>
      <c r="KLB12" s="111"/>
      <c r="KLC12" s="111"/>
      <c r="KLD12" s="111"/>
      <c r="KLE12" s="111"/>
      <c r="KLF12" s="111"/>
      <c r="KLG12" s="111"/>
      <c r="KLH12" s="111"/>
      <c r="KLI12" s="111"/>
      <c r="KLJ12" s="111"/>
      <c r="KLK12" s="111"/>
      <c r="KLL12" s="111"/>
      <c r="KLM12" s="111"/>
      <c r="KLN12" s="111"/>
      <c r="KLO12" s="111"/>
      <c r="KLP12" s="111"/>
      <c r="KLQ12" s="111"/>
      <c r="KLR12" s="111"/>
      <c r="KLS12" s="111"/>
      <c r="KLT12" s="111"/>
      <c r="KLU12" s="111"/>
      <c r="KLV12" s="111"/>
      <c r="KLW12" s="111"/>
      <c r="KLX12" s="111"/>
      <c r="KLY12" s="111"/>
      <c r="KLZ12" s="111"/>
      <c r="KMA12" s="111"/>
      <c r="KMB12" s="111"/>
      <c r="KMC12" s="111"/>
      <c r="KMD12" s="111"/>
      <c r="KME12" s="111"/>
      <c r="KMF12" s="111"/>
      <c r="KMG12" s="111"/>
      <c r="KMH12" s="111"/>
      <c r="KMI12" s="111"/>
      <c r="KMJ12" s="111"/>
      <c r="KMK12" s="111"/>
      <c r="KML12" s="111"/>
      <c r="KMM12" s="111"/>
      <c r="KMN12" s="111"/>
      <c r="KMO12" s="111"/>
      <c r="KMP12" s="111"/>
      <c r="KMQ12" s="111"/>
      <c r="KMR12" s="111"/>
      <c r="KMS12" s="111"/>
      <c r="KMT12" s="111"/>
      <c r="KMU12" s="111"/>
      <c r="KMV12" s="111"/>
      <c r="KMW12" s="111"/>
      <c r="KMX12" s="111"/>
      <c r="KMY12" s="111"/>
      <c r="KMZ12" s="111"/>
      <c r="KNA12" s="111"/>
      <c r="KNB12" s="111"/>
      <c r="KNC12" s="111"/>
      <c r="KND12" s="111"/>
      <c r="KNE12" s="111"/>
      <c r="KNF12" s="111"/>
      <c r="KNG12" s="111"/>
      <c r="KNH12" s="111"/>
      <c r="KNI12" s="111"/>
      <c r="KNJ12" s="111"/>
      <c r="KNK12" s="111"/>
      <c r="KNL12" s="111"/>
      <c r="KNM12" s="111"/>
      <c r="KNN12" s="111"/>
      <c r="KNO12" s="111"/>
      <c r="KNP12" s="111"/>
      <c r="KNQ12" s="111"/>
      <c r="KNR12" s="111"/>
      <c r="KNS12" s="111"/>
      <c r="KNT12" s="111"/>
      <c r="KNU12" s="111"/>
      <c r="KNV12" s="111"/>
      <c r="KNW12" s="111"/>
      <c r="KNX12" s="111"/>
      <c r="KNY12" s="111"/>
      <c r="KNZ12" s="111"/>
      <c r="KOA12" s="111"/>
      <c r="KOB12" s="111"/>
      <c r="KOC12" s="111"/>
      <c r="KOD12" s="111"/>
      <c r="KOE12" s="111"/>
      <c r="KOF12" s="111"/>
      <c r="KOG12" s="111"/>
      <c r="KOH12" s="111"/>
      <c r="KOI12" s="111"/>
      <c r="KOJ12" s="111"/>
      <c r="KOK12" s="111"/>
      <c r="KOL12" s="111"/>
      <c r="KOM12" s="111"/>
      <c r="KON12" s="111"/>
      <c r="KOO12" s="111"/>
      <c r="KOP12" s="111"/>
      <c r="KOQ12" s="111"/>
      <c r="KOR12" s="111"/>
      <c r="KOS12" s="111"/>
      <c r="KOT12" s="111"/>
      <c r="KOU12" s="111"/>
      <c r="KOV12" s="111"/>
      <c r="KOW12" s="111"/>
      <c r="KOX12" s="111"/>
      <c r="KOY12" s="111"/>
      <c r="KOZ12" s="111"/>
      <c r="KPA12" s="111"/>
      <c r="KPB12" s="111"/>
      <c r="KPC12" s="111"/>
      <c r="KPD12" s="111"/>
      <c r="KPE12" s="111"/>
      <c r="KPF12" s="111"/>
      <c r="KPG12" s="111"/>
      <c r="KPH12" s="111"/>
      <c r="KPI12" s="111"/>
      <c r="KPJ12" s="111"/>
      <c r="KPK12" s="111"/>
      <c r="KPL12" s="111"/>
      <c r="KPM12" s="111"/>
      <c r="KPN12" s="111"/>
      <c r="KPO12" s="111"/>
      <c r="KPP12" s="111"/>
      <c r="KPQ12" s="111"/>
      <c r="KPR12" s="111"/>
      <c r="KPS12" s="111"/>
      <c r="KPT12" s="111"/>
      <c r="KPU12" s="111"/>
      <c r="KPV12" s="111"/>
      <c r="KPW12" s="111"/>
      <c r="KPX12" s="111"/>
      <c r="KPY12" s="111"/>
      <c r="KPZ12" s="111"/>
      <c r="KQA12" s="111"/>
      <c r="KQB12" s="111"/>
      <c r="KQC12" s="111"/>
      <c r="KQD12" s="111"/>
      <c r="KQE12" s="111"/>
      <c r="KQF12" s="111"/>
      <c r="KQG12" s="111"/>
      <c r="KQH12" s="111"/>
      <c r="KQI12" s="111"/>
      <c r="KQJ12" s="111"/>
      <c r="KQK12" s="111"/>
      <c r="KQL12" s="111"/>
      <c r="KQM12" s="111"/>
      <c r="KQN12" s="111"/>
      <c r="KQO12" s="111"/>
      <c r="KQP12" s="111"/>
      <c r="KQQ12" s="111"/>
      <c r="KQR12" s="111"/>
      <c r="KQS12" s="111"/>
      <c r="KQT12" s="111"/>
      <c r="KQU12" s="111"/>
      <c r="KQV12" s="111"/>
      <c r="KQW12" s="111"/>
      <c r="KQX12" s="111"/>
      <c r="KQY12" s="111"/>
      <c r="KQZ12" s="111"/>
      <c r="KRA12" s="111"/>
      <c r="KRB12" s="111"/>
      <c r="KRC12" s="111"/>
      <c r="KRD12" s="111"/>
      <c r="KRE12" s="111"/>
      <c r="KRF12" s="111"/>
      <c r="KRG12" s="111"/>
      <c r="KRH12" s="111"/>
      <c r="KRI12" s="111"/>
      <c r="KRJ12" s="111"/>
      <c r="KRK12" s="111"/>
      <c r="KRL12" s="111"/>
      <c r="KRM12" s="111"/>
      <c r="KRN12" s="111"/>
      <c r="KRO12" s="111"/>
      <c r="KRP12" s="111"/>
      <c r="KRQ12" s="111"/>
      <c r="KRR12" s="111"/>
      <c r="KRS12" s="111"/>
      <c r="KRT12" s="111"/>
      <c r="KRU12" s="111"/>
      <c r="KRV12" s="111"/>
      <c r="KRW12" s="111"/>
      <c r="KRX12" s="111"/>
      <c r="KRY12" s="111"/>
      <c r="KRZ12" s="111"/>
      <c r="KSA12" s="111"/>
      <c r="KSB12" s="111"/>
      <c r="KSC12" s="111"/>
      <c r="KSD12" s="111"/>
      <c r="KSE12" s="111"/>
      <c r="KSF12" s="111"/>
      <c r="KSG12" s="111"/>
      <c r="KSH12" s="111"/>
      <c r="KSI12" s="111"/>
      <c r="KSJ12" s="111"/>
      <c r="KSK12" s="111"/>
      <c r="KSL12" s="111"/>
      <c r="KSM12" s="111"/>
      <c r="KSN12" s="111"/>
      <c r="KSO12" s="111"/>
      <c r="KSP12" s="111"/>
      <c r="KSQ12" s="111"/>
      <c r="KSR12" s="111"/>
      <c r="KSS12" s="111"/>
      <c r="KST12" s="111"/>
      <c r="KSU12" s="111"/>
      <c r="KSV12" s="111"/>
      <c r="KSW12" s="111"/>
      <c r="KSX12" s="111"/>
      <c r="KSY12" s="111"/>
      <c r="KSZ12" s="111"/>
      <c r="KTA12" s="111"/>
      <c r="KTB12" s="111"/>
      <c r="KTC12" s="111"/>
      <c r="KTD12" s="111"/>
      <c r="KTE12" s="111"/>
      <c r="KTF12" s="111"/>
      <c r="KTG12" s="111"/>
      <c r="KTH12" s="111"/>
      <c r="KTI12" s="111"/>
      <c r="KTJ12" s="111"/>
      <c r="KTK12" s="111"/>
      <c r="KTL12" s="111"/>
      <c r="KTM12" s="111"/>
      <c r="KTN12" s="111"/>
      <c r="KTO12" s="111"/>
      <c r="KTP12" s="111"/>
      <c r="KTQ12" s="111"/>
      <c r="KTR12" s="111"/>
      <c r="KTS12" s="111"/>
      <c r="KTT12" s="111"/>
      <c r="KTU12" s="111"/>
      <c r="KTV12" s="111"/>
      <c r="KTW12" s="111"/>
      <c r="KTX12" s="111"/>
      <c r="KTY12" s="111"/>
      <c r="KTZ12" s="111"/>
      <c r="KUA12" s="111"/>
      <c r="KUB12" s="111"/>
      <c r="KUC12" s="111"/>
      <c r="KUD12" s="111"/>
      <c r="KUE12" s="111"/>
      <c r="KUF12" s="111"/>
      <c r="KUG12" s="111"/>
      <c r="KUH12" s="111"/>
      <c r="KUI12" s="111"/>
      <c r="KUJ12" s="111"/>
      <c r="KUK12" s="111"/>
      <c r="KUL12" s="111"/>
      <c r="KUM12" s="111"/>
      <c r="KUN12" s="111"/>
      <c r="KUO12" s="111"/>
      <c r="KUP12" s="111"/>
      <c r="KUQ12" s="111"/>
      <c r="KUR12" s="111"/>
      <c r="KUS12" s="111"/>
      <c r="KUT12" s="111"/>
      <c r="KUU12" s="111"/>
      <c r="KUV12" s="111"/>
      <c r="KUW12" s="111"/>
      <c r="KUX12" s="111"/>
      <c r="KUY12" s="111"/>
      <c r="KUZ12" s="111"/>
      <c r="KVA12" s="111"/>
      <c r="KVB12" s="111"/>
      <c r="KVC12" s="111"/>
      <c r="KVD12" s="111"/>
      <c r="KVE12" s="111"/>
      <c r="KVF12" s="111"/>
      <c r="KVG12" s="111"/>
      <c r="KVH12" s="111"/>
      <c r="KVI12" s="111"/>
      <c r="KVJ12" s="111"/>
      <c r="KVK12" s="111"/>
      <c r="KVL12" s="111"/>
      <c r="KVM12" s="111"/>
      <c r="KVN12" s="111"/>
      <c r="KVO12" s="111"/>
      <c r="KVP12" s="111"/>
      <c r="KVQ12" s="111"/>
      <c r="KVR12" s="111"/>
      <c r="KVS12" s="111"/>
      <c r="KVT12" s="111"/>
      <c r="KVU12" s="111"/>
      <c r="KVV12" s="111"/>
      <c r="KVW12" s="111"/>
      <c r="KVX12" s="111"/>
      <c r="KVY12" s="111"/>
      <c r="KVZ12" s="111"/>
      <c r="KWA12" s="111"/>
      <c r="KWB12" s="111"/>
      <c r="KWC12" s="111"/>
      <c r="KWD12" s="111"/>
      <c r="KWE12" s="111"/>
      <c r="KWF12" s="111"/>
      <c r="KWG12" s="111"/>
      <c r="KWH12" s="111"/>
      <c r="KWI12" s="111"/>
      <c r="KWJ12" s="111"/>
      <c r="KWK12" s="111"/>
      <c r="KWL12" s="111"/>
      <c r="KWM12" s="111"/>
      <c r="KWN12" s="111"/>
      <c r="KWO12" s="111"/>
      <c r="KWP12" s="111"/>
      <c r="KWQ12" s="111"/>
      <c r="KWR12" s="111"/>
      <c r="KWS12" s="111"/>
      <c r="KWT12" s="111"/>
      <c r="KWU12" s="111"/>
      <c r="KWV12" s="111"/>
      <c r="KWW12" s="111"/>
      <c r="KWX12" s="111"/>
      <c r="KWY12" s="111"/>
      <c r="KWZ12" s="111"/>
      <c r="KXA12" s="111"/>
      <c r="KXB12" s="111"/>
      <c r="KXC12" s="111"/>
      <c r="KXD12" s="111"/>
      <c r="KXE12" s="111"/>
      <c r="KXF12" s="111"/>
      <c r="KXG12" s="111"/>
      <c r="KXH12" s="111"/>
      <c r="KXI12" s="111"/>
      <c r="KXJ12" s="111"/>
      <c r="KXK12" s="111"/>
      <c r="KXL12" s="111"/>
      <c r="KXM12" s="111"/>
      <c r="KXN12" s="111"/>
      <c r="KXO12" s="111"/>
      <c r="KXP12" s="111"/>
      <c r="KXQ12" s="111"/>
      <c r="KXR12" s="111"/>
      <c r="KXS12" s="111"/>
      <c r="KXT12" s="111"/>
      <c r="KXU12" s="111"/>
      <c r="KXV12" s="111"/>
      <c r="KXW12" s="111"/>
      <c r="KXX12" s="111"/>
      <c r="KXY12" s="111"/>
      <c r="KXZ12" s="111"/>
      <c r="KYA12" s="111"/>
      <c r="KYB12" s="111"/>
      <c r="KYC12" s="111"/>
      <c r="KYD12" s="111"/>
      <c r="KYE12" s="111"/>
      <c r="KYF12" s="111"/>
      <c r="KYG12" s="111"/>
      <c r="KYH12" s="111"/>
      <c r="KYI12" s="111"/>
      <c r="KYJ12" s="111"/>
      <c r="KYK12" s="111"/>
      <c r="KYL12" s="111"/>
      <c r="KYM12" s="111"/>
      <c r="KYN12" s="111"/>
      <c r="KYO12" s="111"/>
      <c r="KYP12" s="111"/>
      <c r="KYQ12" s="111"/>
      <c r="KYR12" s="111"/>
      <c r="KYS12" s="111"/>
      <c r="KYT12" s="111"/>
      <c r="KYU12" s="111"/>
      <c r="KYV12" s="111"/>
      <c r="KYW12" s="111"/>
      <c r="KYX12" s="111"/>
      <c r="KYY12" s="111"/>
      <c r="KYZ12" s="111"/>
      <c r="KZA12" s="111"/>
      <c r="KZB12" s="111"/>
      <c r="KZC12" s="111"/>
      <c r="KZD12" s="111"/>
      <c r="KZE12" s="111"/>
      <c r="KZF12" s="111"/>
      <c r="KZG12" s="111"/>
      <c r="KZH12" s="111"/>
      <c r="KZI12" s="111"/>
      <c r="KZJ12" s="111"/>
      <c r="KZK12" s="111"/>
      <c r="KZL12" s="111"/>
      <c r="KZM12" s="111"/>
      <c r="KZN12" s="111"/>
      <c r="KZO12" s="111"/>
      <c r="KZP12" s="111"/>
      <c r="KZQ12" s="111"/>
      <c r="KZR12" s="111"/>
      <c r="KZS12" s="111"/>
      <c r="KZT12" s="111"/>
      <c r="KZU12" s="111"/>
      <c r="KZV12" s="111"/>
      <c r="KZW12" s="111"/>
      <c r="KZX12" s="111"/>
      <c r="KZY12" s="111"/>
      <c r="KZZ12" s="111"/>
      <c r="LAA12" s="111"/>
      <c r="LAB12" s="111"/>
      <c r="LAC12" s="111"/>
      <c r="LAD12" s="111"/>
      <c r="LAE12" s="111"/>
      <c r="LAF12" s="111"/>
      <c r="LAG12" s="111"/>
      <c r="LAH12" s="111"/>
      <c r="LAI12" s="111"/>
      <c r="LAJ12" s="111"/>
      <c r="LAK12" s="111"/>
      <c r="LAL12" s="111"/>
      <c r="LAM12" s="111"/>
      <c r="LAN12" s="111"/>
      <c r="LAO12" s="111"/>
      <c r="LAP12" s="111"/>
      <c r="LAQ12" s="111"/>
      <c r="LAR12" s="111"/>
      <c r="LAS12" s="111"/>
      <c r="LAT12" s="111"/>
      <c r="LAU12" s="111"/>
      <c r="LAV12" s="111"/>
      <c r="LAW12" s="111"/>
      <c r="LAX12" s="111"/>
      <c r="LAY12" s="111"/>
      <c r="LAZ12" s="111"/>
      <c r="LBA12" s="111"/>
      <c r="LBB12" s="111"/>
      <c r="LBC12" s="111"/>
      <c r="LBD12" s="111"/>
      <c r="LBE12" s="111"/>
      <c r="LBF12" s="111"/>
      <c r="LBG12" s="111"/>
      <c r="LBH12" s="111"/>
      <c r="LBI12" s="111"/>
      <c r="LBJ12" s="111"/>
      <c r="LBK12" s="111"/>
      <c r="LBL12" s="111"/>
      <c r="LBM12" s="111"/>
      <c r="LBN12" s="111"/>
      <c r="LBO12" s="111"/>
      <c r="LBP12" s="111"/>
      <c r="LBQ12" s="111"/>
      <c r="LBR12" s="111"/>
      <c r="LBS12" s="111"/>
      <c r="LBT12" s="111"/>
      <c r="LBU12" s="111"/>
      <c r="LBV12" s="111"/>
      <c r="LBW12" s="111"/>
      <c r="LBX12" s="111"/>
      <c r="LBY12" s="111"/>
      <c r="LBZ12" s="111"/>
      <c r="LCA12" s="111"/>
      <c r="LCB12" s="111"/>
      <c r="LCC12" s="111"/>
      <c r="LCD12" s="111"/>
      <c r="LCE12" s="111"/>
      <c r="LCF12" s="111"/>
      <c r="LCG12" s="111"/>
      <c r="LCH12" s="111"/>
      <c r="LCI12" s="111"/>
      <c r="LCJ12" s="111"/>
      <c r="LCK12" s="111"/>
      <c r="LCL12" s="111"/>
      <c r="LCM12" s="111"/>
      <c r="LCN12" s="111"/>
      <c r="LCO12" s="111"/>
      <c r="LCP12" s="111"/>
      <c r="LCQ12" s="111"/>
      <c r="LCR12" s="111"/>
      <c r="LCS12" s="111"/>
      <c r="LCT12" s="111"/>
      <c r="LCU12" s="111"/>
      <c r="LCV12" s="111"/>
      <c r="LCW12" s="111"/>
      <c r="LCX12" s="111"/>
      <c r="LCY12" s="111"/>
      <c r="LCZ12" s="111"/>
      <c r="LDA12" s="111"/>
      <c r="LDB12" s="111"/>
      <c r="LDC12" s="111"/>
      <c r="LDD12" s="111"/>
      <c r="LDE12" s="111"/>
      <c r="LDF12" s="111"/>
      <c r="LDG12" s="111"/>
      <c r="LDH12" s="111"/>
      <c r="LDI12" s="111"/>
      <c r="LDJ12" s="111"/>
      <c r="LDK12" s="111"/>
      <c r="LDL12" s="111"/>
      <c r="LDM12" s="111"/>
      <c r="LDN12" s="111"/>
      <c r="LDO12" s="111"/>
      <c r="LDP12" s="111"/>
      <c r="LDQ12" s="111"/>
      <c r="LDR12" s="111"/>
      <c r="LDS12" s="111"/>
      <c r="LDT12" s="111"/>
      <c r="LDU12" s="111"/>
      <c r="LDV12" s="111"/>
      <c r="LDW12" s="111"/>
      <c r="LDX12" s="111"/>
      <c r="LDY12" s="111"/>
      <c r="LDZ12" s="111"/>
      <c r="LEA12" s="111"/>
      <c r="LEB12" s="111"/>
      <c r="LEC12" s="111"/>
      <c r="LED12" s="111"/>
      <c r="LEE12" s="111"/>
      <c r="LEF12" s="111"/>
      <c r="LEG12" s="111"/>
      <c r="LEH12" s="111"/>
      <c r="LEI12" s="111"/>
      <c r="LEJ12" s="111"/>
      <c r="LEK12" s="111"/>
      <c r="LEL12" s="111"/>
      <c r="LEM12" s="111"/>
      <c r="LEN12" s="111"/>
      <c r="LEO12" s="111"/>
      <c r="LEP12" s="111"/>
      <c r="LEQ12" s="111"/>
      <c r="LER12" s="111"/>
      <c r="LES12" s="111"/>
      <c r="LET12" s="111"/>
      <c r="LEU12" s="111"/>
      <c r="LEV12" s="111"/>
      <c r="LEW12" s="111"/>
      <c r="LEX12" s="111"/>
      <c r="LEY12" s="111"/>
      <c r="LEZ12" s="111"/>
      <c r="LFA12" s="111"/>
      <c r="LFB12" s="111"/>
      <c r="LFC12" s="111"/>
      <c r="LFD12" s="111"/>
      <c r="LFE12" s="111"/>
      <c r="LFF12" s="111"/>
      <c r="LFG12" s="111"/>
      <c r="LFH12" s="111"/>
      <c r="LFI12" s="111"/>
      <c r="LFJ12" s="111"/>
      <c r="LFK12" s="111"/>
      <c r="LFL12" s="111"/>
      <c r="LFM12" s="111"/>
      <c r="LFN12" s="111"/>
      <c r="LFO12" s="111"/>
      <c r="LFP12" s="111"/>
      <c r="LFQ12" s="111"/>
      <c r="LFR12" s="111"/>
      <c r="LFS12" s="111"/>
      <c r="LFT12" s="111"/>
      <c r="LFU12" s="111"/>
      <c r="LFV12" s="111"/>
      <c r="LFW12" s="111"/>
      <c r="LFX12" s="111"/>
      <c r="LFY12" s="111"/>
      <c r="LFZ12" s="111"/>
      <c r="LGA12" s="111"/>
      <c r="LGB12" s="111"/>
      <c r="LGC12" s="111"/>
      <c r="LGD12" s="111"/>
      <c r="LGE12" s="111"/>
      <c r="LGF12" s="111"/>
      <c r="LGG12" s="111"/>
      <c r="LGH12" s="111"/>
      <c r="LGI12" s="111"/>
      <c r="LGJ12" s="111"/>
      <c r="LGK12" s="111"/>
      <c r="LGL12" s="111"/>
      <c r="LGM12" s="111"/>
      <c r="LGN12" s="111"/>
      <c r="LGO12" s="111"/>
      <c r="LGP12" s="111"/>
      <c r="LGQ12" s="111"/>
      <c r="LGR12" s="111"/>
      <c r="LGS12" s="111"/>
      <c r="LGT12" s="111"/>
      <c r="LGU12" s="111"/>
      <c r="LGV12" s="111"/>
      <c r="LGW12" s="111"/>
      <c r="LGX12" s="111"/>
      <c r="LGY12" s="111"/>
      <c r="LGZ12" s="111"/>
      <c r="LHA12" s="111"/>
      <c r="LHB12" s="111"/>
      <c r="LHC12" s="111"/>
      <c r="LHD12" s="111"/>
      <c r="LHE12" s="111"/>
      <c r="LHF12" s="111"/>
      <c r="LHG12" s="111"/>
      <c r="LHH12" s="111"/>
      <c r="LHI12" s="111"/>
      <c r="LHJ12" s="111"/>
      <c r="LHK12" s="111"/>
      <c r="LHL12" s="111"/>
      <c r="LHM12" s="111"/>
      <c r="LHN12" s="111"/>
      <c r="LHO12" s="111"/>
      <c r="LHP12" s="111"/>
      <c r="LHQ12" s="111"/>
      <c r="LHR12" s="111"/>
      <c r="LHS12" s="111"/>
      <c r="LHT12" s="111"/>
      <c r="LHU12" s="111"/>
      <c r="LHV12" s="111"/>
      <c r="LHW12" s="111"/>
      <c r="LHX12" s="111"/>
      <c r="LHY12" s="111"/>
      <c r="LHZ12" s="111"/>
      <c r="LIA12" s="111"/>
      <c r="LIB12" s="111"/>
      <c r="LIC12" s="111"/>
      <c r="LID12" s="111"/>
      <c r="LIE12" s="111"/>
      <c r="LIF12" s="111"/>
      <c r="LIG12" s="111"/>
      <c r="LIH12" s="111"/>
      <c r="LII12" s="111"/>
      <c r="LIJ12" s="111"/>
      <c r="LIK12" s="111"/>
      <c r="LIL12" s="111"/>
      <c r="LIM12" s="111"/>
      <c r="LIN12" s="111"/>
      <c r="LIO12" s="111"/>
      <c r="LIP12" s="111"/>
      <c r="LIQ12" s="111"/>
      <c r="LIR12" s="111"/>
      <c r="LIS12" s="111"/>
      <c r="LIT12" s="111"/>
      <c r="LIU12" s="111"/>
      <c r="LIV12" s="111"/>
      <c r="LIW12" s="111"/>
      <c r="LIX12" s="111"/>
      <c r="LIY12" s="111"/>
      <c r="LIZ12" s="111"/>
      <c r="LJA12" s="111"/>
      <c r="LJB12" s="111"/>
      <c r="LJC12" s="111"/>
      <c r="LJD12" s="111"/>
      <c r="LJE12" s="111"/>
      <c r="LJF12" s="111"/>
      <c r="LJG12" s="111"/>
      <c r="LJH12" s="111"/>
      <c r="LJI12" s="111"/>
      <c r="LJJ12" s="111"/>
      <c r="LJK12" s="111"/>
      <c r="LJL12" s="111"/>
      <c r="LJM12" s="111"/>
      <c r="LJN12" s="111"/>
      <c r="LJO12" s="111"/>
      <c r="LJP12" s="111"/>
      <c r="LJQ12" s="111"/>
      <c r="LJR12" s="111"/>
      <c r="LJS12" s="111"/>
      <c r="LJT12" s="111"/>
      <c r="LJU12" s="111"/>
      <c r="LJV12" s="111"/>
      <c r="LJW12" s="111"/>
      <c r="LJX12" s="111"/>
      <c r="LJY12" s="111"/>
      <c r="LJZ12" s="111"/>
      <c r="LKA12" s="111"/>
      <c r="LKB12" s="111"/>
      <c r="LKC12" s="111"/>
      <c r="LKD12" s="111"/>
      <c r="LKE12" s="111"/>
      <c r="LKF12" s="111"/>
      <c r="LKG12" s="111"/>
      <c r="LKH12" s="111"/>
      <c r="LKI12" s="111"/>
      <c r="LKJ12" s="111"/>
      <c r="LKK12" s="111"/>
      <c r="LKL12" s="111"/>
      <c r="LKM12" s="111"/>
      <c r="LKN12" s="111"/>
      <c r="LKO12" s="111"/>
      <c r="LKP12" s="111"/>
      <c r="LKQ12" s="111"/>
      <c r="LKR12" s="111"/>
      <c r="LKS12" s="111"/>
      <c r="LKT12" s="111"/>
      <c r="LKU12" s="111"/>
      <c r="LKV12" s="111"/>
      <c r="LKW12" s="111"/>
      <c r="LKX12" s="111"/>
      <c r="LKY12" s="111"/>
      <c r="LKZ12" s="111"/>
      <c r="LLA12" s="111"/>
      <c r="LLB12" s="111"/>
      <c r="LLC12" s="111"/>
      <c r="LLD12" s="111"/>
      <c r="LLE12" s="111"/>
      <c r="LLF12" s="111"/>
      <c r="LLG12" s="111"/>
      <c r="LLH12" s="111"/>
      <c r="LLI12" s="111"/>
      <c r="LLJ12" s="111"/>
      <c r="LLK12" s="111"/>
      <c r="LLL12" s="111"/>
      <c r="LLM12" s="111"/>
      <c r="LLN12" s="111"/>
      <c r="LLO12" s="111"/>
      <c r="LLP12" s="111"/>
      <c r="LLQ12" s="111"/>
      <c r="LLR12" s="111"/>
      <c r="LLS12" s="111"/>
      <c r="LLT12" s="111"/>
      <c r="LLU12" s="111"/>
      <c r="LLV12" s="111"/>
      <c r="LLW12" s="111"/>
      <c r="LLX12" s="111"/>
      <c r="LLY12" s="111"/>
      <c r="LLZ12" s="111"/>
      <c r="LMA12" s="111"/>
      <c r="LMB12" s="111"/>
      <c r="LMC12" s="111"/>
      <c r="LMD12" s="111"/>
      <c r="LME12" s="111"/>
      <c r="LMF12" s="111"/>
      <c r="LMG12" s="111"/>
      <c r="LMH12" s="111"/>
      <c r="LMI12" s="111"/>
      <c r="LMJ12" s="111"/>
      <c r="LMK12" s="111"/>
      <c r="LML12" s="111"/>
      <c r="LMM12" s="111"/>
      <c r="LMN12" s="111"/>
      <c r="LMO12" s="111"/>
      <c r="LMP12" s="111"/>
      <c r="LMQ12" s="111"/>
      <c r="LMR12" s="111"/>
      <c r="LMS12" s="111"/>
      <c r="LMT12" s="111"/>
      <c r="LMU12" s="111"/>
      <c r="LMV12" s="111"/>
      <c r="LMW12" s="111"/>
      <c r="LMX12" s="111"/>
      <c r="LMY12" s="111"/>
      <c r="LMZ12" s="111"/>
      <c r="LNA12" s="111"/>
      <c r="LNB12" s="111"/>
      <c r="LNC12" s="111"/>
      <c r="LND12" s="111"/>
      <c r="LNE12" s="111"/>
      <c r="LNF12" s="111"/>
      <c r="LNG12" s="111"/>
      <c r="LNH12" s="111"/>
      <c r="LNI12" s="111"/>
      <c r="LNJ12" s="111"/>
      <c r="LNK12" s="111"/>
      <c r="LNL12" s="111"/>
      <c r="LNM12" s="111"/>
      <c r="LNN12" s="111"/>
      <c r="LNO12" s="111"/>
      <c r="LNP12" s="111"/>
      <c r="LNQ12" s="111"/>
      <c r="LNR12" s="111"/>
      <c r="LNS12" s="111"/>
      <c r="LNT12" s="111"/>
      <c r="LNU12" s="111"/>
      <c r="LNV12" s="111"/>
      <c r="LNW12" s="111"/>
      <c r="LNX12" s="111"/>
      <c r="LNY12" s="111"/>
      <c r="LNZ12" s="111"/>
      <c r="LOA12" s="111"/>
      <c r="LOB12" s="111"/>
      <c r="LOC12" s="111"/>
      <c r="LOD12" s="111"/>
      <c r="LOE12" s="111"/>
      <c r="LOF12" s="111"/>
      <c r="LOG12" s="111"/>
      <c r="LOH12" s="111"/>
      <c r="LOI12" s="111"/>
      <c r="LOJ12" s="111"/>
      <c r="LOK12" s="111"/>
      <c r="LOL12" s="111"/>
      <c r="LOM12" s="111"/>
      <c r="LON12" s="111"/>
      <c r="LOO12" s="111"/>
      <c r="LOP12" s="111"/>
      <c r="LOQ12" s="111"/>
      <c r="LOR12" s="111"/>
      <c r="LOS12" s="111"/>
      <c r="LOT12" s="111"/>
      <c r="LOU12" s="111"/>
      <c r="LOV12" s="111"/>
      <c r="LOW12" s="111"/>
      <c r="LOX12" s="111"/>
      <c r="LOY12" s="111"/>
      <c r="LOZ12" s="111"/>
      <c r="LPA12" s="111"/>
      <c r="LPB12" s="111"/>
      <c r="LPC12" s="111"/>
      <c r="LPD12" s="111"/>
      <c r="LPE12" s="111"/>
      <c r="LPF12" s="111"/>
      <c r="LPG12" s="111"/>
      <c r="LPH12" s="111"/>
      <c r="LPI12" s="111"/>
      <c r="LPJ12" s="111"/>
      <c r="LPK12" s="111"/>
      <c r="LPL12" s="111"/>
      <c r="LPM12" s="111"/>
      <c r="LPN12" s="111"/>
      <c r="LPO12" s="111"/>
      <c r="LPP12" s="111"/>
      <c r="LPQ12" s="111"/>
      <c r="LPR12" s="111"/>
      <c r="LPS12" s="111"/>
      <c r="LPT12" s="111"/>
      <c r="LPU12" s="111"/>
      <c r="LPV12" s="111"/>
      <c r="LPW12" s="111"/>
      <c r="LPX12" s="111"/>
      <c r="LPY12" s="111"/>
      <c r="LPZ12" s="111"/>
      <c r="LQA12" s="111"/>
      <c r="LQB12" s="111"/>
      <c r="LQC12" s="111"/>
      <c r="LQD12" s="111"/>
      <c r="LQE12" s="111"/>
      <c r="LQF12" s="111"/>
      <c r="LQG12" s="111"/>
      <c r="LQH12" s="111"/>
      <c r="LQI12" s="111"/>
      <c r="LQJ12" s="111"/>
      <c r="LQK12" s="111"/>
      <c r="LQL12" s="111"/>
      <c r="LQM12" s="111"/>
      <c r="LQN12" s="111"/>
      <c r="LQO12" s="111"/>
      <c r="LQP12" s="111"/>
      <c r="LQQ12" s="111"/>
      <c r="LQR12" s="111"/>
      <c r="LQS12" s="111"/>
      <c r="LQT12" s="111"/>
      <c r="LQU12" s="111"/>
      <c r="LQV12" s="111"/>
      <c r="LQW12" s="111"/>
      <c r="LQX12" s="111"/>
      <c r="LQY12" s="111"/>
      <c r="LQZ12" s="111"/>
      <c r="LRA12" s="111"/>
      <c r="LRB12" s="111"/>
      <c r="LRC12" s="111"/>
      <c r="LRD12" s="111"/>
      <c r="LRE12" s="111"/>
      <c r="LRF12" s="111"/>
      <c r="LRG12" s="111"/>
      <c r="LRH12" s="111"/>
      <c r="LRI12" s="111"/>
      <c r="LRJ12" s="111"/>
      <c r="LRK12" s="111"/>
      <c r="LRL12" s="111"/>
      <c r="LRM12" s="111"/>
      <c r="LRN12" s="111"/>
      <c r="LRO12" s="111"/>
      <c r="LRP12" s="111"/>
      <c r="LRQ12" s="111"/>
      <c r="LRR12" s="111"/>
      <c r="LRS12" s="111"/>
      <c r="LRT12" s="111"/>
      <c r="LRU12" s="111"/>
      <c r="LRV12" s="111"/>
      <c r="LRW12" s="111"/>
      <c r="LRX12" s="111"/>
      <c r="LRY12" s="111"/>
      <c r="LRZ12" s="111"/>
      <c r="LSA12" s="111"/>
      <c r="LSB12" s="111"/>
      <c r="LSC12" s="111"/>
      <c r="LSD12" s="111"/>
      <c r="LSE12" s="111"/>
      <c r="LSF12" s="111"/>
      <c r="LSG12" s="111"/>
      <c r="LSH12" s="111"/>
      <c r="LSI12" s="111"/>
      <c r="LSJ12" s="111"/>
      <c r="LSK12" s="111"/>
      <c r="LSL12" s="111"/>
      <c r="LSM12" s="111"/>
      <c r="LSN12" s="111"/>
      <c r="LSO12" s="111"/>
      <c r="LSP12" s="111"/>
      <c r="LSQ12" s="111"/>
      <c r="LSR12" s="111"/>
      <c r="LSS12" s="111"/>
      <c r="LST12" s="111"/>
      <c r="LSU12" s="111"/>
      <c r="LSV12" s="111"/>
      <c r="LSW12" s="111"/>
      <c r="LSX12" s="111"/>
      <c r="LSY12" s="111"/>
      <c r="LSZ12" s="111"/>
      <c r="LTA12" s="111"/>
      <c r="LTB12" s="111"/>
      <c r="LTC12" s="111"/>
      <c r="LTD12" s="111"/>
      <c r="LTE12" s="111"/>
      <c r="LTF12" s="111"/>
      <c r="LTG12" s="111"/>
      <c r="LTH12" s="111"/>
      <c r="LTI12" s="111"/>
      <c r="LTJ12" s="111"/>
      <c r="LTK12" s="111"/>
      <c r="LTL12" s="111"/>
      <c r="LTM12" s="111"/>
      <c r="LTN12" s="111"/>
      <c r="LTO12" s="111"/>
      <c r="LTP12" s="111"/>
      <c r="LTQ12" s="111"/>
      <c r="LTR12" s="111"/>
      <c r="LTS12" s="111"/>
      <c r="LTT12" s="111"/>
      <c r="LTU12" s="111"/>
      <c r="LTV12" s="111"/>
      <c r="LTW12" s="111"/>
      <c r="LTX12" s="111"/>
      <c r="LTY12" s="111"/>
      <c r="LTZ12" s="111"/>
      <c r="LUA12" s="111"/>
      <c r="LUB12" s="111"/>
      <c r="LUC12" s="111"/>
      <c r="LUD12" s="111"/>
      <c r="LUE12" s="111"/>
      <c r="LUF12" s="111"/>
      <c r="LUG12" s="111"/>
      <c r="LUH12" s="111"/>
      <c r="LUI12" s="111"/>
      <c r="LUJ12" s="111"/>
      <c r="LUK12" s="111"/>
      <c r="LUL12" s="111"/>
      <c r="LUM12" s="111"/>
      <c r="LUN12" s="111"/>
      <c r="LUO12" s="111"/>
      <c r="LUP12" s="111"/>
      <c r="LUQ12" s="111"/>
      <c r="LUR12" s="111"/>
      <c r="LUS12" s="111"/>
      <c r="LUT12" s="111"/>
      <c r="LUU12" s="111"/>
      <c r="LUV12" s="111"/>
      <c r="LUW12" s="111"/>
      <c r="LUX12" s="111"/>
      <c r="LUY12" s="111"/>
      <c r="LUZ12" s="111"/>
      <c r="LVA12" s="111"/>
      <c r="LVB12" s="111"/>
      <c r="LVC12" s="111"/>
      <c r="LVD12" s="111"/>
      <c r="LVE12" s="111"/>
      <c r="LVF12" s="111"/>
      <c r="LVG12" s="111"/>
      <c r="LVH12" s="111"/>
      <c r="LVI12" s="111"/>
      <c r="LVJ12" s="111"/>
      <c r="LVK12" s="111"/>
      <c r="LVL12" s="111"/>
      <c r="LVM12" s="111"/>
      <c r="LVN12" s="111"/>
      <c r="LVO12" s="111"/>
      <c r="LVP12" s="111"/>
      <c r="LVQ12" s="111"/>
      <c r="LVR12" s="111"/>
      <c r="LVS12" s="111"/>
      <c r="LVT12" s="111"/>
      <c r="LVU12" s="111"/>
      <c r="LVV12" s="111"/>
      <c r="LVW12" s="111"/>
      <c r="LVX12" s="111"/>
      <c r="LVY12" s="111"/>
      <c r="LVZ12" s="111"/>
      <c r="LWA12" s="111"/>
      <c r="LWB12" s="111"/>
      <c r="LWC12" s="111"/>
      <c r="LWD12" s="111"/>
      <c r="LWE12" s="111"/>
      <c r="LWF12" s="111"/>
      <c r="LWG12" s="111"/>
      <c r="LWH12" s="111"/>
      <c r="LWI12" s="111"/>
      <c r="LWJ12" s="111"/>
      <c r="LWK12" s="111"/>
      <c r="LWL12" s="111"/>
      <c r="LWM12" s="111"/>
      <c r="LWN12" s="111"/>
      <c r="LWO12" s="111"/>
      <c r="LWP12" s="111"/>
      <c r="LWQ12" s="111"/>
      <c r="LWR12" s="111"/>
      <c r="LWS12" s="111"/>
      <c r="LWT12" s="111"/>
      <c r="LWU12" s="111"/>
      <c r="LWV12" s="111"/>
      <c r="LWW12" s="111"/>
      <c r="LWX12" s="111"/>
      <c r="LWY12" s="111"/>
      <c r="LWZ12" s="111"/>
      <c r="LXA12" s="111"/>
      <c r="LXB12" s="111"/>
      <c r="LXC12" s="111"/>
      <c r="LXD12" s="111"/>
      <c r="LXE12" s="111"/>
      <c r="LXF12" s="111"/>
      <c r="LXG12" s="111"/>
      <c r="LXH12" s="111"/>
      <c r="LXI12" s="111"/>
      <c r="LXJ12" s="111"/>
      <c r="LXK12" s="111"/>
      <c r="LXL12" s="111"/>
      <c r="LXM12" s="111"/>
      <c r="LXN12" s="111"/>
      <c r="LXO12" s="111"/>
      <c r="LXP12" s="111"/>
      <c r="LXQ12" s="111"/>
      <c r="LXR12" s="111"/>
      <c r="LXS12" s="111"/>
      <c r="LXT12" s="111"/>
      <c r="LXU12" s="111"/>
      <c r="LXV12" s="111"/>
      <c r="LXW12" s="111"/>
      <c r="LXX12" s="111"/>
      <c r="LXY12" s="111"/>
      <c r="LXZ12" s="111"/>
      <c r="LYA12" s="111"/>
      <c r="LYB12" s="111"/>
      <c r="LYC12" s="111"/>
      <c r="LYD12" s="111"/>
      <c r="LYE12" s="111"/>
      <c r="LYF12" s="111"/>
      <c r="LYG12" s="111"/>
      <c r="LYH12" s="111"/>
      <c r="LYI12" s="111"/>
      <c r="LYJ12" s="111"/>
      <c r="LYK12" s="111"/>
      <c r="LYL12" s="111"/>
      <c r="LYM12" s="111"/>
      <c r="LYN12" s="111"/>
      <c r="LYO12" s="111"/>
      <c r="LYP12" s="111"/>
      <c r="LYQ12" s="111"/>
      <c r="LYR12" s="111"/>
      <c r="LYS12" s="111"/>
      <c r="LYT12" s="111"/>
      <c r="LYU12" s="111"/>
      <c r="LYV12" s="111"/>
      <c r="LYW12" s="111"/>
      <c r="LYX12" s="111"/>
      <c r="LYY12" s="111"/>
      <c r="LYZ12" s="111"/>
      <c r="LZA12" s="111"/>
      <c r="LZB12" s="111"/>
      <c r="LZC12" s="111"/>
      <c r="LZD12" s="111"/>
      <c r="LZE12" s="111"/>
      <c r="LZF12" s="111"/>
      <c r="LZG12" s="111"/>
      <c r="LZH12" s="111"/>
      <c r="LZI12" s="111"/>
      <c r="LZJ12" s="111"/>
      <c r="LZK12" s="111"/>
      <c r="LZL12" s="111"/>
      <c r="LZM12" s="111"/>
      <c r="LZN12" s="111"/>
      <c r="LZO12" s="111"/>
      <c r="LZP12" s="111"/>
      <c r="LZQ12" s="111"/>
      <c r="LZR12" s="111"/>
      <c r="LZS12" s="111"/>
      <c r="LZT12" s="111"/>
      <c r="LZU12" s="111"/>
      <c r="LZV12" s="111"/>
      <c r="LZW12" s="111"/>
      <c r="LZX12" s="111"/>
      <c r="LZY12" s="111"/>
      <c r="LZZ12" s="111"/>
      <c r="MAA12" s="111"/>
      <c r="MAB12" s="111"/>
      <c r="MAC12" s="111"/>
      <c r="MAD12" s="111"/>
      <c r="MAE12" s="111"/>
      <c r="MAF12" s="111"/>
      <c r="MAG12" s="111"/>
      <c r="MAH12" s="111"/>
      <c r="MAI12" s="111"/>
      <c r="MAJ12" s="111"/>
      <c r="MAK12" s="111"/>
      <c r="MAL12" s="111"/>
      <c r="MAM12" s="111"/>
      <c r="MAN12" s="111"/>
      <c r="MAO12" s="111"/>
      <c r="MAP12" s="111"/>
      <c r="MAQ12" s="111"/>
      <c r="MAR12" s="111"/>
      <c r="MAS12" s="111"/>
      <c r="MAT12" s="111"/>
      <c r="MAU12" s="111"/>
      <c r="MAV12" s="111"/>
      <c r="MAW12" s="111"/>
      <c r="MAX12" s="111"/>
      <c r="MAY12" s="111"/>
      <c r="MAZ12" s="111"/>
      <c r="MBA12" s="111"/>
      <c r="MBB12" s="111"/>
      <c r="MBC12" s="111"/>
      <c r="MBD12" s="111"/>
      <c r="MBE12" s="111"/>
      <c r="MBF12" s="111"/>
      <c r="MBG12" s="111"/>
      <c r="MBH12" s="111"/>
      <c r="MBI12" s="111"/>
      <c r="MBJ12" s="111"/>
      <c r="MBK12" s="111"/>
      <c r="MBL12" s="111"/>
      <c r="MBM12" s="111"/>
      <c r="MBN12" s="111"/>
      <c r="MBO12" s="111"/>
      <c r="MBP12" s="111"/>
      <c r="MBQ12" s="111"/>
      <c r="MBR12" s="111"/>
      <c r="MBS12" s="111"/>
      <c r="MBT12" s="111"/>
      <c r="MBU12" s="111"/>
      <c r="MBV12" s="111"/>
      <c r="MBW12" s="111"/>
      <c r="MBX12" s="111"/>
      <c r="MBY12" s="111"/>
      <c r="MBZ12" s="111"/>
      <c r="MCA12" s="111"/>
      <c r="MCB12" s="111"/>
      <c r="MCC12" s="111"/>
      <c r="MCD12" s="111"/>
      <c r="MCE12" s="111"/>
      <c r="MCF12" s="111"/>
      <c r="MCG12" s="111"/>
      <c r="MCH12" s="111"/>
      <c r="MCI12" s="111"/>
      <c r="MCJ12" s="111"/>
      <c r="MCK12" s="111"/>
      <c r="MCL12" s="111"/>
      <c r="MCM12" s="111"/>
      <c r="MCN12" s="111"/>
      <c r="MCO12" s="111"/>
      <c r="MCP12" s="111"/>
      <c r="MCQ12" s="111"/>
      <c r="MCR12" s="111"/>
      <c r="MCS12" s="111"/>
      <c r="MCT12" s="111"/>
      <c r="MCU12" s="111"/>
      <c r="MCV12" s="111"/>
      <c r="MCW12" s="111"/>
      <c r="MCX12" s="111"/>
      <c r="MCY12" s="111"/>
      <c r="MCZ12" s="111"/>
      <c r="MDA12" s="111"/>
      <c r="MDB12" s="111"/>
      <c r="MDC12" s="111"/>
      <c r="MDD12" s="111"/>
      <c r="MDE12" s="111"/>
      <c r="MDF12" s="111"/>
      <c r="MDG12" s="111"/>
      <c r="MDH12" s="111"/>
      <c r="MDI12" s="111"/>
      <c r="MDJ12" s="111"/>
      <c r="MDK12" s="111"/>
      <c r="MDL12" s="111"/>
      <c r="MDM12" s="111"/>
      <c r="MDN12" s="111"/>
      <c r="MDO12" s="111"/>
      <c r="MDP12" s="111"/>
      <c r="MDQ12" s="111"/>
      <c r="MDR12" s="111"/>
      <c r="MDS12" s="111"/>
      <c r="MDT12" s="111"/>
      <c r="MDU12" s="111"/>
      <c r="MDV12" s="111"/>
      <c r="MDW12" s="111"/>
      <c r="MDX12" s="111"/>
      <c r="MDY12" s="111"/>
      <c r="MDZ12" s="111"/>
      <c r="MEA12" s="111"/>
      <c r="MEB12" s="111"/>
      <c r="MEC12" s="111"/>
      <c r="MED12" s="111"/>
      <c r="MEE12" s="111"/>
      <c r="MEF12" s="111"/>
      <c r="MEG12" s="111"/>
      <c r="MEH12" s="111"/>
      <c r="MEI12" s="111"/>
      <c r="MEJ12" s="111"/>
      <c r="MEK12" s="111"/>
      <c r="MEL12" s="111"/>
      <c r="MEM12" s="111"/>
      <c r="MEN12" s="111"/>
      <c r="MEO12" s="111"/>
      <c r="MEP12" s="111"/>
      <c r="MEQ12" s="111"/>
      <c r="MER12" s="111"/>
      <c r="MES12" s="111"/>
      <c r="MET12" s="111"/>
      <c r="MEU12" s="111"/>
      <c r="MEV12" s="111"/>
      <c r="MEW12" s="111"/>
      <c r="MEX12" s="111"/>
      <c r="MEY12" s="111"/>
      <c r="MEZ12" s="111"/>
      <c r="MFA12" s="111"/>
      <c r="MFB12" s="111"/>
      <c r="MFC12" s="111"/>
      <c r="MFD12" s="111"/>
      <c r="MFE12" s="111"/>
      <c r="MFF12" s="111"/>
      <c r="MFG12" s="111"/>
      <c r="MFH12" s="111"/>
      <c r="MFI12" s="111"/>
      <c r="MFJ12" s="111"/>
      <c r="MFK12" s="111"/>
      <c r="MFL12" s="111"/>
      <c r="MFM12" s="111"/>
      <c r="MFN12" s="111"/>
      <c r="MFO12" s="111"/>
      <c r="MFP12" s="111"/>
      <c r="MFQ12" s="111"/>
      <c r="MFR12" s="111"/>
      <c r="MFS12" s="111"/>
      <c r="MFT12" s="111"/>
      <c r="MFU12" s="111"/>
      <c r="MFV12" s="111"/>
      <c r="MFW12" s="111"/>
      <c r="MFX12" s="111"/>
      <c r="MFY12" s="111"/>
      <c r="MFZ12" s="111"/>
      <c r="MGA12" s="111"/>
      <c r="MGB12" s="111"/>
      <c r="MGC12" s="111"/>
      <c r="MGD12" s="111"/>
      <c r="MGE12" s="111"/>
      <c r="MGF12" s="111"/>
      <c r="MGG12" s="111"/>
      <c r="MGH12" s="111"/>
      <c r="MGI12" s="111"/>
      <c r="MGJ12" s="111"/>
      <c r="MGK12" s="111"/>
      <c r="MGL12" s="111"/>
      <c r="MGM12" s="111"/>
      <c r="MGN12" s="111"/>
      <c r="MGO12" s="111"/>
      <c r="MGP12" s="111"/>
      <c r="MGQ12" s="111"/>
      <c r="MGR12" s="111"/>
      <c r="MGS12" s="111"/>
      <c r="MGT12" s="111"/>
      <c r="MGU12" s="111"/>
      <c r="MGV12" s="111"/>
      <c r="MGW12" s="111"/>
      <c r="MGX12" s="111"/>
      <c r="MGY12" s="111"/>
      <c r="MGZ12" s="111"/>
      <c r="MHA12" s="111"/>
      <c r="MHB12" s="111"/>
      <c r="MHC12" s="111"/>
      <c r="MHD12" s="111"/>
      <c r="MHE12" s="111"/>
      <c r="MHF12" s="111"/>
      <c r="MHG12" s="111"/>
      <c r="MHH12" s="111"/>
      <c r="MHI12" s="111"/>
      <c r="MHJ12" s="111"/>
      <c r="MHK12" s="111"/>
      <c r="MHL12" s="111"/>
      <c r="MHM12" s="111"/>
      <c r="MHN12" s="111"/>
      <c r="MHO12" s="111"/>
      <c r="MHP12" s="111"/>
      <c r="MHQ12" s="111"/>
      <c r="MHR12" s="111"/>
      <c r="MHS12" s="111"/>
      <c r="MHT12" s="111"/>
      <c r="MHU12" s="111"/>
      <c r="MHV12" s="111"/>
      <c r="MHW12" s="111"/>
      <c r="MHX12" s="111"/>
      <c r="MHY12" s="111"/>
      <c r="MHZ12" s="111"/>
      <c r="MIA12" s="111"/>
      <c r="MIB12" s="111"/>
      <c r="MIC12" s="111"/>
      <c r="MID12" s="111"/>
      <c r="MIE12" s="111"/>
      <c r="MIF12" s="111"/>
      <c r="MIG12" s="111"/>
      <c r="MIH12" s="111"/>
      <c r="MII12" s="111"/>
      <c r="MIJ12" s="111"/>
      <c r="MIK12" s="111"/>
      <c r="MIL12" s="111"/>
      <c r="MIM12" s="111"/>
      <c r="MIN12" s="111"/>
      <c r="MIO12" s="111"/>
      <c r="MIP12" s="111"/>
      <c r="MIQ12" s="111"/>
      <c r="MIR12" s="111"/>
      <c r="MIS12" s="111"/>
      <c r="MIT12" s="111"/>
      <c r="MIU12" s="111"/>
      <c r="MIV12" s="111"/>
      <c r="MIW12" s="111"/>
      <c r="MIX12" s="111"/>
      <c r="MIY12" s="111"/>
      <c r="MIZ12" s="111"/>
      <c r="MJA12" s="111"/>
      <c r="MJB12" s="111"/>
      <c r="MJC12" s="111"/>
      <c r="MJD12" s="111"/>
      <c r="MJE12" s="111"/>
      <c r="MJF12" s="111"/>
      <c r="MJG12" s="111"/>
      <c r="MJH12" s="111"/>
      <c r="MJI12" s="111"/>
      <c r="MJJ12" s="111"/>
      <c r="MJK12" s="111"/>
      <c r="MJL12" s="111"/>
      <c r="MJM12" s="111"/>
      <c r="MJN12" s="111"/>
      <c r="MJO12" s="111"/>
      <c r="MJP12" s="111"/>
      <c r="MJQ12" s="111"/>
      <c r="MJR12" s="111"/>
      <c r="MJS12" s="111"/>
      <c r="MJT12" s="111"/>
      <c r="MJU12" s="111"/>
      <c r="MJV12" s="111"/>
      <c r="MJW12" s="111"/>
      <c r="MJX12" s="111"/>
      <c r="MJY12" s="111"/>
      <c r="MJZ12" s="111"/>
      <c r="MKA12" s="111"/>
      <c r="MKB12" s="111"/>
      <c r="MKC12" s="111"/>
      <c r="MKD12" s="111"/>
      <c r="MKE12" s="111"/>
      <c r="MKF12" s="111"/>
      <c r="MKG12" s="111"/>
      <c r="MKH12" s="111"/>
      <c r="MKI12" s="111"/>
      <c r="MKJ12" s="111"/>
      <c r="MKK12" s="111"/>
      <c r="MKL12" s="111"/>
      <c r="MKM12" s="111"/>
      <c r="MKN12" s="111"/>
      <c r="MKO12" s="111"/>
      <c r="MKP12" s="111"/>
      <c r="MKQ12" s="111"/>
      <c r="MKR12" s="111"/>
      <c r="MKS12" s="111"/>
      <c r="MKT12" s="111"/>
      <c r="MKU12" s="111"/>
      <c r="MKV12" s="111"/>
      <c r="MKW12" s="111"/>
      <c r="MKX12" s="111"/>
      <c r="MKY12" s="111"/>
      <c r="MKZ12" s="111"/>
      <c r="MLA12" s="111"/>
      <c r="MLB12" s="111"/>
      <c r="MLC12" s="111"/>
      <c r="MLD12" s="111"/>
      <c r="MLE12" s="111"/>
      <c r="MLF12" s="111"/>
      <c r="MLG12" s="111"/>
      <c r="MLH12" s="111"/>
      <c r="MLI12" s="111"/>
      <c r="MLJ12" s="111"/>
      <c r="MLK12" s="111"/>
      <c r="MLL12" s="111"/>
      <c r="MLM12" s="111"/>
      <c r="MLN12" s="111"/>
      <c r="MLO12" s="111"/>
      <c r="MLP12" s="111"/>
      <c r="MLQ12" s="111"/>
      <c r="MLR12" s="111"/>
      <c r="MLS12" s="111"/>
      <c r="MLT12" s="111"/>
      <c r="MLU12" s="111"/>
      <c r="MLV12" s="111"/>
      <c r="MLW12" s="111"/>
      <c r="MLX12" s="111"/>
      <c r="MLY12" s="111"/>
      <c r="MLZ12" s="111"/>
      <c r="MMA12" s="111"/>
      <c r="MMB12" s="111"/>
      <c r="MMC12" s="111"/>
      <c r="MMD12" s="111"/>
      <c r="MME12" s="111"/>
      <c r="MMF12" s="111"/>
      <c r="MMG12" s="111"/>
      <c r="MMH12" s="111"/>
      <c r="MMI12" s="111"/>
      <c r="MMJ12" s="111"/>
      <c r="MMK12" s="111"/>
      <c r="MML12" s="111"/>
      <c r="MMM12" s="111"/>
      <c r="MMN12" s="111"/>
      <c r="MMO12" s="111"/>
      <c r="MMP12" s="111"/>
      <c r="MMQ12" s="111"/>
      <c r="MMR12" s="111"/>
      <c r="MMS12" s="111"/>
      <c r="MMT12" s="111"/>
      <c r="MMU12" s="111"/>
      <c r="MMV12" s="111"/>
      <c r="MMW12" s="111"/>
      <c r="MMX12" s="111"/>
      <c r="MMY12" s="111"/>
      <c r="MMZ12" s="111"/>
      <c r="MNA12" s="111"/>
      <c r="MNB12" s="111"/>
      <c r="MNC12" s="111"/>
      <c r="MND12" s="111"/>
      <c r="MNE12" s="111"/>
      <c r="MNF12" s="111"/>
      <c r="MNG12" s="111"/>
      <c r="MNH12" s="111"/>
      <c r="MNI12" s="111"/>
      <c r="MNJ12" s="111"/>
      <c r="MNK12" s="111"/>
      <c r="MNL12" s="111"/>
      <c r="MNM12" s="111"/>
      <c r="MNN12" s="111"/>
      <c r="MNO12" s="111"/>
      <c r="MNP12" s="111"/>
      <c r="MNQ12" s="111"/>
      <c r="MNR12" s="111"/>
      <c r="MNS12" s="111"/>
      <c r="MNT12" s="111"/>
      <c r="MNU12" s="111"/>
      <c r="MNV12" s="111"/>
      <c r="MNW12" s="111"/>
      <c r="MNX12" s="111"/>
      <c r="MNY12" s="111"/>
      <c r="MNZ12" s="111"/>
      <c r="MOA12" s="111"/>
      <c r="MOB12" s="111"/>
      <c r="MOC12" s="111"/>
      <c r="MOD12" s="111"/>
      <c r="MOE12" s="111"/>
      <c r="MOF12" s="111"/>
      <c r="MOG12" s="111"/>
      <c r="MOH12" s="111"/>
      <c r="MOI12" s="111"/>
      <c r="MOJ12" s="111"/>
      <c r="MOK12" s="111"/>
      <c r="MOL12" s="111"/>
      <c r="MOM12" s="111"/>
      <c r="MON12" s="111"/>
      <c r="MOO12" s="111"/>
      <c r="MOP12" s="111"/>
      <c r="MOQ12" s="111"/>
      <c r="MOR12" s="111"/>
      <c r="MOS12" s="111"/>
      <c r="MOT12" s="111"/>
      <c r="MOU12" s="111"/>
      <c r="MOV12" s="111"/>
      <c r="MOW12" s="111"/>
      <c r="MOX12" s="111"/>
      <c r="MOY12" s="111"/>
      <c r="MOZ12" s="111"/>
      <c r="MPA12" s="111"/>
      <c r="MPB12" s="111"/>
      <c r="MPC12" s="111"/>
      <c r="MPD12" s="111"/>
      <c r="MPE12" s="111"/>
      <c r="MPF12" s="111"/>
      <c r="MPG12" s="111"/>
      <c r="MPH12" s="111"/>
      <c r="MPI12" s="111"/>
      <c r="MPJ12" s="111"/>
      <c r="MPK12" s="111"/>
      <c r="MPL12" s="111"/>
      <c r="MPM12" s="111"/>
      <c r="MPN12" s="111"/>
      <c r="MPO12" s="111"/>
      <c r="MPP12" s="111"/>
      <c r="MPQ12" s="111"/>
      <c r="MPR12" s="111"/>
      <c r="MPS12" s="111"/>
      <c r="MPT12" s="111"/>
      <c r="MPU12" s="111"/>
      <c r="MPV12" s="111"/>
      <c r="MPW12" s="111"/>
      <c r="MPX12" s="111"/>
      <c r="MPY12" s="111"/>
      <c r="MPZ12" s="111"/>
      <c r="MQA12" s="111"/>
      <c r="MQB12" s="111"/>
      <c r="MQC12" s="111"/>
      <c r="MQD12" s="111"/>
      <c r="MQE12" s="111"/>
      <c r="MQF12" s="111"/>
      <c r="MQG12" s="111"/>
      <c r="MQH12" s="111"/>
      <c r="MQI12" s="111"/>
      <c r="MQJ12" s="111"/>
      <c r="MQK12" s="111"/>
      <c r="MQL12" s="111"/>
      <c r="MQM12" s="111"/>
      <c r="MQN12" s="111"/>
      <c r="MQO12" s="111"/>
      <c r="MQP12" s="111"/>
      <c r="MQQ12" s="111"/>
      <c r="MQR12" s="111"/>
      <c r="MQS12" s="111"/>
      <c r="MQT12" s="111"/>
      <c r="MQU12" s="111"/>
      <c r="MQV12" s="111"/>
      <c r="MQW12" s="111"/>
      <c r="MQX12" s="111"/>
      <c r="MQY12" s="111"/>
      <c r="MQZ12" s="111"/>
      <c r="MRA12" s="111"/>
      <c r="MRB12" s="111"/>
      <c r="MRC12" s="111"/>
      <c r="MRD12" s="111"/>
      <c r="MRE12" s="111"/>
      <c r="MRF12" s="111"/>
      <c r="MRG12" s="111"/>
      <c r="MRH12" s="111"/>
      <c r="MRI12" s="111"/>
      <c r="MRJ12" s="111"/>
      <c r="MRK12" s="111"/>
      <c r="MRL12" s="111"/>
      <c r="MRM12" s="111"/>
      <c r="MRN12" s="111"/>
      <c r="MRO12" s="111"/>
      <c r="MRP12" s="111"/>
      <c r="MRQ12" s="111"/>
      <c r="MRR12" s="111"/>
      <c r="MRS12" s="111"/>
      <c r="MRT12" s="111"/>
      <c r="MRU12" s="111"/>
      <c r="MRV12" s="111"/>
      <c r="MRW12" s="111"/>
      <c r="MRX12" s="111"/>
      <c r="MRY12" s="111"/>
      <c r="MRZ12" s="111"/>
      <c r="MSA12" s="111"/>
      <c r="MSB12" s="111"/>
      <c r="MSC12" s="111"/>
      <c r="MSD12" s="111"/>
      <c r="MSE12" s="111"/>
      <c r="MSF12" s="111"/>
      <c r="MSG12" s="111"/>
      <c r="MSH12" s="111"/>
      <c r="MSI12" s="111"/>
      <c r="MSJ12" s="111"/>
      <c r="MSK12" s="111"/>
      <c r="MSL12" s="111"/>
      <c r="MSM12" s="111"/>
      <c r="MSN12" s="111"/>
      <c r="MSO12" s="111"/>
      <c r="MSP12" s="111"/>
      <c r="MSQ12" s="111"/>
      <c r="MSR12" s="111"/>
      <c r="MSS12" s="111"/>
      <c r="MST12" s="111"/>
      <c r="MSU12" s="111"/>
      <c r="MSV12" s="111"/>
      <c r="MSW12" s="111"/>
      <c r="MSX12" s="111"/>
      <c r="MSY12" s="111"/>
      <c r="MSZ12" s="111"/>
      <c r="MTA12" s="111"/>
      <c r="MTB12" s="111"/>
      <c r="MTC12" s="111"/>
      <c r="MTD12" s="111"/>
      <c r="MTE12" s="111"/>
      <c r="MTF12" s="111"/>
      <c r="MTG12" s="111"/>
      <c r="MTH12" s="111"/>
      <c r="MTI12" s="111"/>
      <c r="MTJ12" s="111"/>
      <c r="MTK12" s="111"/>
      <c r="MTL12" s="111"/>
      <c r="MTM12" s="111"/>
      <c r="MTN12" s="111"/>
      <c r="MTO12" s="111"/>
      <c r="MTP12" s="111"/>
      <c r="MTQ12" s="111"/>
      <c r="MTR12" s="111"/>
      <c r="MTS12" s="111"/>
      <c r="MTT12" s="111"/>
      <c r="MTU12" s="111"/>
      <c r="MTV12" s="111"/>
      <c r="MTW12" s="111"/>
      <c r="MTX12" s="111"/>
      <c r="MTY12" s="111"/>
      <c r="MTZ12" s="111"/>
      <c r="MUA12" s="111"/>
      <c r="MUB12" s="111"/>
      <c r="MUC12" s="111"/>
      <c r="MUD12" s="111"/>
      <c r="MUE12" s="111"/>
      <c r="MUF12" s="111"/>
      <c r="MUG12" s="111"/>
      <c r="MUH12" s="111"/>
      <c r="MUI12" s="111"/>
      <c r="MUJ12" s="111"/>
      <c r="MUK12" s="111"/>
      <c r="MUL12" s="111"/>
      <c r="MUM12" s="111"/>
      <c r="MUN12" s="111"/>
      <c r="MUO12" s="111"/>
      <c r="MUP12" s="111"/>
      <c r="MUQ12" s="111"/>
      <c r="MUR12" s="111"/>
      <c r="MUS12" s="111"/>
      <c r="MUT12" s="111"/>
      <c r="MUU12" s="111"/>
      <c r="MUV12" s="111"/>
      <c r="MUW12" s="111"/>
      <c r="MUX12" s="111"/>
      <c r="MUY12" s="111"/>
      <c r="MUZ12" s="111"/>
      <c r="MVA12" s="111"/>
      <c r="MVB12" s="111"/>
      <c r="MVC12" s="111"/>
      <c r="MVD12" s="111"/>
      <c r="MVE12" s="111"/>
      <c r="MVF12" s="111"/>
      <c r="MVG12" s="111"/>
      <c r="MVH12" s="111"/>
      <c r="MVI12" s="111"/>
      <c r="MVJ12" s="111"/>
      <c r="MVK12" s="111"/>
      <c r="MVL12" s="111"/>
      <c r="MVM12" s="111"/>
      <c r="MVN12" s="111"/>
      <c r="MVO12" s="111"/>
      <c r="MVP12" s="111"/>
      <c r="MVQ12" s="111"/>
      <c r="MVR12" s="111"/>
      <c r="MVS12" s="111"/>
      <c r="MVT12" s="111"/>
      <c r="MVU12" s="111"/>
      <c r="MVV12" s="111"/>
      <c r="MVW12" s="111"/>
      <c r="MVX12" s="111"/>
      <c r="MVY12" s="111"/>
      <c r="MVZ12" s="111"/>
      <c r="MWA12" s="111"/>
      <c r="MWB12" s="111"/>
      <c r="MWC12" s="111"/>
      <c r="MWD12" s="111"/>
      <c r="MWE12" s="111"/>
      <c r="MWF12" s="111"/>
      <c r="MWG12" s="111"/>
      <c r="MWH12" s="111"/>
      <c r="MWI12" s="111"/>
      <c r="MWJ12" s="111"/>
      <c r="MWK12" s="111"/>
      <c r="MWL12" s="111"/>
      <c r="MWM12" s="111"/>
      <c r="MWN12" s="111"/>
      <c r="MWO12" s="111"/>
      <c r="MWP12" s="111"/>
      <c r="MWQ12" s="111"/>
      <c r="MWR12" s="111"/>
      <c r="MWS12" s="111"/>
      <c r="MWT12" s="111"/>
      <c r="MWU12" s="111"/>
      <c r="MWV12" s="111"/>
      <c r="MWW12" s="111"/>
      <c r="MWX12" s="111"/>
      <c r="MWY12" s="111"/>
      <c r="MWZ12" s="111"/>
      <c r="MXA12" s="111"/>
      <c r="MXB12" s="111"/>
      <c r="MXC12" s="111"/>
      <c r="MXD12" s="111"/>
      <c r="MXE12" s="111"/>
      <c r="MXF12" s="111"/>
      <c r="MXG12" s="111"/>
      <c r="MXH12" s="111"/>
      <c r="MXI12" s="111"/>
      <c r="MXJ12" s="111"/>
      <c r="MXK12" s="111"/>
      <c r="MXL12" s="111"/>
      <c r="MXM12" s="111"/>
      <c r="MXN12" s="111"/>
      <c r="MXO12" s="111"/>
      <c r="MXP12" s="111"/>
      <c r="MXQ12" s="111"/>
      <c r="MXR12" s="111"/>
      <c r="MXS12" s="111"/>
      <c r="MXT12" s="111"/>
      <c r="MXU12" s="111"/>
      <c r="MXV12" s="111"/>
      <c r="MXW12" s="111"/>
      <c r="MXX12" s="111"/>
      <c r="MXY12" s="111"/>
      <c r="MXZ12" s="111"/>
      <c r="MYA12" s="111"/>
      <c r="MYB12" s="111"/>
      <c r="MYC12" s="111"/>
      <c r="MYD12" s="111"/>
      <c r="MYE12" s="111"/>
      <c r="MYF12" s="111"/>
      <c r="MYG12" s="111"/>
      <c r="MYH12" s="111"/>
      <c r="MYI12" s="111"/>
      <c r="MYJ12" s="111"/>
      <c r="MYK12" s="111"/>
      <c r="MYL12" s="111"/>
      <c r="MYM12" s="111"/>
      <c r="MYN12" s="111"/>
      <c r="MYO12" s="111"/>
      <c r="MYP12" s="111"/>
      <c r="MYQ12" s="111"/>
      <c r="MYR12" s="111"/>
      <c r="MYS12" s="111"/>
      <c r="MYT12" s="111"/>
      <c r="MYU12" s="111"/>
      <c r="MYV12" s="111"/>
      <c r="MYW12" s="111"/>
      <c r="MYX12" s="111"/>
      <c r="MYY12" s="111"/>
      <c r="MYZ12" s="111"/>
      <c r="MZA12" s="111"/>
      <c r="MZB12" s="111"/>
      <c r="MZC12" s="111"/>
      <c r="MZD12" s="111"/>
      <c r="MZE12" s="111"/>
      <c r="MZF12" s="111"/>
      <c r="MZG12" s="111"/>
      <c r="MZH12" s="111"/>
      <c r="MZI12" s="111"/>
      <c r="MZJ12" s="111"/>
      <c r="MZK12" s="111"/>
      <c r="MZL12" s="111"/>
      <c r="MZM12" s="111"/>
      <c r="MZN12" s="111"/>
      <c r="MZO12" s="111"/>
      <c r="MZP12" s="111"/>
      <c r="MZQ12" s="111"/>
      <c r="MZR12" s="111"/>
      <c r="MZS12" s="111"/>
      <c r="MZT12" s="111"/>
      <c r="MZU12" s="111"/>
      <c r="MZV12" s="111"/>
      <c r="MZW12" s="111"/>
      <c r="MZX12" s="111"/>
      <c r="MZY12" s="111"/>
      <c r="MZZ12" s="111"/>
      <c r="NAA12" s="111"/>
      <c r="NAB12" s="111"/>
      <c r="NAC12" s="111"/>
      <c r="NAD12" s="111"/>
      <c r="NAE12" s="111"/>
      <c r="NAF12" s="111"/>
      <c r="NAG12" s="111"/>
      <c r="NAH12" s="111"/>
      <c r="NAI12" s="111"/>
      <c r="NAJ12" s="111"/>
      <c r="NAK12" s="111"/>
      <c r="NAL12" s="111"/>
      <c r="NAM12" s="111"/>
      <c r="NAN12" s="111"/>
      <c r="NAO12" s="111"/>
      <c r="NAP12" s="111"/>
      <c r="NAQ12" s="111"/>
      <c r="NAR12" s="111"/>
      <c r="NAS12" s="111"/>
      <c r="NAT12" s="111"/>
      <c r="NAU12" s="111"/>
      <c r="NAV12" s="111"/>
      <c r="NAW12" s="111"/>
      <c r="NAX12" s="111"/>
      <c r="NAY12" s="111"/>
      <c r="NAZ12" s="111"/>
      <c r="NBA12" s="111"/>
      <c r="NBB12" s="111"/>
      <c r="NBC12" s="111"/>
      <c r="NBD12" s="111"/>
      <c r="NBE12" s="111"/>
      <c r="NBF12" s="111"/>
      <c r="NBG12" s="111"/>
      <c r="NBH12" s="111"/>
      <c r="NBI12" s="111"/>
      <c r="NBJ12" s="111"/>
      <c r="NBK12" s="111"/>
      <c r="NBL12" s="111"/>
      <c r="NBM12" s="111"/>
      <c r="NBN12" s="111"/>
      <c r="NBO12" s="111"/>
      <c r="NBP12" s="111"/>
      <c r="NBQ12" s="111"/>
      <c r="NBR12" s="111"/>
      <c r="NBS12" s="111"/>
      <c r="NBT12" s="111"/>
      <c r="NBU12" s="111"/>
      <c r="NBV12" s="111"/>
      <c r="NBW12" s="111"/>
      <c r="NBX12" s="111"/>
      <c r="NBY12" s="111"/>
      <c r="NBZ12" s="111"/>
      <c r="NCA12" s="111"/>
      <c r="NCB12" s="111"/>
      <c r="NCC12" s="111"/>
      <c r="NCD12" s="111"/>
      <c r="NCE12" s="111"/>
      <c r="NCF12" s="111"/>
      <c r="NCG12" s="111"/>
      <c r="NCH12" s="111"/>
      <c r="NCI12" s="111"/>
      <c r="NCJ12" s="111"/>
      <c r="NCK12" s="111"/>
      <c r="NCL12" s="111"/>
      <c r="NCM12" s="111"/>
      <c r="NCN12" s="111"/>
      <c r="NCO12" s="111"/>
      <c r="NCP12" s="111"/>
      <c r="NCQ12" s="111"/>
      <c r="NCR12" s="111"/>
      <c r="NCS12" s="111"/>
      <c r="NCT12" s="111"/>
      <c r="NCU12" s="111"/>
      <c r="NCV12" s="111"/>
      <c r="NCW12" s="111"/>
      <c r="NCX12" s="111"/>
      <c r="NCY12" s="111"/>
      <c r="NCZ12" s="111"/>
      <c r="NDA12" s="111"/>
      <c r="NDB12" s="111"/>
      <c r="NDC12" s="111"/>
      <c r="NDD12" s="111"/>
      <c r="NDE12" s="111"/>
      <c r="NDF12" s="111"/>
      <c r="NDG12" s="111"/>
      <c r="NDH12" s="111"/>
      <c r="NDI12" s="111"/>
      <c r="NDJ12" s="111"/>
      <c r="NDK12" s="111"/>
      <c r="NDL12" s="111"/>
      <c r="NDM12" s="111"/>
      <c r="NDN12" s="111"/>
      <c r="NDO12" s="111"/>
      <c r="NDP12" s="111"/>
      <c r="NDQ12" s="111"/>
      <c r="NDR12" s="111"/>
      <c r="NDS12" s="111"/>
      <c r="NDT12" s="111"/>
      <c r="NDU12" s="111"/>
      <c r="NDV12" s="111"/>
      <c r="NDW12" s="111"/>
      <c r="NDX12" s="111"/>
      <c r="NDY12" s="111"/>
      <c r="NDZ12" s="111"/>
      <c r="NEA12" s="111"/>
      <c r="NEB12" s="111"/>
      <c r="NEC12" s="111"/>
      <c r="NED12" s="111"/>
      <c r="NEE12" s="111"/>
      <c r="NEF12" s="111"/>
      <c r="NEG12" s="111"/>
      <c r="NEH12" s="111"/>
      <c r="NEI12" s="111"/>
      <c r="NEJ12" s="111"/>
      <c r="NEK12" s="111"/>
      <c r="NEL12" s="111"/>
      <c r="NEM12" s="111"/>
      <c r="NEN12" s="111"/>
      <c r="NEO12" s="111"/>
      <c r="NEP12" s="111"/>
      <c r="NEQ12" s="111"/>
      <c r="NER12" s="111"/>
      <c r="NES12" s="111"/>
      <c r="NET12" s="111"/>
      <c r="NEU12" s="111"/>
      <c r="NEV12" s="111"/>
      <c r="NEW12" s="111"/>
      <c r="NEX12" s="111"/>
      <c r="NEY12" s="111"/>
      <c r="NEZ12" s="111"/>
      <c r="NFA12" s="111"/>
      <c r="NFB12" s="111"/>
      <c r="NFC12" s="111"/>
      <c r="NFD12" s="111"/>
      <c r="NFE12" s="111"/>
      <c r="NFF12" s="111"/>
      <c r="NFG12" s="111"/>
      <c r="NFH12" s="111"/>
      <c r="NFI12" s="111"/>
      <c r="NFJ12" s="111"/>
      <c r="NFK12" s="111"/>
      <c r="NFL12" s="111"/>
      <c r="NFM12" s="111"/>
      <c r="NFN12" s="111"/>
      <c r="NFO12" s="111"/>
      <c r="NFP12" s="111"/>
      <c r="NFQ12" s="111"/>
      <c r="NFR12" s="111"/>
      <c r="NFS12" s="111"/>
      <c r="NFT12" s="111"/>
      <c r="NFU12" s="111"/>
      <c r="NFV12" s="111"/>
      <c r="NFW12" s="111"/>
      <c r="NFX12" s="111"/>
      <c r="NFY12" s="111"/>
      <c r="NFZ12" s="111"/>
      <c r="NGA12" s="111"/>
      <c r="NGB12" s="111"/>
      <c r="NGC12" s="111"/>
      <c r="NGD12" s="111"/>
      <c r="NGE12" s="111"/>
      <c r="NGF12" s="111"/>
      <c r="NGG12" s="111"/>
      <c r="NGH12" s="111"/>
      <c r="NGI12" s="111"/>
      <c r="NGJ12" s="111"/>
      <c r="NGK12" s="111"/>
      <c r="NGL12" s="111"/>
      <c r="NGM12" s="111"/>
      <c r="NGN12" s="111"/>
      <c r="NGO12" s="111"/>
      <c r="NGP12" s="111"/>
      <c r="NGQ12" s="111"/>
      <c r="NGR12" s="111"/>
      <c r="NGS12" s="111"/>
      <c r="NGT12" s="111"/>
      <c r="NGU12" s="111"/>
      <c r="NGV12" s="111"/>
      <c r="NGW12" s="111"/>
      <c r="NGX12" s="111"/>
      <c r="NGY12" s="111"/>
      <c r="NGZ12" s="111"/>
      <c r="NHA12" s="111"/>
      <c r="NHB12" s="111"/>
      <c r="NHC12" s="111"/>
      <c r="NHD12" s="111"/>
      <c r="NHE12" s="111"/>
      <c r="NHF12" s="111"/>
      <c r="NHG12" s="111"/>
      <c r="NHH12" s="111"/>
      <c r="NHI12" s="111"/>
      <c r="NHJ12" s="111"/>
      <c r="NHK12" s="111"/>
      <c r="NHL12" s="111"/>
      <c r="NHM12" s="111"/>
      <c r="NHN12" s="111"/>
      <c r="NHO12" s="111"/>
      <c r="NHP12" s="111"/>
      <c r="NHQ12" s="111"/>
      <c r="NHR12" s="111"/>
      <c r="NHS12" s="111"/>
      <c r="NHT12" s="111"/>
      <c r="NHU12" s="111"/>
      <c r="NHV12" s="111"/>
      <c r="NHW12" s="111"/>
      <c r="NHX12" s="111"/>
      <c r="NHY12" s="111"/>
      <c r="NHZ12" s="111"/>
      <c r="NIA12" s="111"/>
      <c r="NIB12" s="111"/>
      <c r="NIC12" s="111"/>
      <c r="NID12" s="111"/>
      <c r="NIE12" s="111"/>
      <c r="NIF12" s="111"/>
      <c r="NIG12" s="111"/>
      <c r="NIH12" s="111"/>
      <c r="NII12" s="111"/>
      <c r="NIJ12" s="111"/>
      <c r="NIK12" s="111"/>
      <c r="NIL12" s="111"/>
      <c r="NIM12" s="111"/>
      <c r="NIN12" s="111"/>
      <c r="NIO12" s="111"/>
      <c r="NIP12" s="111"/>
      <c r="NIQ12" s="111"/>
      <c r="NIR12" s="111"/>
      <c r="NIS12" s="111"/>
      <c r="NIT12" s="111"/>
      <c r="NIU12" s="111"/>
      <c r="NIV12" s="111"/>
      <c r="NIW12" s="111"/>
      <c r="NIX12" s="111"/>
      <c r="NIY12" s="111"/>
      <c r="NIZ12" s="111"/>
      <c r="NJA12" s="111"/>
      <c r="NJB12" s="111"/>
      <c r="NJC12" s="111"/>
      <c r="NJD12" s="111"/>
      <c r="NJE12" s="111"/>
      <c r="NJF12" s="111"/>
      <c r="NJG12" s="111"/>
      <c r="NJH12" s="111"/>
      <c r="NJI12" s="111"/>
      <c r="NJJ12" s="111"/>
      <c r="NJK12" s="111"/>
      <c r="NJL12" s="111"/>
      <c r="NJM12" s="111"/>
      <c r="NJN12" s="111"/>
      <c r="NJO12" s="111"/>
      <c r="NJP12" s="111"/>
      <c r="NJQ12" s="111"/>
      <c r="NJR12" s="111"/>
      <c r="NJS12" s="111"/>
      <c r="NJT12" s="111"/>
      <c r="NJU12" s="111"/>
      <c r="NJV12" s="111"/>
      <c r="NJW12" s="111"/>
      <c r="NJX12" s="111"/>
      <c r="NJY12" s="111"/>
      <c r="NJZ12" s="111"/>
      <c r="NKA12" s="111"/>
      <c r="NKB12" s="111"/>
      <c r="NKC12" s="111"/>
      <c r="NKD12" s="111"/>
      <c r="NKE12" s="111"/>
      <c r="NKF12" s="111"/>
      <c r="NKG12" s="111"/>
      <c r="NKH12" s="111"/>
      <c r="NKI12" s="111"/>
      <c r="NKJ12" s="111"/>
      <c r="NKK12" s="111"/>
      <c r="NKL12" s="111"/>
      <c r="NKM12" s="111"/>
      <c r="NKN12" s="111"/>
      <c r="NKO12" s="111"/>
      <c r="NKP12" s="111"/>
      <c r="NKQ12" s="111"/>
      <c r="NKR12" s="111"/>
      <c r="NKS12" s="111"/>
      <c r="NKT12" s="111"/>
      <c r="NKU12" s="111"/>
      <c r="NKV12" s="111"/>
      <c r="NKW12" s="111"/>
      <c r="NKX12" s="111"/>
      <c r="NKY12" s="111"/>
      <c r="NKZ12" s="111"/>
      <c r="NLA12" s="111"/>
      <c r="NLB12" s="111"/>
      <c r="NLC12" s="111"/>
      <c r="NLD12" s="111"/>
      <c r="NLE12" s="111"/>
      <c r="NLF12" s="111"/>
      <c r="NLG12" s="111"/>
      <c r="NLH12" s="111"/>
      <c r="NLI12" s="111"/>
      <c r="NLJ12" s="111"/>
      <c r="NLK12" s="111"/>
      <c r="NLL12" s="111"/>
      <c r="NLM12" s="111"/>
      <c r="NLN12" s="111"/>
      <c r="NLO12" s="111"/>
      <c r="NLP12" s="111"/>
      <c r="NLQ12" s="111"/>
      <c r="NLR12" s="111"/>
      <c r="NLS12" s="111"/>
      <c r="NLT12" s="111"/>
      <c r="NLU12" s="111"/>
      <c r="NLV12" s="111"/>
      <c r="NLW12" s="111"/>
      <c r="NLX12" s="111"/>
      <c r="NLY12" s="111"/>
      <c r="NLZ12" s="111"/>
      <c r="NMA12" s="111"/>
      <c r="NMB12" s="111"/>
      <c r="NMC12" s="111"/>
      <c r="NMD12" s="111"/>
      <c r="NME12" s="111"/>
      <c r="NMF12" s="111"/>
      <c r="NMG12" s="111"/>
      <c r="NMH12" s="111"/>
      <c r="NMI12" s="111"/>
      <c r="NMJ12" s="111"/>
      <c r="NMK12" s="111"/>
      <c r="NML12" s="111"/>
      <c r="NMM12" s="111"/>
      <c r="NMN12" s="111"/>
      <c r="NMO12" s="111"/>
      <c r="NMP12" s="111"/>
      <c r="NMQ12" s="111"/>
      <c r="NMR12" s="111"/>
      <c r="NMS12" s="111"/>
      <c r="NMT12" s="111"/>
      <c r="NMU12" s="111"/>
      <c r="NMV12" s="111"/>
      <c r="NMW12" s="111"/>
      <c r="NMX12" s="111"/>
      <c r="NMY12" s="111"/>
      <c r="NMZ12" s="111"/>
      <c r="NNA12" s="111"/>
      <c r="NNB12" s="111"/>
      <c r="NNC12" s="111"/>
      <c r="NND12" s="111"/>
      <c r="NNE12" s="111"/>
      <c r="NNF12" s="111"/>
      <c r="NNG12" s="111"/>
      <c r="NNH12" s="111"/>
      <c r="NNI12" s="111"/>
      <c r="NNJ12" s="111"/>
      <c r="NNK12" s="111"/>
      <c r="NNL12" s="111"/>
      <c r="NNM12" s="111"/>
      <c r="NNN12" s="111"/>
      <c r="NNO12" s="111"/>
      <c r="NNP12" s="111"/>
      <c r="NNQ12" s="111"/>
      <c r="NNR12" s="111"/>
      <c r="NNS12" s="111"/>
      <c r="NNT12" s="111"/>
      <c r="NNU12" s="111"/>
      <c r="NNV12" s="111"/>
      <c r="NNW12" s="111"/>
      <c r="NNX12" s="111"/>
      <c r="NNY12" s="111"/>
      <c r="NNZ12" s="111"/>
      <c r="NOA12" s="111"/>
      <c r="NOB12" s="111"/>
      <c r="NOC12" s="111"/>
      <c r="NOD12" s="111"/>
      <c r="NOE12" s="111"/>
      <c r="NOF12" s="111"/>
      <c r="NOG12" s="111"/>
      <c r="NOH12" s="111"/>
      <c r="NOI12" s="111"/>
      <c r="NOJ12" s="111"/>
      <c r="NOK12" s="111"/>
      <c r="NOL12" s="111"/>
      <c r="NOM12" s="111"/>
      <c r="NON12" s="111"/>
      <c r="NOO12" s="111"/>
      <c r="NOP12" s="111"/>
      <c r="NOQ12" s="111"/>
      <c r="NOR12" s="111"/>
      <c r="NOS12" s="111"/>
      <c r="NOT12" s="111"/>
      <c r="NOU12" s="111"/>
      <c r="NOV12" s="111"/>
      <c r="NOW12" s="111"/>
      <c r="NOX12" s="111"/>
      <c r="NOY12" s="111"/>
      <c r="NOZ12" s="111"/>
      <c r="NPA12" s="111"/>
      <c r="NPB12" s="111"/>
      <c r="NPC12" s="111"/>
      <c r="NPD12" s="111"/>
      <c r="NPE12" s="111"/>
      <c r="NPF12" s="111"/>
      <c r="NPG12" s="111"/>
      <c r="NPH12" s="111"/>
      <c r="NPI12" s="111"/>
      <c r="NPJ12" s="111"/>
      <c r="NPK12" s="111"/>
      <c r="NPL12" s="111"/>
      <c r="NPM12" s="111"/>
      <c r="NPN12" s="111"/>
      <c r="NPO12" s="111"/>
      <c r="NPP12" s="111"/>
      <c r="NPQ12" s="111"/>
      <c r="NPR12" s="111"/>
      <c r="NPS12" s="111"/>
      <c r="NPT12" s="111"/>
      <c r="NPU12" s="111"/>
      <c r="NPV12" s="111"/>
      <c r="NPW12" s="111"/>
      <c r="NPX12" s="111"/>
      <c r="NPY12" s="111"/>
      <c r="NPZ12" s="111"/>
      <c r="NQA12" s="111"/>
      <c r="NQB12" s="111"/>
      <c r="NQC12" s="111"/>
      <c r="NQD12" s="111"/>
      <c r="NQE12" s="111"/>
      <c r="NQF12" s="111"/>
      <c r="NQG12" s="111"/>
      <c r="NQH12" s="111"/>
      <c r="NQI12" s="111"/>
      <c r="NQJ12" s="111"/>
      <c r="NQK12" s="111"/>
      <c r="NQL12" s="111"/>
      <c r="NQM12" s="111"/>
      <c r="NQN12" s="111"/>
      <c r="NQO12" s="111"/>
      <c r="NQP12" s="111"/>
      <c r="NQQ12" s="111"/>
      <c r="NQR12" s="111"/>
      <c r="NQS12" s="111"/>
      <c r="NQT12" s="111"/>
      <c r="NQU12" s="111"/>
      <c r="NQV12" s="111"/>
      <c r="NQW12" s="111"/>
      <c r="NQX12" s="111"/>
      <c r="NQY12" s="111"/>
      <c r="NQZ12" s="111"/>
      <c r="NRA12" s="111"/>
      <c r="NRB12" s="111"/>
      <c r="NRC12" s="111"/>
      <c r="NRD12" s="111"/>
      <c r="NRE12" s="111"/>
      <c r="NRF12" s="111"/>
      <c r="NRG12" s="111"/>
      <c r="NRH12" s="111"/>
      <c r="NRI12" s="111"/>
      <c r="NRJ12" s="111"/>
      <c r="NRK12" s="111"/>
      <c r="NRL12" s="111"/>
      <c r="NRM12" s="111"/>
      <c r="NRN12" s="111"/>
      <c r="NRO12" s="111"/>
      <c r="NRP12" s="111"/>
      <c r="NRQ12" s="111"/>
      <c r="NRR12" s="111"/>
      <c r="NRS12" s="111"/>
      <c r="NRT12" s="111"/>
      <c r="NRU12" s="111"/>
      <c r="NRV12" s="111"/>
      <c r="NRW12" s="111"/>
      <c r="NRX12" s="111"/>
      <c r="NRY12" s="111"/>
      <c r="NRZ12" s="111"/>
      <c r="NSA12" s="111"/>
      <c r="NSB12" s="111"/>
      <c r="NSC12" s="111"/>
      <c r="NSD12" s="111"/>
      <c r="NSE12" s="111"/>
      <c r="NSF12" s="111"/>
      <c r="NSG12" s="111"/>
      <c r="NSH12" s="111"/>
      <c r="NSI12" s="111"/>
      <c r="NSJ12" s="111"/>
      <c r="NSK12" s="111"/>
      <c r="NSL12" s="111"/>
      <c r="NSM12" s="111"/>
      <c r="NSN12" s="111"/>
      <c r="NSO12" s="111"/>
      <c r="NSP12" s="111"/>
      <c r="NSQ12" s="111"/>
      <c r="NSR12" s="111"/>
      <c r="NSS12" s="111"/>
      <c r="NST12" s="111"/>
      <c r="NSU12" s="111"/>
      <c r="NSV12" s="111"/>
      <c r="NSW12" s="111"/>
      <c r="NSX12" s="111"/>
      <c r="NSY12" s="111"/>
      <c r="NSZ12" s="111"/>
      <c r="NTA12" s="111"/>
      <c r="NTB12" s="111"/>
      <c r="NTC12" s="111"/>
      <c r="NTD12" s="111"/>
      <c r="NTE12" s="111"/>
      <c r="NTF12" s="111"/>
      <c r="NTG12" s="111"/>
      <c r="NTH12" s="111"/>
      <c r="NTI12" s="111"/>
      <c r="NTJ12" s="111"/>
      <c r="NTK12" s="111"/>
      <c r="NTL12" s="111"/>
      <c r="NTM12" s="111"/>
      <c r="NTN12" s="111"/>
      <c r="NTO12" s="111"/>
      <c r="NTP12" s="111"/>
      <c r="NTQ12" s="111"/>
      <c r="NTR12" s="111"/>
      <c r="NTS12" s="111"/>
      <c r="NTT12" s="111"/>
      <c r="NTU12" s="111"/>
      <c r="NTV12" s="111"/>
      <c r="NTW12" s="111"/>
      <c r="NTX12" s="111"/>
      <c r="NTY12" s="111"/>
      <c r="NTZ12" s="111"/>
      <c r="NUA12" s="111"/>
      <c r="NUB12" s="111"/>
      <c r="NUC12" s="111"/>
      <c r="NUD12" s="111"/>
      <c r="NUE12" s="111"/>
      <c r="NUF12" s="111"/>
      <c r="NUG12" s="111"/>
      <c r="NUH12" s="111"/>
      <c r="NUI12" s="111"/>
      <c r="NUJ12" s="111"/>
      <c r="NUK12" s="111"/>
      <c r="NUL12" s="111"/>
      <c r="NUM12" s="111"/>
      <c r="NUN12" s="111"/>
      <c r="NUO12" s="111"/>
      <c r="NUP12" s="111"/>
      <c r="NUQ12" s="111"/>
      <c r="NUR12" s="111"/>
      <c r="NUS12" s="111"/>
      <c r="NUT12" s="111"/>
      <c r="NUU12" s="111"/>
      <c r="NUV12" s="111"/>
      <c r="NUW12" s="111"/>
      <c r="NUX12" s="111"/>
      <c r="NUY12" s="111"/>
      <c r="NUZ12" s="111"/>
      <c r="NVA12" s="111"/>
      <c r="NVB12" s="111"/>
      <c r="NVC12" s="111"/>
      <c r="NVD12" s="111"/>
      <c r="NVE12" s="111"/>
      <c r="NVF12" s="111"/>
      <c r="NVG12" s="111"/>
      <c r="NVH12" s="111"/>
      <c r="NVI12" s="111"/>
      <c r="NVJ12" s="111"/>
      <c r="NVK12" s="111"/>
      <c r="NVL12" s="111"/>
      <c r="NVM12" s="111"/>
      <c r="NVN12" s="111"/>
      <c r="NVO12" s="111"/>
      <c r="NVP12" s="111"/>
      <c r="NVQ12" s="111"/>
      <c r="NVR12" s="111"/>
      <c r="NVS12" s="111"/>
      <c r="NVT12" s="111"/>
      <c r="NVU12" s="111"/>
      <c r="NVV12" s="111"/>
      <c r="NVW12" s="111"/>
      <c r="NVX12" s="111"/>
      <c r="NVY12" s="111"/>
      <c r="NVZ12" s="111"/>
      <c r="NWA12" s="111"/>
      <c r="NWB12" s="111"/>
      <c r="NWC12" s="111"/>
      <c r="NWD12" s="111"/>
      <c r="NWE12" s="111"/>
      <c r="NWF12" s="111"/>
      <c r="NWG12" s="111"/>
      <c r="NWH12" s="111"/>
      <c r="NWI12" s="111"/>
      <c r="NWJ12" s="111"/>
      <c r="NWK12" s="111"/>
      <c r="NWL12" s="111"/>
      <c r="NWM12" s="111"/>
      <c r="NWN12" s="111"/>
      <c r="NWO12" s="111"/>
      <c r="NWP12" s="111"/>
      <c r="NWQ12" s="111"/>
      <c r="NWR12" s="111"/>
      <c r="NWS12" s="111"/>
      <c r="NWT12" s="111"/>
      <c r="NWU12" s="111"/>
      <c r="NWV12" s="111"/>
      <c r="NWW12" s="111"/>
      <c r="NWX12" s="111"/>
      <c r="NWY12" s="111"/>
      <c r="NWZ12" s="111"/>
      <c r="NXA12" s="111"/>
      <c r="NXB12" s="111"/>
      <c r="NXC12" s="111"/>
      <c r="NXD12" s="111"/>
      <c r="NXE12" s="111"/>
      <c r="NXF12" s="111"/>
      <c r="NXG12" s="111"/>
      <c r="NXH12" s="111"/>
      <c r="NXI12" s="111"/>
      <c r="NXJ12" s="111"/>
      <c r="NXK12" s="111"/>
      <c r="NXL12" s="111"/>
      <c r="NXM12" s="111"/>
      <c r="NXN12" s="111"/>
      <c r="NXO12" s="111"/>
      <c r="NXP12" s="111"/>
      <c r="NXQ12" s="111"/>
      <c r="NXR12" s="111"/>
      <c r="NXS12" s="111"/>
      <c r="NXT12" s="111"/>
      <c r="NXU12" s="111"/>
      <c r="NXV12" s="111"/>
      <c r="NXW12" s="111"/>
      <c r="NXX12" s="111"/>
      <c r="NXY12" s="111"/>
      <c r="NXZ12" s="111"/>
      <c r="NYA12" s="111"/>
      <c r="NYB12" s="111"/>
      <c r="NYC12" s="111"/>
      <c r="NYD12" s="111"/>
      <c r="NYE12" s="111"/>
      <c r="NYF12" s="111"/>
      <c r="NYG12" s="111"/>
      <c r="NYH12" s="111"/>
      <c r="NYI12" s="111"/>
      <c r="NYJ12" s="111"/>
      <c r="NYK12" s="111"/>
      <c r="NYL12" s="111"/>
      <c r="NYM12" s="111"/>
      <c r="NYN12" s="111"/>
      <c r="NYO12" s="111"/>
      <c r="NYP12" s="111"/>
      <c r="NYQ12" s="111"/>
      <c r="NYR12" s="111"/>
      <c r="NYS12" s="111"/>
      <c r="NYT12" s="111"/>
      <c r="NYU12" s="111"/>
      <c r="NYV12" s="111"/>
      <c r="NYW12" s="111"/>
      <c r="NYX12" s="111"/>
      <c r="NYY12" s="111"/>
      <c r="NYZ12" s="111"/>
      <c r="NZA12" s="111"/>
      <c r="NZB12" s="111"/>
      <c r="NZC12" s="111"/>
      <c r="NZD12" s="111"/>
      <c r="NZE12" s="111"/>
      <c r="NZF12" s="111"/>
      <c r="NZG12" s="111"/>
      <c r="NZH12" s="111"/>
      <c r="NZI12" s="111"/>
      <c r="NZJ12" s="111"/>
      <c r="NZK12" s="111"/>
      <c r="NZL12" s="111"/>
      <c r="NZM12" s="111"/>
      <c r="NZN12" s="111"/>
      <c r="NZO12" s="111"/>
      <c r="NZP12" s="111"/>
      <c r="NZQ12" s="111"/>
      <c r="NZR12" s="111"/>
      <c r="NZS12" s="111"/>
      <c r="NZT12" s="111"/>
      <c r="NZU12" s="111"/>
      <c r="NZV12" s="111"/>
      <c r="NZW12" s="111"/>
      <c r="NZX12" s="111"/>
      <c r="NZY12" s="111"/>
      <c r="NZZ12" s="111"/>
      <c r="OAA12" s="111"/>
      <c r="OAB12" s="111"/>
      <c r="OAC12" s="111"/>
      <c r="OAD12" s="111"/>
      <c r="OAE12" s="111"/>
      <c r="OAF12" s="111"/>
      <c r="OAG12" s="111"/>
      <c r="OAH12" s="111"/>
      <c r="OAI12" s="111"/>
      <c r="OAJ12" s="111"/>
      <c r="OAK12" s="111"/>
      <c r="OAL12" s="111"/>
      <c r="OAM12" s="111"/>
      <c r="OAN12" s="111"/>
      <c r="OAO12" s="111"/>
      <c r="OAP12" s="111"/>
      <c r="OAQ12" s="111"/>
      <c r="OAR12" s="111"/>
      <c r="OAS12" s="111"/>
      <c r="OAT12" s="111"/>
      <c r="OAU12" s="111"/>
      <c r="OAV12" s="111"/>
      <c r="OAW12" s="111"/>
      <c r="OAX12" s="111"/>
      <c r="OAY12" s="111"/>
      <c r="OAZ12" s="111"/>
      <c r="OBA12" s="111"/>
      <c r="OBB12" s="111"/>
      <c r="OBC12" s="111"/>
      <c r="OBD12" s="111"/>
      <c r="OBE12" s="111"/>
      <c r="OBF12" s="111"/>
      <c r="OBG12" s="111"/>
      <c r="OBH12" s="111"/>
      <c r="OBI12" s="111"/>
      <c r="OBJ12" s="111"/>
      <c r="OBK12" s="111"/>
      <c r="OBL12" s="111"/>
      <c r="OBM12" s="111"/>
      <c r="OBN12" s="111"/>
      <c r="OBO12" s="111"/>
      <c r="OBP12" s="111"/>
      <c r="OBQ12" s="111"/>
      <c r="OBR12" s="111"/>
      <c r="OBS12" s="111"/>
      <c r="OBT12" s="111"/>
      <c r="OBU12" s="111"/>
      <c r="OBV12" s="111"/>
      <c r="OBW12" s="111"/>
      <c r="OBX12" s="111"/>
      <c r="OBY12" s="111"/>
      <c r="OBZ12" s="111"/>
      <c r="OCA12" s="111"/>
      <c r="OCB12" s="111"/>
      <c r="OCC12" s="111"/>
      <c r="OCD12" s="111"/>
      <c r="OCE12" s="111"/>
      <c r="OCF12" s="111"/>
      <c r="OCG12" s="111"/>
      <c r="OCH12" s="111"/>
      <c r="OCI12" s="111"/>
      <c r="OCJ12" s="111"/>
      <c r="OCK12" s="111"/>
      <c r="OCL12" s="111"/>
      <c r="OCM12" s="111"/>
      <c r="OCN12" s="111"/>
      <c r="OCO12" s="111"/>
      <c r="OCP12" s="111"/>
      <c r="OCQ12" s="111"/>
      <c r="OCR12" s="111"/>
      <c r="OCS12" s="111"/>
      <c r="OCT12" s="111"/>
      <c r="OCU12" s="111"/>
      <c r="OCV12" s="111"/>
      <c r="OCW12" s="111"/>
      <c r="OCX12" s="111"/>
      <c r="OCY12" s="111"/>
      <c r="OCZ12" s="111"/>
      <c r="ODA12" s="111"/>
      <c r="ODB12" s="111"/>
      <c r="ODC12" s="111"/>
      <c r="ODD12" s="111"/>
      <c r="ODE12" s="111"/>
      <c r="ODF12" s="111"/>
      <c r="ODG12" s="111"/>
      <c r="ODH12" s="111"/>
      <c r="ODI12" s="111"/>
      <c r="ODJ12" s="111"/>
      <c r="ODK12" s="111"/>
      <c r="ODL12" s="111"/>
      <c r="ODM12" s="111"/>
      <c r="ODN12" s="111"/>
      <c r="ODO12" s="111"/>
      <c r="ODP12" s="111"/>
      <c r="ODQ12" s="111"/>
      <c r="ODR12" s="111"/>
      <c r="ODS12" s="111"/>
      <c r="ODT12" s="111"/>
      <c r="ODU12" s="111"/>
      <c r="ODV12" s="111"/>
      <c r="ODW12" s="111"/>
      <c r="ODX12" s="111"/>
      <c r="ODY12" s="111"/>
      <c r="ODZ12" s="111"/>
      <c r="OEA12" s="111"/>
      <c r="OEB12" s="111"/>
      <c r="OEC12" s="111"/>
      <c r="OED12" s="111"/>
      <c r="OEE12" s="111"/>
      <c r="OEF12" s="111"/>
      <c r="OEG12" s="111"/>
      <c r="OEH12" s="111"/>
      <c r="OEI12" s="111"/>
      <c r="OEJ12" s="111"/>
      <c r="OEK12" s="111"/>
      <c r="OEL12" s="111"/>
      <c r="OEM12" s="111"/>
      <c r="OEN12" s="111"/>
      <c r="OEO12" s="111"/>
      <c r="OEP12" s="111"/>
      <c r="OEQ12" s="111"/>
      <c r="OER12" s="111"/>
      <c r="OES12" s="111"/>
      <c r="OET12" s="111"/>
      <c r="OEU12" s="111"/>
      <c r="OEV12" s="111"/>
      <c r="OEW12" s="111"/>
      <c r="OEX12" s="111"/>
      <c r="OEY12" s="111"/>
      <c r="OEZ12" s="111"/>
      <c r="OFA12" s="111"/>
      <c r="OFB12" s="111"/>
      <c r="OFC12" s="111"/>
      <c r="OFD12" s="111"/>
      <c r="OFE12" s="111"/>
      <c r="OFF12" s="111"/>
      <c r="OFG12" s="111"/>
      <c r="OFH12" s="111"/>
      <c r="OFI12" s="111"/>
      <c r="OFJ12" s="111"/>
      <c r="OFK12" s="111"/>
      <c r="OFL12" s="111"/>
      <c r="OFM12" s="111"/>
      <c r="OFN12" s="111"/>
      <c r="OFO12" s="111"/>
      <c r="OFP12" s="111"/>
      <c r="OFQ12" s="111"/>
      <c r="OFR12" s="111"/>
      <c r="OFS12" s="111"/>
      <c r="OFT12" s="111"/>
      <c r="OFU12" s="111"/>
      <c r="OFV12" s="111"/>
      <c r="OFW12" s="111"/>
      <c r="OFX12" s="111"/>
      <c r="OFY12" s="111"/>
      <c r="OFZ12" s="111"/>
      <c r="OGA12" s="111"/>
      <c r="OGB12" s="111"/>
      <c r="OGC12" s="111"/>
      <c r="OGD12" s="111"/>
      <c r="OGE12" s="111"/>
      <c r="OGF12" s="111"/>
      <c r="OGG12" s="111"/>
      <c r="OGH12" s="111"/>
      <c r="OGI12" s="111"/>
      <c r="OGJ12" s="111"/>
      <c r="OGK12" s="111"/>
      <c r="OGL12" s="111"/>
      <c r="OGM12" s="111"/>
      <c r="OGN12" s="111"/>
      <c r="OGO12" s="111"/>
      <c r="OGP12" s="111"/>
      <c r="OGQ12" s="111"/>
      <c r="OGR12" s="111"/>
      <c r="OGS12" s="111"/>
      <c r="OGT12" s="111"/>
      <c r="OGU12" s="111"/>
      <c r="OGV12" s="111"/>
      <c r="OGW12" s="111"/>
      <c r="OGX12" s="111"/>
      <c r="OGY12" s="111"/>
      <c r="OGZ12" s="111"/>
      <c r="OHA12" s="111"/>
      <c r="OHB12" s="111"/>
      <c r="OHC12" s="111"/>
      <c r="OHD12" s="111"/>
      <c r="OHE12" s="111"/>
      <c r="OHF12" s="111"/>
      <c r="OHG12" s="111"/>
      <c r="OHH12" s="111"/>
      <c r="OHI12" s="111"/>
      <c r="OHJ12" s="111"/>
      <c r="OHK12" s="111"/>
      <c r="OHL12" s="111"/>
      <c r="OHM12" s="111"/>
      <c r="OHN12" s="111"/>
      <c r="OHO12" s="111"/>
      <c r="OHP12" s="111"/>
      <c r="OHQ12" s="111"/>
      <c r="OHR12" s="111"/>
      <c r="OHS12" s="111"/>
      <c r="OHT12" s="111"/>
      <c r="OHU12" s="111"/>
      <c r="OHV12" s="111"/>
      <c r="OHW12" s="111"/>
      <c r="OHX12" s="111"/>
      <c r="OHY12" s="111"/>
      <c r="OHZ12" s="111"/>
      <c r="OIA12" s="111"/>
      <c r="OIB12" s="111"/>
      <c r="OIC12" s="111"/>
      <c r="OID12" s="111"/>
      <c r="OIE12" s="111"/>
      <c r="OIF12" s="111"/>
      <c r="OIG12" s="111"/>
      <c r="OIH12" s="111"/>
      <c r="OII12" s="111"/>
      <c r="OIJ12" s="111"/>
      <c r="OIK12" s="111"/>
      <c r="OIL12" s="111"/>
      <c r="OIM12" s="111"/>
      <c r="OIN12" s="111"/>
      <c r="OIO12" s="111"/>
      <c r="OIP12" s="111"/>
      <c r="OIQ12" s="111"/>
      <c r="OIR12" s="111"/>
      <c r="OIS12" s="111"/>
      <c r="OIT12" s="111"/>
      <c r="OIU12" s="111"/>
      <c r="OIV12" s="111"/>
      <c r="OIW12" s="111"/>
      <c r="OIX12" s="111"/>
      <c r="OIY12" s="111"/>
      <c r="OIZ12" s="111"/>
      <c r="OJA12" s="111"/>
      <c r="OJB12" s="111"/>
      <c r="OJC12" s="111"/>
      <c r="OJD12" s="111"/>
      <c r="OJE12" s="111"/>
      <c r="OJF12" s="111"/>
      <c r="OJG12" s="111"/>
      <c r="OJH12" s="111"/>
      <c r="OJI12" s="111"/>
      <c r="OJJ12" s="111"/>
      <c r="OJK12" s="111"/>
      <c r="OJL12" s="111"/>
      <c r="OJM12" s="111"/>
      <c r="OJN12" s="111"/>
      <c r="OJO12" s="111"/>
      <c r="OJP12" s="111"/>
      <c r="OJQ12" s="111"/>
      <c r="OJR12" s="111"/>
      <c r="OJS12" s="111"/>
      <c r="OJT12" s="111"/>
      <c r="OJU12" s="111"/>
      <c r="OJV12" s="111"/>
      <c r="OJW12" s="111"/>
      <c r="OJX12" s="111"/>
      <c r="OJY12" s="111"/>
      <c r="OJZ12" s="111"/>
      <c r="OKA12" s="111"/>
      <c r="OKB12" s="111"/>
      <c r="OKC12" s="111"/>
      <c r="OKD12" s="111"/>
      <c r="OKE12" s="111"/>
      <c r="OKF12" s="111"/>
      <c r="OKG12" s="111"/>
      <c r="OKH12" s="111"/>
      <c r="OKI12" s="111"/>
      <c r="OKJ12" s="111"/>
      <c r="OKK12" s="111"/>
      <c r="OKL12" s="111"/>
      <c r="OKM12" s="111"/>
      <c r="OKN12" s="111"/>
      <c r="OKO12" s="111"/>
      <c r="OKP12" s="111"/>
      <c r="OKQ12" s="111"/>
      <c r="OKR12" s="111"/>
      <c r="OKS12" s="111"/>
      <c r="OKT12" s="111"/>
      <c r="OKU12" s="111"/>
      <c r="OKV12" s="111"/>
      <c r="OKW12" s="111"/>
      <c r="OKX12" s="111"/>
      <c r="OKY12" s="111"/>
      <c r="OKZ12" s="111"/>
      <c r="OLA12" s="111"/>
      <c r="OLB12" s="111"/>
      <c r="OLC12" s="111"/>
      <c r="OLD12" s="111"/>
      <c r="OLE12" s="111"/>
      <c r="OLF12" s="111"/>
      <c r="OLG12" s="111"/>
      <c r="OLH12" s="111"/>
      <c r="OLI12" s="111"/>
      <c r="OLJ12" s="111"/>
      <c r="OLK12" s="111"/>
      <c r="OLL12" s="111"/>
      <c r="OLM12" s="111"/>
      <c r="OLN12" s="111"/>
      <c r="OLO12" s="111"/>
      <c r="OLP12" s="111"/>
      <c r="OLQ12" s="111"/>
      <c r="OLR12" s="111"/>
      <c r="OLS12" s="111"/>
      <c r="OLT12" s="111"/>
      <c r="OLU12" s="111"/>
      <c r="OLV12" s="111"/>
      <c r="OLW12" s="111"/>
      <c r="OLX12" s="111"/>
      <c r="OLY12" s="111"/>
      <c r="OLZ12" s="111"/>
      <c r="OMA12" s="111"/>
      <c r="OMB12" s="111"/>
      <c r="OMC12" s="111"/>
      <c r="OMD12" s="111"/>
      <c r="OME12" s="111"/>
      <c r="OMF12" s="111"/>
      <c r="OMG12" s="111"/>
      <c r="OMH12" s="111"/>
      <c r="OMI12" s="111"/>
      <c r="OMJ12" s="111"/>
      <c r="OMK12" s="111"/>
      <c r="OML12" s="111"/>
      <c r="OMM12" s="111"/>
      <c r="OMN12" s="111"/>
      <c r="OMO12" s="111"/>
      <c r="OMP12" s="111"/>
      <c r="OMQ12" s="111"/>
      <c r="OMR12" s="111"/>
      <c r="OMS12" s="111"/>
      <c r="OMT12" s="111"/>
      <c r="OMU12" s="111"/>
      <c r="OMV12" s="111"/>
      <c r="OMW12" s="111"/>
      <c r="OMX12" s="111"/>
      <c r="OMY12" s="111"/>
      <c r="OMZ12" s="111"/>
      <c r="ONA12" s="111"/>
      <c r="ONB12" s="111"/>
      <c r="ONC12" s="111"/>
      <c r="OND12" s="111"/>
      <c r="ONE12" s="111"/>
      <c r="ONF12" s="111"/>
      <c r="ONG12" s="111"/>
      <c r="ONH12" s="111"/>
      <c r="ONI12" s="111"/>
      <c r="ONJ12" s="111"/>
      <c r="ONK12" s="111"/>
      <c r="ONL12" s="111"/>
      <c r="ONM12" s="111"/>
      <c r="ONN12" s="111"/>
      <c r="ONO12" s="111"/>
      <c r="ONP12" s="111"/>
      <c r="ONQ12" s="111"/>
      <c r="ONR12" s="111"/>
      <c r="ONS12" s="111"/>
      <c r="ONT12" s="111"/>
      <c r="ONU12" s="111"/>
      <c r="ONV12" s="111"/>
      <c r="ONW12" s="111"/>
      <c r="ONX12" s="111"/>
      <c r="ONY12" s="111"/>
      <c r="ONZ12" s="111"/>
      <c r="OOA12" s="111"/>
      <c r="OOB12" s="111"/>
      <c r="OOC12" s="111"/>
      <c r="OOD12" s="111"/>
      <c r="OOE12" s="111"/>
      <c r="OOF12" s="111"/>
      <c r="OOG12" s="111"/>
      <c r="OOH12" s="111"/>
      <c r="OOI12" s="111"/>
      <c r="OOJ12" s="111"/>
      <c r="OOK12" s="111"/>
      <c r="OOL12" s="111"/>
      <c r="OOM12" s="111"/>
      <c r="OON12" s="111"/>
      <c r="OOO12" s="111"/>
      <c r="OOP12" s="111"/>
      <c r="OOQ12" s="111"/>
      <c r="OOR12" s="111"/>
      <c r="OOS12" s="111"/>
      <c r="OOT12" s="111"/>
      <c r="OOU12" s="111"/>
      <c r="OOV12" s="111"/>
      <c r="OOW12" s="111"/>
      <c r="OOX12" s="111"/>
      <c r="OOY12" s="111"/>
      <c r="OOZ12" s="111"/>
      <c r="OPA12" s="111"/>
      <c r="OPB12" s="111"/>
      <c r="OPC12" s="111"/>
      <c r="OPD12" s="111"/>
      <c r="OPE12" s="111"/>
      <c r="OPF12" s="111"/>
      <c r="OPG12" s="111"/>
      <c r="OPH12" s="111"/>
      <c r="OPI12" s="111"/>
      <c r="OPJ12" s="111"/>
      <c r="OPK12" s="111"/>
      <c r="OPL12" s="111"/>
      <c r="OPM12" s="111"/>
      <c r="OPN12" s="111"/>
      <c r="OPO12" s="111"/>
      <c r="OPP12" s="111"/>
      <c r="OPQ12" s="111"/>
      <c r="OPR12" s="111"/>
      <c r="OPS12" s="111"/>
      <c r="OPT12" s="111"/>
      <c r="OPU12" s="111"/>
      <c r="OPV12" s="111"/>
      <c r="OPW12" s="111"/>
      <c r="OPX12" s="111"/>
      <c r="OPY12" s="111"/>
      <c r="OPZ12" s="111"/>
      <c r="OQA12" s="111"/>
      <c r="OQB12" s="111"/>
      <c r="OQC12" s="111"/>
      <c r="OQD12" s="111"/>
      <c r="OQE12" s="111"/>
      <c r="OQF12" s="111"/>
      <c r="OQG12" s="111"/>
      <c r="OQH12" s="111"/>
      <c r="OQI12" s="111"/>
      <c r="OQJ12" s="111"/>
      <c r="OQK12" s="111"/>
      <c r="OQL12" s="111"/>
      <c r="OQM12" s="111"/>
      <c r="OQN12" s="111"/>
      <c r="OQO12" s="111"/>
      <c r="OQP12" s="111"/>
      <c r="OQQ12" s="111"/>
      <c r="OQR12" s="111"/>
      <c r="OQS12" s="111"/>
      <c r="OQT12" s="111"/>
      <c r="OQU12" s="111"/>
      <c r="OQV12" s="111"/>
      <c r="OQW12" s="111"/>
      <c r="OQX12" s="111"/>
      <c r="OQY12" s="111"/>
      <c r="OQZ12" s="111"/>
      <c r="ORA12" s="111"/>
      <c r="ORB12" s="111"/>
      <c r="ORC12" s="111"/>
      <c r="ORD12" s="111"/>
      <c r="ORE12" s="111"/>
      <c r="ORF12" s="111"/>
      <c r="ORG12" s="111"/>
      <c r="ORH12" s="111"/>
      <c r="ORI12" s="111"/>
      <c r="ORJ12" s="111"/>
      <c r="ORK12" s="111"/>
      <c r="ORL12" s="111"/>
      <c r="ORM12" s="111"/>
      <c r="ORN12" s="111"/>
      <c r="ORO12" s="111"/>
      <c r="ORP12" s="111"/>
      <c r="ORQ12" s="111"/>
      <c r="ORR12" s="111"/>
      <c r="ORS12" s="111"/>
      <c r="ORT12" s="111"/>
      <c r="ORU12" s="111"/>
      <c r="ORV12" s="111"/>
      <c r="ORW12" s="111"/>
      <c r="ORX12" s="111"/>
      <c r="ORY12" s="111"/>
      <c r="ORZ12" s="111"/>
      <c r="OSA12" s="111"/>
      <c r="OSB12" s="111"/>
      <c r="OSC12" s="111"/>
      <c r="OSD12" s="111"/>
      <c r="OSE12" s="111"/>
      <c r="OSF12" s="111"/>
      <c r="OSG12" s="111"/>
      <c r="OSH12" s="111"/>
      <c r="OSI12" s="111"/>
      <c r="OSJ12" s="111"/>
      <c r="OSK12" s="111"/>
      <c r="OSL12" s="111"/>
      <c r="OSM12" s="111"/>
      <c r="OSN12" s="111"/>
      <c r="OSO12" s="111"/>
      <c r="OSP12" s="111"/>
      <c r="OSQ12" s="111"/>
      <c r="OSR12" s="111"/>
      <c r="OSS12" s="111"/>
      <c r="OST12" s="111"/>
      <c r="OSU12" s="111"/>
      <c r="OSV12" s="111"/>
      <c r="OSW12" s="111"/>
      <c r="OSX12" s="111"/>
      <c r="OSY12" s="111"/>
      <c r="OSZ12" s="111"/>
      <c r="OTA12" s="111"/>
      <c r="OTB12" s="111"/>
      <c r="OTC12" s="111"/>
      <c r="OTD12" s="111"/>
      <c r="OTE12" s="111"/>
      <c r="OTF12" s="111"/>
      <c r="OTG12" s="111"/>
      <c r="OTH12" s="111"/>
      <c r="OTI12" s="111"/>
      <c r="OTJ12" s="111"/>
      <c r="OTK12" s="111"/>
      <c r="OTL12" s="111"/>
      <c r="OTM12" s="111"/>
      <c r="OTN12" s="111"/>
      <c r="OTO12" s="111"/>
      <c r="OTP12" s="111"/>
      <c r="OTQ12" s="111"/>
      <c r="OTR12" s="111"/>
      <c r="OTS12" s="111"/>
      <c r="OTT12" s="111"/>
      <c r="OTU12" s="111"/>
      <c r="OTV12" s="111"/>
      <c r="OTW12" s="111"/>
      <c r="OTX12" s="111"/>
      <c r="OTY12" s="111"/>
      <c r="OTZ12" s="111"/>
      <c r="OUA12" s="111"/>
      <c r="OUB12" s="111"/>
      <c r="OUC12" s="111"/>
      <c r="OUD12" s="111"/>
      <c r="OUE12" s="111"/>
      <c r="OUF12" s="111"/>
      <c r="OUG12" s="111"/>
      <c r="OUH12" s="111"/>
      <c r="OUI12" s="111"/>
      <c r="OUJ12" s="111"/>
      <c r="OUK12" s="111"/>
      <c r="OUL12" s="111"/>
      <c r="OUM12" s="111"/>
      <c r="OUN12" s="111"/>
      <c r="OUO12" s="111"/>
      <c r="OUP12" s="111"/>
      <c r="OUQ12" s="111"/>
      <c r="OUR12" s="111"/>
      <c r="OUS12" s="111"/>
      <c r="OUT12" s="111"/>
      <c r="OUU12" s="111"/>
      <c r="OUV12" s="111"/>
      <c r="OUW12" s="111"/>
      <c r="OUX12" s="111"/>
      <c r="OUY12" s="111"/>
      <c r="OUZ12" s="111"/>
      <c r="OVA12" s="111"/>
      <c r="OVB12" s="111"/>
      <c r="OVC12" s="111"/>
      <c r="OVD12" s="111"/>
      <c r="OVE12" s="111"/>
      <c r="OVF12" s="111"/>
      <c r="OVG12" s="111"/>
      <c r="OVH12" s="111"/>
      <c r="OVI12" s="111"/>
      <c r="OVJ12" s="111"/>
      <c r="OVK12" s="111"/>
      <c r="OVL12" s="111"/>
      <c r="OVM12" s="111"/>
      <c r="OVN12" s="111"/>
      <c r="OVO12" s="111"/>
      <c r="OVP12" s="111"/>
      <c r="OVQ12" s="111"/>
      <c r="OVR12" s="111"/>
      <c r="OVS12" s="111"/>
      <c r="OVT12" s="111"/>
      <c r="OVU12" s="111"/>
      <c r="OVV12" s="111"/>
      <c r="OVW12" s="111"/>
      <c r="OVX12" s="111"/>
      <c r="OVY12" s="111"/>
      <c r="OVZ12" s="111"/>
      <c r="OWA12" s="111"/>
      <c r="OWB12" s="111"/>
      <c r="OWC12" s="111"/>
      <c r="OWD12" s="111"/>
      <c r="OWE12" s="111"/>
      <c r="OWF12" s="111"/>
      <c r="OWG12" s="111"/>
      <c r="OWH12" s="111"/>
      <c r="OWI12" s="111"/>
      <c r="OWJ12" s="111"/>
      <c r="OWK12" s="111"/>
      <c r="OWL12" s="111"/>
      <c r="OWM12" s="111"/>
      <c r="OWN12" s="111"/>
      <c r="OWO12" s="111"/>
      <c r="OWP12" s="111"/>
      <c r="OWQ12" s="111"/>
      <c r="OWR12" s="111"/>
      <c r="OWS12" s="111"/>
      <c r="OWT12" s="111"/>
      <c r="OWU12" s="111"/>
      <c r="OWV12" s="111"/>
      <c r="OWW12" s="111"/>
      <c r="OWX12" s="111"/>
      <c r="OWY12" s="111"/>
      <c r="OWZ12" s="111"/>
      <c r="OXA12" s="111"/>
      <c r="OXB12" s="111"/>
      <c r="OXC12" s="111"/>
      <c r="OXD12" s="111"/>
      <c r="OXE12" s="111"/>
      <c r="OXF12" s="111"/>
      <c r="OXG12" s="111"/>
      <c r="OXH12" s="111"/>
      <c r="OXI12" s="111"/>
      <c r="OXJ12" s="111"/>
      <c r="OXK12" s="111"/>
      <c r="OXL12" s="111"/>
      <c r="OXM12" s="111"/>
      <c r="OXN12" s="111"/>
      <c r="OXO12" s="111"/>
      <c r="OXP12" s="111"/>
      <c r="OXQ12" s="111"/>
      <c r="OXR12" s="111"/>
      <c r="OXS12" s="111"/>
      <c r="OXT12" s="111"/>
      <c r="OXU12" s="111"/>
      <c r="OXV12" s="111"/>
      <c r="OXW12" s="111"/>
      <c r="OXX12" s="111"/>
      <c r="OXY12" s="111"/>
      <c r="OXZ12" s="111"/>
      <c r="OYA12" s="111"/>
      <c r="OYB12" s="111"/>
      <c r="OYC12" s="111"/>
      <c r="OYD12" s="111"/>
      <c r="OYE12" s="111"/>
      <c r="OYF12" s="111"/>
      <c r="OYG12" s="111"/>
      <c r="OYH12" s="111"/>
      <c r="OYI12" s="111"/>
      <c r="OYJ12" s="111"/>
      <c r="OYK12" s="111"/>
      <c r="OYL12" s="111"/>
      <c r="OYM12" s="111"/>
      <c r="OYN12" s="111"/>
      <c r="OYO12" s="111"/>
      <c r="OYP12" s="111"/>
      <c r="OYQ12" s="111"/>
      <c r="OYR12" s="111"/>
      <c r="OYS12" s="111"/>
      <c r="OYT12" s="111"/>
      <c r="OYU12" s="111"/>
      <c r="OYV12" s="111"/>
      <c r="OYW12" s="111"/>
      <c r="OYX12" s="111"/>
      <c r="OYY12" s="111"/>
      <c r="OYZ12" s="111"/>
      <c r="OZA12" s="111"/>
      <c r="OZB12" s="111"/>
      <c r="OZC12" s="111"/>
      <c r="OZD12" s="111"/>
      <c r="OZE12" s="111"/>
      <c r="OZF12" s="111"/>
      <c r="OZG12" s="111"/>
      <c r="OZH12" s="111"/>
      <c r="OZI12" s="111"/>
      <c r="OZJ12" s="111"/>
      <c r="OZK12" s="111"/>
      <c r="OZL12" s="111"/>
      <c r="OZM12" s="111"/>
      <c r="OZN12" s="111"/>
      <c r="OZO12" s="111"/>
      <c r="OZP12" s="111"/>
      <c r="OZQ12" s="111"/>
      <c r="OZR12" s="111"/>
      <c r="OZS12" s="111"/>
      <c r="OZT12" s="111"/>
      <c r="OZU12" s="111"/>
      <c r="OZV12" s="111"/>
      <c r="OZW12" s="111"/>
      <c r="OZX12" s="111"/>
      <c r="OZY12" s="111"/>
      <c r="OZZ12" s="111"/>
      <c r="PAA12" s="111"/>
      <c r="PAB12" s="111"/>
      <c r="PAC12" s="111"/>
      <c r="PAD12" s="111"/>
      <c r="PAE12" s="111"/>
      <c r="PAF12" s="111"/>
      <c r="PAG12" s="111"/>
      <c r="PAH12" s="111"/>
      <c r="PAI12" s="111"/>
      <c r="PAJ12" s="111"/>
      <c r="PAK12" s="111"/>
      <c r="PAL12" s="111"/>
      <c r="PAM12" s="111"/>
      <c r="PAN12" s="111"/>
      <c r="PAO12" s="111"/>
      <c r="PAP12" s="111"/>
      <c r="PAQ12" s="111"/>
      <c r="PAR12" s="111"/>
      <c r="PAS12" s="111"/>
      <c r="PAT12" s="111"/>
      <c r="PAU12" s="111"/>
      <c r="PAV12" s="111"/>
      <c r="PAW12" s="111"/>
      <c r="PAX12" s="111"/>
      <c r="PAY12" s="111"/>
      <c r="PAZ12" s="111"/>
      <c r="PBA12" s="111"/>
      <c r="PBB12" s="111"/>
      <c r="PBC12" s="111"/>
      <c r="PBD12" s="111"/>
      <c r="PBE12" s="111"/>
      <c r="PBF12" s="111"/>
      <c r="PBG12" s="111"/>
      <c r="PBH12" s="111"/>
      <c r="PBI12" s="111"/>
      <c r="PBJ12" s="111"/>
      <c r="PBK12" s="111"/>
      <c r="PBL12" s="111"/>
      <c r="PBM12" s="111"/>
      <c r="PBN12" s="111"/>
      <c r="PBO12" s="111"/>
      <c r="PBP12" s="111"/>
      <c r="PBQ12" s="111"/>
      <c r="PBR12" s="111"/>
      <c r="PBS12" s="111"/>
      <c r="PBT12" s="111"/>
      <c r="PBU12" s="111"/>
      <c r="PBV12" s="111"/>
      <c r="PBW12" s="111"/>
      <c r="PBX12" s="111"/>
      <c r="PBY12" s="111"/>
      <c r="PBZ12" s="111"/>
      <c r="PCA12" s="111"/>
      <c r="PCB12" s="111"/>
      <c r="PCC12" s="111"/>
      <c r="PCD12" s="111"/>
      <c r="PCE12" s="111"/>
      <c r="PCF12" s="111"/>
      <c r="PCG12" s="111"/>
      <c r="PCH12" s="111"/>
      <c r="PCI12" s="111"/>
      <c r="PCJ12" s="111"/>
      <c r="PCK12" s="111"/>
      <c r="PCL12" s="111"/>
      <c r="PCM12" s="111"/>
      <c r="PCN12" s="111"/>
      <c r="PCO12" s="111"/>
      <c r="PCP12" s="111"/>
      <c r="PCQ12" s="111"/>
      <c r="PCR12" s="111"/>
      <c r="PCS12" s="111"/>
      <c r="PCT12" s="111"/>
      <c r="PCU12" s="111"/>
      <c r="PCV12" s="111"/>
      <c r="PCW12" s="111"/>
      <c r="PCX12" s="111"/>
      <c r="PCY12" s="111"/>
      <c r="PCZ12" s="111"/>
      <c r="PDA12" s="111"/>
      <c r="PDB12" s="111"/>
      <c r="PDC12" s="111"/>
      <c r="PDD12" s="111"/>
      <c r="PDE12" s="111"/>
      <c r="PDF12" s="111"/>
      <c r="PDG12" s="111"/>
      <c r="PDH12" s="111"/>
      <c r="PDI12" s="111"/>
      <c r="PDJ12" s="111"/>
      <c r="PDK12" s="111"/>
      <c r="PDL12" s="111"/>
      <c r="PDM12" s="111"/>
      <c r="PDN12" s="111"/>
      <c r="PDO12" s="111"/>
      <c r="PDP12" s="111"/>
      <c r="PDQ12" s="111"/>
      <c r="PDR12" s="111"/>
      <c r="PDS12" s="111"/>
      <c r="PDT12" s="111"/>
      <c r="PDU12" s="111"/>
      <c r="PDV12" s="111"/>
      <c r="PDW12" s="111"/>
      <c r="PDX12" s="111"/>
      <c r="PDY12" s="111"/>
      <c r="PDZ12" s="111"/>
      <c r="PEA12" s="111"/>
      <c r="PEB12" s="111"/>
      <c r="PEC12" s="111"/>
      <c r="PED12" s="111"/>
      <c r="PEE12" s="111"/>
      <c r="PEF12" s="111"/>
      <c r="PEG12" s="111"/>
      <c r="PEH12" s="111"/>
      <c r="PEI12" s="111"/>
      <c r="PEJ12" s="111"/>
      <c r="PEK12" s="111"/>
      <c r="PEL12" s="111"/>
      <c r="PEM12" s="111"/>
      <c r="PEN12" s="111"/>
      <c r="PEO12" s="111"/>
      <c r="PEP12" s="111"/>
      <c r="PEQ12" s="111"/>
      <c r="PER12" s="111"/>
      <c r="PES12" s="111"/>
      <c r="PET12" s="111"/>
      <c r="PEU12" s="111"/>
      <c r="PEV12" s="111"/>
      <c r="PEW12" s="111"/>
      <c r="PEX12" s="111"/>
      <c r="PEY12" s="111"/>
      <c r="PEZ12" s="111"/>
      <c r="PFA12" s="111"/>
      <c r="PFB12" s="111"/>
      <c r="PFC12" s="111"/>
      <c r="PFD12" s="111"/>
      <c r="PFE12" s="111"/>
      <c r="PFF12" s="111"/>
      <c r="PFG12" s="111"/>
      <c r="PFH12" s="111"/>
      <c r="PFI12" s="111"/>
      <c r="PFJ12" s="111"/>
      <c r="PFK12" s="111"/>
      <c r="PFL12" s="111"/>
      <c r="PFM12" s="111"/>
      <c r="PFN12" s="111"/>
      <c r="PFO12" s="111"/>
      <c r="PFP12" s="111"/>
      <c r="PFQ12" s="111"/>
      <c r="PFR12" s="111"/>
      <c r="PFS12" s="111"/>
      <c r="PFT12" s="111"/>
      <c r="PFU12" s="111"/>
      <c r="PFV12" s="111"/>
      <c r="PFW12" s="111"/>
      <c r="PFX12" s="111"/>
      <c r="PFY12" s="111"/>
      <c r="PFZ12" s="111"/>
      <c r="PGA12" s="111"/>
      <c r="PGB12" s="111"/>
      <c r="PGC12" s="111"/>
      <c r="PGD12" s="111"/>
      <c r="PGE12" s="111"/>
      <c r="PGF12" s="111"/>
      <c r="PGG12" s="111"/>
      <c r="PGH12" s="111"/>
      <c r="PGI12" s="111"/>
      <c r="PGJ12" s="111"/>
      <c r="PGK12" s="111"/>
      <c r="PGL12" s="111"/>
      <c r="PGM12" s="111"/>
      <c r="PGN12" s="111"/>
      <c r="PGO12" s="111"/>
      <c r="PGP12" s="111"/>
      <c r="PGQ12" s="111"/>
      <c r="PGR12" s="111"/>
      <c r="PGS12" s="111"/>
      <c r="PGT12" s="111"/>
      <c r="PGU12" s="111"/>
      <c r="PGV12" s="111"/>
      <c r="PGW12" s="111"/>
      <c r="PGX12" s="111"/>
      <c r="PGY12" s="111"/>
      <c r="PGZ12" s="111"/>
      <c r="PHA12" s="111"/>
      <c r="PHB12" s="111"/>
      <c r="PHC12" s="111"/>
      <c r="PHD12" s="111"/>
      <c r="PHE12" s="111"/>
      <c r="PHF12" s="111"/>
      <c r="PHG12" s="111"/>
      <c r="PHH12" s="111"/>
      <c r="PHI12" s="111"/>
      <c r="PHJ12" s="111"/>
      <c r="PHK12" s="111"/>
      <c r="PHL12" s="111"/>
      <c r="PHM12" s="111"/>
      <c r="PHN12" s="111"/>
      <c r="PHO12" s="111"/>
      <c r="PHP12" s="111"/>
      <c r="PHQ12" s="111"/>
      <c r="PHR12" s="111"/>
      <c r="PHS12" s="111"/>
      <c r="PHT12" s="111"/>
      <c r="PHU12" s="111"/>
      <c r="PHV12" s="111"/>
      <c r="PHW12" s="111"/>
      <c r="PHX12" s="111"/>
      <c r="PHY12" s="111"/>
      <c r="PHZ12" s="111"/>
      <c r="PIA12" s="111"/>
      <c r="PIB12" s="111"/>
      <c r="PIC12" s="111"/>
      <c r="PID12" s="111"/>
      <c r="PIE12" s="111"/>
      <c r="PIF12" s="111"/>
      <c r="PIG12" s="111"/>
      <c r="PIH12" s="111"/>
      <c r="PII12" s="111"/>
      <c r="PIJ12" s="111"/>
      <c r="PIK12" s="111"/>
      <c r="PIL12" s="111"/>
      <c r="PIM12" s="111"/>
      <c r="PIN12" s="111"/>
      <c r="PIO12" s="111"/>
      <c r="PIP12" s="111"/>
      <c r="PIQ12" s="111"/>
      <c r="PIR12" s="111"/>
      <c r="PIS12" s="111"/>
      <c r="PIT12" s="111"/>
      <c r="PIU12" s="111"/>
      <c r="PIV12" s="111"/>
      <c r="PIW12" s="111"/>
      <c r="PIX12" s="111"/>
      <c r="PIY12" s="111"/>
      <c r="PIZ12" s="111"/>
      <c r="PJA12" s="111"/>
      <c r="PJB12" s="111"/>
      <c r="PJC12" s="111"/>
      <c r="PJD12" s="111"/>
      <c r="PJE12" s="111"/>
      <c r="PJF12" s="111"/>
      <c r="PJG12" s="111"/>
      <c r="PJH12" s="111"/>
      <c r="PJI12" s="111"/>
      <c r="PJJ12" s="111"/>
      <c r="PJK12" s="111"/>
      <c r="PJL12" s="111"/>
      <c r="PJM12" s="111"/>
      <c r="PJN12" s="111"/>
      <c r="PJO12" s="111"/>
      <c r="PJP12" s="111"/>
      <c r="PJQ12" s="111"/>
      <c r="PJR12" s="111"/>
      <c r="PJS12" s="111"/>
      <c r="PJT12" s="111"/>
      <c r="PJU12" s="111"/>
      <c r="PJV12" s="111"/>
      <c r="PJW12" s="111"/>
      <c r="PJX12" s="111"/>
      <c r="PJY12" s="111"/>
      <c r="PJZ12" s="111"/>
      <c r="PKA12" s="111"/>
      <c r="PKB12" s="111"/>
      <c r="PKC12" s="111"/>
      <c r="PKD12" s="111"/>
      <c r="PKE12" s="111"/>
      <c r="PKF12" s="111"/>
      <c r="PKG12" s="111"/>
      <c r="PKH12" s="111"/>
      <c r="PKI12" s="111"/>
      <c r="PKJ12" s="111"/>
      <c r="PKK12" s="111"/>
      <c r="PKL12" s="111"/>
      <c r="PKM12" s="111"/>
      <c r="PKN12" s="111"/>
      <c r="PKO12" s="111"/>
      <c r="PKP12" s="111"/>
      <c r="PKQ12" s="111"/>
      <c r="PKR12" s="111"/>
      <c r="PKS12" s="111"/>
      <c r="PKT12" s="111"/>
      <c r="PKU12" s="111"/>
      <c r="PKV12" s="111"/>
      <c r="PKW12" s="111"/>
      <c r="PKX12" s="111"/>
      <c r="PKY12" s="111"/>
      <c r="PKZ12" s="111"/>
      <c r="PLA12" s="111"/>
      <c r="PLB12" s="111"/>
      <c r="PLC12" s="111"/>
      <c r="PLD12" s="111"/>
      <c r="PLE12" s="111"/>
      <c r="PLF12" s="111"/>
      <c r="PLG12" s="111"/>
      <c r="PLH12" s="111"/>
      <c r="PLI12" s="111"/>
      <c r="PLJ12" s="111"/>
      <c r="PLK12" s="111"/>
      <c r="PLL12" s="111"/>
      <c r="PLM12" s="111"/>
      <c r="PLN12" s="111"/>
      <c r="PLO12" s="111"/>
      <c r="PLP12" s="111"/>
      <c r="PLQ12" s="111"/>
      <c r="PLR12" s="111"/>
      <c r="PLS12" s="111"/>
      <c r="PLT12" s="111"/>
      <c r="PLU12" s="111"/>
      <c r="PLV12" s="111"/>
      <c r="PLW12" s="111"/>
      <c r="PLX12" s="111"/>
      <c r="PLY12" s="111"/>
      <c r="PLZ12" s="111"/>
      <c r="PMA12" s="111"/>
      <c r="PMB12" s="111"/>
      <c r="PMC12" s="111"/>
      <c r="PMD12" s="111"/>
      <c r="PME12" s="111"/>
      <c r="PMF12" s="111"/>
      <c r="PMG12" s="111"/>
      <c r="PMH12" s="111"/>
      <c r="PMI12" s="111"/>
      <c r="PMJ12" s="111"/>
      <c r="PMK12" s="111"/>
      <c r="PML12" s="111"/>
      <c r="PMM12" s="111"/>
      <c r="PMN12" s="111"/>
      <c r="PMO12" s="111"/>
      <c r="PMP12" s="111"/>
      <c r="PMQ12" s="111"/>
      <c r="PMR12" s="111"/>
      <c r="PMS12" s="111"/>
      <c r="PMT12" s="111"/>
      <c r="PMU12" s="111"/>
      <c r="PMV12" s="111"/>
      <c r="PMW12" s="111"/>
      <c r="PMX12" s="111"/>
      <c r="PMY12" s="111"/>
      <c r="PMZ12" s="111"/>
      <c r="PNA12" s="111"/>
      <c r="PNB12" s="111"/>
      <c r="PNC12" s="111"/>
      <c r="PND12" s="111"/>
      <c r="PNE12" s="111"/>
      <c r="PNF12" s="111"/>
      <c r="PNG12" s="111"/>
      <c r="PNH12" s="111"/>
      <c r="PNI12" s="111"/>
      <c r="PNJ12" s="111"/>
      <c r="PNK12" s="111"/>
      <c r="PNL12" s="111"/>
      <c r="PNM12" s="111"/>
      <c r="PNN12" s="111"/>
      <c r="PNO12" s="111"/>
      <c r="PNP12" s="111"/>
      <c r="PNQ12" s="111"/>
      <c r="PNR12" s="111"/>
      <c r="PNS12" s="111"/>
      <c r="PNT12" s="111"/>
      <c r="PNU12" s="111"/>
      <c r="PNV12" s="111"/>
      <c r="PNW12" s="111"/>
      <c r="PNX12" s="111"/>
      <c r="PNY12" s="111"/>
      <c r="PNZ12" s="111"/>
      <c r="POA12" s="111"/>
      <c r="POB12" s="111"/>
      <c r="POC12" s="111"/>
      <c r="POD12" s="111"/>
      <c r="POE12" s="111"/>
      <c r="POF12" s="111"/>
      <c r="POG12" s="111"/>
      <c r="POH12" s="111"/>
      <c r="POI12" s="111"/>
      <c r="POJ12" s="111"/>
      <c r="POK12" s="111"/>
      <c r="POL12" s="111"/>
      <c r="POM12" s="111"/>
      <c r="PON12" s="111"/>
      <c r="POO12" s="111"/>
      <c r="POP12" s="111"/>
      <c r="POQ12" s="111"/>
      <c r="POR12" s="111"/>
      <c r="POS12" s="111"/>
      <c r="POT12" s="111"/>
      <c r="POU12" s="111"/>
      <c r="POV12" s="111"/>
      <c r="POW12" s="111"/>
      <c r="POX12" s="111"/>
      <c r="POY12" s="111"/>
      <c r="POZ12" s="111"/>
      <c r="PPA12" s="111"/>
      <c r="PPB12" s="111"/>
      <c r="PPC12" s="111"/>
      <c r="PPD12" s="111"/>
      <c r="PPE12" s="111"/>
      <c r="PPF12" s="111"/>
      <c r="PPG12" s="111"/>
      <c r="PPH12" s="111"/>
      <c r="PPI12" s="111"/>
      <c r="PPJ12" s="111"/>
      <c r="PPK12" s="111"/>
      <c r="PPL12" s="111"/>
      <c r="PPM12" s="111"/>
      <c r="PPN12" s="111"/>
      <c r="PPO12" s="111"/>
      <c r="PPP12" s="111"/>
      <c r="PPQ12" s="111"/>
      <c r="PPR12" s="111"/>
      <c r="PPS12" s="111"/>
      <c r="PPT12" s="111"/>
      <c r="PPU12" s="111"/>
      <c r="PPV12" s="111"/>
      <c r="PPW12" s="111"/>
      <c r="PPX12" s="111"/>
      <c r="PPY12" s="111"/>
      <c r="PPZ12" s="111"/>
      <c r="PQA12" s="111"/>
      <c r="PQB12" s="111"/>
      <c r="PQC12" s="111"/>
      <c r="PQD12" s="111"/>
      <c r="PQE12" s="111"/>
      <c r="PQF12" s="111"/>
      <c r="PQG12" s="111"/>
      <c r="PQH12" s="111"/>
      <c r="PQI12" s="111"/>
      <c r="PQJ12" s="111"/>
      <c r="PQK12" s="111"/>
      <c r="PQL12" s="111"/>
      <c r="PQM12" s="111"/>
      <c r="PQN12" s="111"/>
      <c r="PQO12" s="111"/>
      <c r="PQP12" s="111"/>
      <c r="PQQ12" s="111"/>
      <c r="PQR12" s="111"/>
      <c r="PQS12" s="111"/>
      <c r="PQT12" s="111"/>
      <c r="PQU12" s="111"/>
      <c r="PQV12" s="111"/>
      <c r="PQW12" s="111"/>
      <c r="PQX12" s="111"/>
      <c r="PQY12" s="111"/>
      <c r="PQZ12" s="111"/>
      <c r="PRA12" s="111"/>
      <c r="PRB12" s="111"/>
      <c r="PRC12" s="111"/>
      <c r="PRD12" s="111"/>
      <c r="PRE12" s="111"/>
      <c r="PRF12" s="111"/>
      <c r="PRG12" s="111"/>
      <c r="PRH12" s="111"/>
      <c r="PRI12" s="111"/>
      <c r="PRJ12" s="111"/>
      <c r="PRK12" s="111"/>
      <c r="PRL12" s="111"/>
      <c r="PRM12" s="111"/>
      <c r="PRN12" s="111"/>
      <c r="PRO12" s="111"/>
      <c r="PRP12" s="111"/>
      <c r="PRQ12" s="111"/>
      <c r="PRR12" s="111"/>
      <c r="PRS12" s="111"/>
      <c r="PRT12" s="111"/>
      <c r="PRU12" s="111"/>
      <c r="PRV12" s="111"/>
      <c r="PRW12" s="111"/>
      <c r="PRX12" s="111"/>
      <c r="PRY12" s="111"/>
      <c r="PRZ12" s="111"/>
      <c r="PSA12" s="111"/>
      <c r="PSB12" s="111"/>
      <c r="PSC12" s="111"/>
      <c r="PSD12" s="111"/>
      <c r="PSE12" s="111"/>
      <c r="PSF12" s="111"/>
      <c r="PSG12" s="111"/>
      <c r="PSH12" s="111"/>
      <c r="PSI12" s="111"/>
      <c r="PSJ12" s="111"/>
      <c r="PSK12" s="111"/>
      <c r="PSL12" s="111"/>
      <c r="PSM12" s="111"/>
      <c r="PSN12" s="111"/>
      <c r="PSO12" s="111"/>
      <c r="PSP12" s="111"/>
      <c r="PSQ12" s="111"/>
      <c r="PSR12" s="111"/>
      <c r="PSS12" s="111"/>
      <c r="PST12" s="111"/>
      <c r="PSU12" s="111"/>
      <c r="PSV12" s="111"/>
      <c r="PSW12" s="111"/>
      <c r="PSX12" s="111"/>
      <c r="PSY12" s="111"/>
      <c r="PSZ12" s="111"/>
      <c r="PTA12" s="111"/>
      <c r="PTB12" s="111"/>
      <c r="PTC12" s="111"/>
      <c r="PTD12" s="111"/>
      <c r="PTE12" s="111"/>
      <c r="PTF12" s="111"/>
      <c r="PTG12" s="111"/>
      <c r="PTH12" s="111"/>
      <c r="PTI12" s="111"/>
      <c r="PTJ12" s="111"/>
      <c r="PTK12" s="111"/>
      <c r="PTL12" s="111"/>
      <c r="PTM12" s="111"/>
      <c r="PTN12" s="111"/>
      <c r="PTO12" s="111"/>
      <c r="PTP12" s="111"/>
      <c r="PTQ12" s="111"/>
      <c r="PTR12" s="111"/>
      <c r="PTS12" s="111"/>
      <c r="PTT12" s="111"/>
      <c r="PTU12" s="111"/>
      <c r="PTV12" s="111"/>
      <c r="PTW12" s="111"/>
      <c r="PTX12" s="111"/>
      <c r="PTY12" s="111"/>
      <c r="PTZ12" s="111"/>
      <c r="PUA12" s="111"/>
      <c r="PUB12" s="111"/>
      <c r="PUC12" s="111"/>
      <c r="PUD12" s="111"/>
      <c r="PUE12" s="111"/>
      <c r="PUF12" s="111"/>
      <c r="PUG12" s="111"/>
      <c r="PUH12" s="111"/>
      <c r="PUI12" s="111"/>
      <c r="PUJ12" s="111"/>
      <c r="PUK12" s="111"/>
      <c r="PUL12" s="111"/>
      <c r="PUM12" s="111"/>
      <c r="PUN12" s="111"/>
      <c r="PUO12" s="111"/>
      <c r="PUP12" s="111"/>
      <c r="PUQ12" s="111"/>
      <c r="PUR12" s="111"/>
      <c r="PUS12" s="111"/>
      <c r="PUT12" s="111"/>
      <c r="PUU12" s="111"/>
      <c r="PUV12" s="111"/>
      <c r="PUW12" s="111"/>
      <c r="PUX12" s="111"/>
      <c r="PUY12" s="111"/>
      <c r="PUZ12" s="111"/>
      <c r="PVA12" s="111"/>
      <c r="PVB12" s="111"/>
      <c r="PVC12" s="111"/>
      <c r="PVD12" s="111"/>
      <c r="PVE12" s="111"/>
      <c r="PVF12" s="111"/>
      <c r="PVG12" s="111"/>
      <c r="PVH12" s="111"/>
      <c r="PVI12" s="111"/>
      <c r="PVJ12" s="111"/>
      <c r="PVK12" s="111"/>
      <c r="PVL12" s="111"/>
      <c r="PVM12" s="111"/>
      <c r="PVN12" s="111"/>
      <c r="PVO12" s="111"/>
      <c r="PVP12" s="111"/>
      <c r="PVQ12" s="111"/>
      <c r="PVR12" s="111"/>
      <c r="PVS12" s="111"/>
      <c r="PVT12" s="111"/>
      <c r="PVU12" s="111"/>
      <c r="PVV12" s="111"/>
      <c r="PVW12" s="111"/>
      <c r="PVX12" s="111"/>
      <c r="PVY12" s="111"/>
      <c r="PVZ12" s="111"/>
      <c r="PWA12" s="111"/>
      <c r="PWB12" s="111"/>
      <c r="PWC12" s="111"/>
      <c r="PWD12" s="111"/>
      <c r="PWE12" s="111"/>
      <c r="PWF12" s="111"/>
      <c r="PWG12" s="111"/>
      <c r="PWH12" s="111"/>
      <c r="PWI12" s="111"/>
      <c r="PWJ12" s="111"/>
      <c r="PWK12" s="111"/>
      <c r="PWL12" s="111"/>
      <c r="PWM12" s="111"/>
      <c r="PWN12" s="111"/>
      <c r="PWO12" s="111"/>
      <c r="PWP12" s="111"/>
      <c r="PWQ12" s="111"/>
      <c r="PWR12" s="111"/>
      <c r="PWS12" s="111"/>
      <c r="PWT12" s="111"/>
      <c r="PWU12" s="111"/>
      <c r="PWV12" s="111"/>
      <c r="PWW12" s="111"/>
      <c r="PWX12" s="111"/>
      <c r="PWY12" s="111"/>
      <c r="PWZ12" s="111"/>
      <c r="PXA12" s="111"/>
      <c r="PXB12" s="111"/>
      <c r="PXC12" s="111"/>
      <c r="PXD12" s="111"/>
      <c r="PXE12" s="111"/>
      <c r="PXF12" s="111"/>
      <c r="PXG12" s="111"/>
      <c r="PXH12" s="111"/>
      <c r="PXI12" s="111"/>
      <c r="PXJ12" s="111"/>
      <c r="PXK12" s="111"/>
      <c r="PXL12" s="111"/>
      <c r="PXM12" s="111"/>
      <c r="PXN12" s="111"/>
      <c r="PXO12" s="111"/>
      <c r="PXP12" s="111"/>
      <c r="PXQ12" s="111"/>
      <c r="PXR12" s="111"/>
      <c r="PXS12" s="111"/>
      <c r="PXT12" s="111"/>
      <c r="PXU12" s="111"/>
      <c r="PXV12" s="111"/>
      <c r="PXW12" s="111"/>
      <c r="PXX12" s="111"/>
      <c r="PXY12" s="111"/>
      <c r="PXZ12" s="111"/>
      <c r="PYA12" s="111"/>
      <c r="PYB12" s="111"/>
      <c r="PYC12" s="111"/>
      <c r="PYD12" s="111"/>
      <c r="PYE12" s="111"/>
      <c r="PYF12" s="111"/>
      <c r="PYG12" s="111"/>
      <c r="PYH12" s="111"/>
      <c r="PYI12" s="111"/>
      <c r="PYJ12" s="111"/>
      <c r="PYK12" s="111"/>
      <c r="PYL12" s="111"/>
      <c r="PYM12" s="111"/>
      <c r="PYN12" s="111"/>
      <c r="PYO12" s="111"/>
      <c r="PYP12" s="111"/>
      <c r="PYQ12" s="111"/>
      <c r="PYR12" s="111"/>
      <c r="PYS12" s="111"/>
      <c r="PYT12" s="111"/>
      <c r="PYU12" s="111"/>
      <c r="PYV12" s="111"/>
      <c r="PYW12" s="111"/>
      <c r="PYX12" s="111"/>
      <c r="PYY12" s="111"/>
      <c r="PYZ12" s="111"/>
      <c r="PZA12" s="111"/>
      <c r="PZB12" s="111"/>
      <c r="PZC12" s="111"/>
      <c r="PZD12" s="111"/>
      <c r="PZE12" s="111"/>
      <c r="PZF12" s="111"/>
      <c r="PZG12" s="111"/>
      <c r="PZH12" s="111"/>
      <c r="PZI12" s="111"/>
      <c r="PZJ12" s="111"/>
      <c r="PZK12" s="111"/>
      <c r="PZL12" s="111"/>
      <c r="PZM12" s="111"/>
      <c r="PZN12" s="111"/>
      <c r="PZO12" s="111"/>
      <c r="PZP12" s="111"/>
      <c r="PZQ12" s="111"/>
      <c r="PZR12" s="111"/>
      <c r="PZS12" s="111"/>
      <c r="PZT12" s="111"/>
      <c r="PZU12" s="111"/>
      <c r="PZV12" s="111"/>
      <c r="PZW12" s="111"/>
      <c r="PZX12" s="111"/>
      <c r="PZY12" s="111"/>
      <c r="PZZ12" s="111"/>
      <c r="QAA12" s="111"/>
      <c r="QAB12" s="111"/>
      <c r="QAC12" s="111"/>
      <c r="QAD12" s="111"/>
      <c r="QAE12" s="111"/>
      <c r="QAF12" s="111"/>
      <c r="QAG12" s="111"/>
      <c r="QAH12" s="111"/>
      <c r="QAI12" s="111"/>
      <c r="QAJ12" s="111"/>
      <c r="QAK12" s="111"/>
      <c r="QAL12" s="111"/>
      <c r="QAM12" s="111"/>
      <c r="QAN12" s="111"/>
      <c r="QAO12" s="111"/>
      <c r="QAP12" s="111"/>
      <c r="QAQ12" s="111"/>
      <c r="QAR12" s="111"/>
      <c r="QAS12" s="111"/>
      <c r="QAT12" s="111"/>
      <c r="QAU12" s="111"/>
      <c r="QAV12" s="111"/>
      <c r="QAW12" s="111"/>
      <c r="QAX12" s="111"/>
      <c r="QAY12" s="111"/>
      <c r="QAZ12" s="111"/>
      <c r="QBA12" s="111"/>
      <c r="QBB12" s="111"/>
      <c r="QBC12" s="111"/>
      <c r="QBD12" s="111"/>
      <c r="QBE12" s="111"/>
      <c r="QBF12" s="111"/>
      <c r="QBG12" s="111"/>
      <c r="QBH12" s="111"/>
      <c r="QBI12" s="111"/>
      <c r="QBJ12" s="111"/>
      <c r="QBK12" s="111"/>
      <c r="QBL12" s="111"/>
      <c r="QBM12" s="111"/>
      <c r="QBN12" s="111"/>
      <c r="QBO12" s="111"/>
      <c r="QBP12" s="111"/>
      <c r="QBQ12" s="111"/>
      <c r="QBR12" s="111"/>
      <c r="QBS12" s="111"/>
      <c r="QBT12" s="111"/>
      <c r="QBU12" s="111"/>
      <c r="QBV12" s="111"/>
      <c r="QBW12" s="111"/>
      <c r="QBX12" s="111"/>
      <c r="QBY12" s="111"/>
      <c r="QBZ12" s="111"/>
      <c r="QCA12" s="111"/>
      <c r="QCB12" s="111"/>
      <c r="QCC12" s="111"/>
      <c r="QCD12" s="111"/>
      <c r="QCE12" s="111"/>
      <c r="QCF12" s="111"/>
      <c r="QCG12" s="111"/>
      <c r="QCH12" s="111"/>
      <c r="QCI12" s="111"/>
      <c r="QCJ12" s="111"/>
      <c r="QCK12" s="111"/>
      <c r="QCL12" s="111"/>
      <c r="QCM12" s="111"/>
      <c r="QCN12" s="111"/>
      <c r="QCO12" s="111"/>
      <c r="QCP12" s="111"/>
      <c r="QCQ12" s="111"/>
      <c r="QCR12" s="111"/>
      <c r="QCS12" s="111"/>
      <c r="QCT12" s="111"/>
      <c r="QCU12" s="111"/>
      <c r="QCV12" s="111"/>
      <c r="QCW12" s="111"/>
      <c r="QCX12" s="111"/>
      <c r="QCY12" s="111"/>
      <c r="QCZ12" s="111"/>
      <c r="QDA12" s="111"/>
      <c r="QDB12" s="111"/>
      <c r="QDC12" s="111"/>
      <c r="QDD12" s="111"/>
      <c r="QDE12" s="111"/>
      <c r="QDF12" s="111"/>
      <c r="QDG12" s="111"/>
      <c r="QDH12" s="111"/>
      <c r="QDI12" s="111"/>
      <c r="QDJ12" s="111"/>
      <c r="QDK12" s="111"/>
      <c r="QDL12" s="111"/>
      <c r="QDM12" s="111"/>
      <c r="QDN12" s="111"/>
      <c r="QDO12" s="111"/>
      <c r="QDP12" s="111"/>
      <c r="QDQ12" s="111"/>
      <c r="QDR12" s="111"/>
      <c r="QDS12" s="111"/>
      <c r="QDT12" s="111"/>
      <c r="QDU12" s="111"/>
      <c r="QDV12" s="111"/>
      <c r="QDW12" s="111"/>
      <c r="QDX12" s="111"/>
      <c r="QDY12" s="111"/>
      <c r="QDZ12" s="111"/>
      <c r="QEA12" s="111"/>
      <c r="QEB12" s="111"/>
      <c r="QEC12" s="111"/>
      <c r="QED12" s="111"/>
      <c r="QEE12" s="111"/>
      <c r="QEF12" s="111"/>
      <c r="QEG12" s="111"/>
      <c r="QEH12" s="111"/>
      <c r="QEI12" s="111"/>
      <c r="QEJ12" s="111"/>
      <c r="QEK12" s="111"/>
      <c r="QEL12" s="111"/>
      <c r="QEM12" s="111"/>
      <c r="QEN12" s="111"/>
      <c r="QEO12" s="111"/>
      <c r="QEP12" s="111"/>
      <c r="QEQ12" s="111"/>
      <c r="QER12" s="111"/>
      <c r="QES12" s="111"/>
      <c r="QET12" s="111"/>
      <c r="QEU12" s="111"/>
      <c r="QEV12" s="111"/>
      <c r="QEW12" s="111"/>
      <c r="QEX12" s="111"/>
      <c r="QEY12" s="111"/>
      <c r="QEZ12" s="111"/>
      <c r="QFA12" s="111"/>
      <c r="QFB12" s="111"/>
      <c r="QFC12" s="111"/>
      <c r="QFD12" s="111"/>
      <c r="QFE12" s="111"/>
      <c r="QFF12" s="111"/>
      <c r="QFG12" s="111"/>
      <c r="QFH12" s="111"/>
      <c r="QFI12" s="111"/>
      <c r="QFJ12" s="111"/>
      <c r="QFK12" s="111"/>
      <c r="QFL12" s="111"/>
      <c r="QFM12" s="111"/>
      <c r="QFN12" s="111"/>
      <c r="QFO12" s="111"/>
      <c r="QFP12" s="111"/>
      <c r="QFQ12" s="111"/>
      <c r="QFR12" s="111"/>
      <c r="QFS12" s="111"/>
      <c r="QFT12" s="111"/>
      <c r="QFU12" s="111"/>
      <c r="QFV12" s="111"/>
      <c r="QFW12" s="111"/>
      <c r="QFX12" s="111"/>
      <c r="QFY12" s="111"/>
      <c r="QFZ12" s="111"/>
      <c r="QGA12" s="111"/>
      <c r="QGB12" s="111"/>
      <c r="QGC12" s="111"/>
      <c r="QGD12" s="111"/>
      <c r="QGE12" s="111"/>
      <c r="QGF12" s="111"/>
      <c r="QGG12" s="111"/>
      <c r="QGH12" s="111"/>
      <c r="QGI12" s="111"/>
      <c r="QGJ12" s="111"/>
      <c r="QGK12" s="111"/>
      <c r="QGL12" s="111"/>
      <c r="QGM12" s="111"/>
      <c r="QGN12" s="111"/>
      <c r="QGO12" s="111"/>
      <c r="QGP12" s="111"/>
      <c r="QGQ12" s="111"/>
      <c r="QGR12" s="111"/>
      <c r="QGS12" s="111"/>
      <c r="QGT12" s="111"/>
      <c r="QGU12" s="111"/>
      <c r="QGV12" s="111"/>
      <c r="QGW12" s="111"/>
      <c r="QGX12" s="111"/>
      <c r="QGY12" s="111"/>
      <c r="QGZ12" s="111"/>
      <c r="QHA12" s="111"/>
      <c r="QHB12" s="111"/>
      <c r="QHC12" s="111"/>
      <c r="QHD12" s="111"/>
      <c r="QHE12" s="111"/>
      <c r="QHF12" s="111"/>
      <c r="QHG12" s="111"/>
      <c r="QHH12" s="111"/>
      <c r="QHI12" s="111"/>
      <c r="QHJ12" s="111"/>
      <c r="QHK12" s="111"/>
      <c r="QHL12" s="111"/>
      <c r="QHM12" s="111"/>
      <c r="QHN12" s="111"/>
      <c r="QHO12" s="111"/>
      <c r="QHP12" s="111"/>
      <c r="QHQ12" s="111"/>
      <c r="QHR12" s="111"/>
      <c r="QHS12" s="111"/>
      <c r="QHT12" s="111"/>
      <c r="QHU12" s="111"/>
      <c r="QHV12" s="111"/>
      <c r="QHW12" s="111"/>
      <c r="QHX12" s="111"/>
      <c r="QHY12" s="111"/>
      <c r="QHZ12" s="111"/>
      <c r="QIA12" s="111"/>
      <c r="QIB12" s="111"/>
      <c r="QIC12" s="111"/>
      <c r="QID12" s="111"/>
      <c r="QIE12" s="111"/>
      <c r="QIF12" s="111"/>
      <c r="QIG12" s="111"/>
      <c r="QIH12" s="111"/>
      <c r="QII12" s="111"/>
      <c r="QIJ12" s="111"/>
      <c r="QIK12" s="111"/>
      <c r="QIL12" s="111"/>
      <c r="QIM12" s="111"/>
      <c r="QIN12" s="111"/>
      <c r="QIO12" s="111"/>
      <c r="QIP12" s="111"/>
      <c r="QIQ12" s="111"/>
      <c r="QIR12" s="111"/>
      <c r="QIS12" s="111"/>
      <c r="QIT12" s="111"/>
      <c r="QIU12" s="111"/>
      <c r="QIV12" s="111"/>
      <c r="QIW12" s="111"/>
      <c r="QIX12" s="111"/>
      <c r="QIY12" s="111"/>
      <c r="QIZ12" s="111"/>
      <c r="QJA12" s="111"/>
      <c r="QJB12" s="111"/>
      <c r="QJC12" s="111"/>
      <c r="QJD12" s="111"/>
      <c r="QJE12" s="111"/>
      <c r="QJF12" s="111"/>
      <c r="QJG12" s="111"/>
      <c r="QJH12" s="111"/>
      <c r="QJI12" s="111"/>
      <c r="QJJ12" s="111"/>
      <c r="QJK12" s="111"/>
      <c r="QJL12" s="111"/>
      <c r="QJM12" s="111"/>
      <c r="QJN12" s="111"/>
      <c r="QJO12" s="111"/>
      <c r="QJP12" s="111"/>
      <c r="QJQ12" s="111"/>
      <c r="QJR12" s="111"/>
      <c r="QJS12" s="111"/>
      <c r="QJT12" s="111"/>
      <c r="QJU12" s="111"/>
      <c r="QJV12" s="111"/>
      <c r="QJW12" s="111"/>
      <c r="QJX12" s="111"/>
      <c r="QJY12" s="111"/>
      <c r="QJZ12" s="111"/>
      <c r="QKA12" s="111"/>
      <c r="QKB12" s="111"/>
      <c r="QKC12" s="111"/>
      <c r="QKD12" s="111"/>
      <c r="QKE12" s="111"/>
      <c r="QKF12" s="111"/>
      <c r="QKG12" s="111"/>
      <c r="QKH12" s="111"/>
      <c r="QKI12" s="111"/>
      <c r="QKJ12" s="111"/>
      <c r="QKK12" s="111"/>
      <c r="QKL12" s="111"/>
      <c r="QKM12" s="111"/>
      <c r="QKN12" s="111"/>
      <c r="QKO12" s="111"/>
      <c r="QKP12" s="111"/>
      <c r="QKQ12" s="111"/>
      <c r="QKR12" s="111"/>
      <c r="QKS12" s="111"/>
      <c r="QKT12" s="111"/>
      <c r="QKU12" s="111"/>
      <c r="QKV12" s="111"/>
      <c r="QKW12" s="111"/>
      <c r="QKX12" s="111"/>
      <c r="QKY12" s="111"/>
      <c r="QKZ12" s="111"/>
      <c r="QLA12" s="111"/>
      <c r="QLB12" s="111"/>
      <c r="QLC12" s="111"/>
      <c r="QLD12" s="111"/>
      <c r="QLE12" s="111"/>
      <c r="QLF12" s="111"/>
      <c r="QLG12" s="111"/>
      <c r="QLH12" s="111"/>
      <c r="QLI12" s="111"/>
      <c r="QLJ12" s="111"/>
      <c r="QLK12" s="111"/>
      <c r="QLL12" s="111"/>
      <c r="QLM12" s="111"/>
      <c r="QLN12" s="111"/>
      <c r="QLO12" s="111"/>
      <c r="QLP12" s="111"/>
      <c r="QLQ12" s="111"/>
      <c r="QLR12" s="111"/>
      <c r="QLS12" s="111"/>
      <c r="QLT12" s="111"/>
      <c r="QLU12" s="111"/>
      <c r="QLV12" s="111"/>
      <c r="QLW12" s="111"/>
      <c r="QLX12" s="111"/>
      <c r="QLY12" s="111"/>
      <c r="QLZ12" s="111"/>
      <c r="QMA12" s="111"/>
      <c r="QMB12" s="111"/>
      <c r="QMC12" s="111"/>
      <c r="QMD12" s="111"/>
      <c r="QME12" s="111"/>
      <c r="QMF12" s="111"/>
      <c r="QMG12" s="111"/>
      <c r="QMH12" s="111"/>
      <c r="QMI12" s="111"/>
      <c r="QMJ12" s="111"/>
      <c r="QMK12" s="111"/>
      <c r="QML12" s="111"/>
      <c r="QMM12" s="111"/>
      <c r="QMN12" s="111"/>
      <c r="QMO12" s="111"/>
      <c r="QMP12" s="111"/>
      <c r="QMQ12" s="111"/>
      <c r="QMR12" s="111"/>
      <c r="QMS12" s="111"/>
      <c r="QMT12" s="111"/>
      <c r="QMU12" s="111"/>
      <c r="QMV12" s="111"/>
      <c r="QMW12" s="111"/>
      <c r="QMX12" s="111"/>
      <c r="QMY12" s="111"/>
      <c r="QMZ12" s="111"/>
      <c r="QNA12" s="111"/>
      <c r="QNB12" s="111"/>
      <c r="QNC12" s="111"/>
      <c r="QND12" s="111"/>
      <c r="QNE12" s="111"/>
      <c r="QNF12" s="111"/>
      <c r="QNG12" s="111"/>
      <c r="QNH12" s="111"/>
      <c r="QNI12" s="111"/>
      <c r="QNJ12" s="111"/>
      <c r="QNK12" s="111"/>
      <c r="QNL12" s="111"/>
      <c r="QNM12" s="111"/>
      <c r="QNN12" s="111"/>
      <c r="QNO12" s="111"/>
      <c r="QNP12" s="111"/>
      <c r="QNQ12" s="111"/>
      <c r="QNR12" s="111"/>
      <c r="QNS12" s="111"/>
      <c r="QNT12" s="111"/>
      <c r="QNU12" s="111"/>
      <c r="QNV12" s="111"/>
      <c r="QNW12" s="111"/>
      <c r="QNX12" s="111"/>
      <c r="QNY12" s="111"/>
      <c r="QNZ12" s="111"/>
      <c r="QOA12" s="111"/>
      <c r="QOB12" s="111"/>
      <c r="QOC12" s="111"/>
      <c r="QOD12" s="111"/>
      <c r="QOE12" s="111"/>
      <c r="QOF12" s="111"/>
      <c r="QOG12" s="111"/>
      <c r="QOH12" s="111"/>
      <c r="QOI12" s="111"/>
      <c r="QOJ12" s="111"/>
      <c r="QOK12" s="111"/>
      <c r="QOL12" s="111"/>
      <c r="QOM12" s="111"/>
      <c r="QON12" s="111"/>
      <c r="QOO12" s="111"/>
      <c r="QOP12" s="111"/>
      <c r="QOQ12" s="111"/>
      <c r="QOR12" s="111"/>
      <c r="QOS12" s="111"/>
      <c r="QOT12" s="111"/>
      <c r="QOU12" s="111"/>
      <c r="QOV12" s="111"/>
      <c r="QOW12" s="111"/>
      <c r="QOX12" s="111"/>
      <c r="QOY12" s="111"/>
      <c r="QOZ12" s="111"/>
      <c r="QPA12" s="111"/>
      <c r="QPB12" s="111"/>
      <c r="QPC12" s="111"/>
      <c r="QPD12" s="111"/>
      <c r="QPE12" s="111"/>
      <c r="QPF12" s="111"/>
      <c r="QPG12" s="111"/>
      <c r="QPH12" s="111"/>
      <c r="QPI12" s="111"/>
      <c r="QPJ12" s="111"/>
      <c r="QPK12" s="111"/>
      <c r="QPL12" s="111"/>
      <c r="QPM12" s="111"/>
      <c r="QPN12" s="111"/>
      <c r="QPO12" s="111"/>
      <c r="QPP12" s="111"/>
      <c r="QPQ12" s="111"/>
      <c r="QPR12" s="111"/>
      <c r="QPS12" s="111"/>
      <c r="QPT12" s="111"/>
      <c r="QPU12" s="111"/>
      <c r="QPV12" s="111"/>
      <c r="QPW12" s="111"/>
      <c r="QPX12" s="111"/>
      <c r="QPY12" s="111"/>
      <c r="QPZ12" s="111"/>
      <c r="QQA12" s="111"/>
      <c r="QQB12" s="111"/>
      <c r="QQC12" s="111"/>
      <c r="QQD12" s="111"/>
      <c r="QQE12" s="111"/>
      <c r="QQF12" s="111"/>
      <c r="QQG12" s="111"/>
      <c r="QQH12" s="111"/>
      <c r="QQI12" s="111"/>
      <c r="QQJ12" s="111"/>
      <c r="QQK12" s="111"/>
      <c r="QQL12" s="111"/>
      <c r="QQM12" s="111"/>
      <c r="QQN12" s="111"/>
      <c r="QQO12" s="111"/>
      <c r="QQP12" s="111"/>
      <c r="QQQ12" s="111"/>
      <c r="QQR12" s="111"/>
      <c r="QQS12" s="111"/>
      <c r="QQT12" s="111"/>
      <c r="QQU12" s="111"/>
      <c r="QQV12" s="111"/>
      <c r="QQW12" s="111"/>
      <c r="QQX12" s="111"/>
      <c r="QQY12" s="111"/>
      <c r="QQZ12" s="111"/>
      <c r="QRA12" s="111"/>
      <c r="QRB12" s="111"/>
      <c r="QRC12" s="111"/>
      <c r="QRD12" s="111"/>
      <c r="QRE12" s="111"/>
      <c r="QRF12" s="111"/>
      <c r="QRG12" s="111"/>
      <c r="QRH12" s="111"/>
      <c r="QRI12" s="111"/>
      <c r="QRJ12" s="111"/>
      <c r="QRK12" s="111"/>
      <c r="QRL12" s="111"/>
      <c r="QRM12" s="111"/>
      <c r="QRN12" s="111"/>
      <c r="QRO12" s="111"/>
      <c r="QRP12" s="111"/>
      <c r="QRQ12" s="111"/>
      <c r="QRR12" s="111"/>
      <c r="QRS12" s="111"/>
      <c r="QRT12" s="111"/>
      <c r="QRU12" s="111"/>
      <c r="QRV12" s="111"/>
      <c r="QRW12" s="111"/>
      <c r="QRX12" s="111"/>
      <c r="QRY12" s="111"/>
      <c r="QRZ12" s="111"/>
      <c r="QSA12" s="111"/>
      <c r="QSB12" s="111"/>
      <c r="QSC12" s="111"/>
      <c r="QSD12" s="111"/>
      <c r="QSE12" s="111"/>
      <c r="QSF12" s="111"/>
      <c r="QSG12" s="111"/>
      <c r="QSH12" s="111"/>
      <c r="QSI12" s="111"/>
      <c r="QSJ12" s="111"/>
      <c r="QSK12" s="111"/>
      <c r="QSL12" s="111"/>
      <c r="QSM12" s="111"/>
      <c r="QSN12" s="111"/>
      <c r="QSO12" s="111"/>
      <c r="QSP12" s="111"/>
      <c r="QSQ12" s="111"/>
      <c r="QSR12" s="111"/>
      <c r="QSS12" s="111"/>
      <c r="QST12" s="111"/>
      <c r="QSU12" s="111"/>
      <c r="QSV12" s="111"/>
      <c r="QSW12" s="111"/>
      <c r="QSX12" s="111"/>
      <c r="QSY12" s="111"/>
      <c r="QSZ12" s="111"/>
      <c r="QTA12" s="111"/>
      <c r="QTB12" s="111"/>
      <c r="QTC12" s="111"/>
      <c r="QTD12" s="111"/>
      <c r="QTE12" s="111"/>
      <c r="QTF12" s="111"/>
      <c r="QTG12" s="111"/>
      <c r="QTH12" s="111"/>
      <c r="QTI12" s="111"/>
      <c r="QTJ12" s="111"/>
      <c r="QTK12" s="111"/>
      <c r="QTL12" s="111"/>
      <c r="QTM12" s="111"/>
      <c r="QTN12" s="111"/>
      <c r="QTO12" s="111"/>
      <c r="QTP12" s="111"/>
      <c r="QTQ12" s="111"/>
      <c r="QTR12" s="111"/>
      <c r="QTS12" s="111"/>
      <c r="QTT12" s="111"/>
      <c r="QTU12" s="111"/>
      <c r="QTV12" s="111"/>
      <c r="QTW12" s="111"/>
      <c r="QTX12" s="111"/>
      <c r="QTY12" s="111"/>
      <c r="QTZ12" s="111"/>
      <c r="QUA12" s="111"/>
      <c r="QUB12" s="111"/>
      <c r="QUC12" s="111"/>
      <c r="QUD12" s="111"/>
      <c r="QUE12" s="111"/>
      <c r="QUF12" s="111"/>
      <c r="QUG12" s="111"/>
      <c r="QUH12" s="111"/>
      <c r="QUI12" s="111"/>
      <c r="QUJ12" s="111"/>
      <c r="QUK12" s="111"/>
      <c r="QUL12" s="111"/>
      <c r="QUM12" s="111"/>
      <c r="QUN12" s="111"/>
      <c r="QUO12" s="111"/>
      <c r="QUP12" s="111"/>
      <c r="QUQ12" s="111"/>
      <c r="QUR12" s="111"/>
      <c r="QUS12" s="111"/>
      <c r="QUT12" s="111"/>
      <c r="QUU12" s="111"/>
      <c r="QUV12" s="111"/>
      <c r="QUW12" s="111"/>
      <c r="QUX12" s="111"/>
      <c r="QUY12" s="111"/>
      <c r="QUZ12" s="111"/>
      <c r="QVA12" s="111"/>
      <c r="QVB12" s="111"/>
      <c r="QVC12" s="111"/>
      <c r="QVD12" s="111"/>
      <c r="QVE12" s="111"/>
      <c r="QVF12" s="111"/>
      <c r="QVG12" s="111"/>
      <c r="QVH12" s="111"/>
      <c r="QVI12" s="111"/>
      <c r="QVJ12" s="111"/>
      <c r="QVK12" s="111"/>
      <c r="QVL12" s="111"/>
      <c r="QVM12" s="111"/>
      <c r="QVN12" s="111"/>
      <c r="QVO12" s="111"/>
      <c r="QVP12" s="111"/>
      <c r="QVQ12" s="111"/>
      <c r="QVR12" s="111"/>
      <c r="QVS12" s="111"/>
      <c r="QVT12" s="111"/>
      <c r="QVU12" s="111"/>
      <c r="QVV12" s="111"/>
      <c r="QVW12" s="111"/>
      <c r="QVX12" s="111"/>
      <c r="QVY12" s="111"/>
      <c r="QVZ12" s="111"/>
      <c r="QWA12" s="111"/>
      <c r="QWB12" s="111"/>
      <c r="QWC12" s="111"/>
      <c r="QWD12" s="111"/>
      <c r="QWE12" s="111"/>
      <c r="QWF12" s="111"/>
      <c r="QWG12" s="111"/>
      <c r="QWH12" s="111"/>
      <c r="QWI12" s="111"/>
      <c r="QWJ12" s="111"/>
      <c r="QWK12" s="111"/>
      <c r="QWL12" s="111"/>
      <c r="QWM12" s="111"/>
      <c r="QWN12" s="111"/>
      <c r="QWO12" s="111"/>
      <c r="QWP12" s="111"/>
      <c r="QWQ12" s="111"/>
      <c r="QWR12" s="111"/>
      <c r="QWS12" s="111"/>
      <c r="QWT12" s="111"/>
      <c r="QWU12" s="111"/>
      <c r="QWV12" s="111"/>
      <c r="QWW12" s="111"/>
      <c r="QWX12" s="111"/>
      <c r="QWY12" s="111"/>
      <c r="QWZ12" s="111"/>
      <c r="QXA12" s="111"/>
      <c r="QXB12" s="111"/>
      <c r="QXC12" s="111"/>
      <c r="QXD12" s="111"/>
      <c r="QXE12" s="111"/>
      <c r="QXF12" s="111"/>
      <c r="QXG12" s="111"/>
      <c r="QXH12" s="111"/>
      <c r="QXI12" s="111"/>
      <c r="QXJ12" s="111"/>
      <c r="QXK12" s="111"/>
      <c r="QXL12" s="111"/>
      <c r="QXM12" s="111"/>
      <c r="QXN12" s="111"/>
      <c r="QXO12" s="111"/>
      <c r="QXP12" s="111"/>
      <c r="QXQ12" s="111"/>
      <c r="QXR12" s="111"/>
      <c r="QXS12" s="111"/>
      <c r="QXT12" s="111"/>
      <c r="QXU12" s="111"/>
      <c r="QXV12" s="111"/>
      <c r="QXW12" s="111"/>
      <c r="QXX12" s="111"/>
      <c r="QXY12" s="111"/>
      <c r="QXZ12" s="111"/>
      <c r="QYA12" s="111"/>
      <c r="QYB12" s="111"/>
      <c r="QYC12" s="111"/>
      <c r="QYD12" s="111"/>
      <c r="QYE12" s="111"/>
      <c r="QYF12" s="111"/>
      <c r="QYG12" s="111"/>
      <c r="QYH12" s="111"/>
      <c r="QYI12" s="111"/>
      <c r="QYJ12" s="111"/>
      <c r="QYK12" s="111"/>
      <c r="QYL12" s="111"/>
      <c r="QYM12" s="111"/>
      <c r="QYN12" s="111"/>
      <c r="QYO12" s="111"/>
      <c r="QYP12" s="111"/>
      <c r="QYQ12" s="111"/>
      <c r="QYR12" s="111"/>
      <c r="QYS12" s="111"/>
      <c r="QYT12" s="111"/>
      <c r="QYU12" s="111"/>
      <c r="QYV12" s="111"/>
      <c r="QYW12" s="111"/>
      <c r="QYX12" s="111"/>
      <c r="QYY12" s="111"/>
      <c r="QYZ12" s="111"/>
      <c r="QZA12" s="111"/>
      <c r="QZB12" s="111"/>
      <c r="QZC12" s="111"/>
      <c r="QZD12" s="111"/>
      <c r="QZE12" s="111"/>
      <c r="QZF12" s="111"/>
      <c r="QZG12" s="111"/>
      <c r="QZH12" s="111"/>
      <c r="QZI12" s="111"/>
      <c r="QZJ12" s="111"/>
      <c r="QZK12" s="111"/>
      <c r="QZL12" s="111"/>
      <c r="QZM12" s="111"/>
      <c r="QZN12" s="111"/>
      <c r="QZO12" s="111"/>
      <c r="QZP12" s="111"/>
      <c r="QZQ12" s="111"/>
      <c r="QZR12" s="111"/>
      <c r="QZS12" s="111"/>
      <c r="QZT12" s="111"/>
      <c r="QZU12" s="111"/>
      <c r="QZV12" s="111"/>
      <c r="QZW12" s="111"/>
      <c r="QZX12" s="111"/>
      <c r="QZY12" s="111"/>
      <c r="QZZ12" s="111"/>
      <c r="RAA12" s="111"/>
      <c r="RAB12" s="111"/>
      <c r="RAC12" s="111"/>
      <c r="RAD12" s="111"/>
      <c r="RAE12" s="111"/>
      <c r="RAF12" s="111"/>
      <c r="RAG12" s="111"/>
      <c r="RAH12" s="111"/>
      <c r="RAI12" s="111"/>
      <c r="RAJ12" s="111"/>
      <c r="RAK12" s="111"/>
      <c r="RAL12" s="111"/>
      <c r="RAM12" s="111"/>
      <c r="RAN12" s="111"/>
      <c r="RAO12" s="111"/>
      <c r="RAP12" s="111"/>
      <c r="RAQ12" s="111"/>
      <c r="RAR12" s="111"/>
      <c r="RAS12" s="111"/>
      <c r="RAT12" s="111"/>
      <c r="RAU12" s="111"/>
      <c r="RAV12" s="111"/>
      <c r="RAW12" s="111"/>
      <c r="RAX12" s="111"/>
      <c r="RAY12" s="111"/>
      <c r="RAZ12" s="111"/>
      <c r="RBA12" s="111"/>
      <c r="RBB12" s="111"/>
      <c r="RBC12" s="111"/>
      <c r="RBD12" s="111"/>
      <c r="RBE12" s="111"/>
      <c r="RBF12" s="111"/>
      <c r="RBG12" s="111"/>
      <c r="RBH12" s="111"/>
      <c r="RBI12" s="111"/>
      <c r="RBJ12" s="111"/>
      <c r="RBK12" s="111"/>
      <c r="RBL12" s="111"/>
      <c r="RBM12" s="111"/>
      <c r="RBN12" s="111"/>
      <c r="RBO12" s="111"/>
      <c r="RBP12" s="111"/>
      <c r="RBQ12" s="111"/>
      <c r="RBR12" s="111"/>
      <c r="RBS12" s="111"/>
      <c r="RBT12" s="111"/>
      <c r="RBU12" s="111"/>
      <c r="RBV12" s="111"/>
      <c r="RBW12" s="111"/>
      <c r="RBX12" s="111"/>
      <c r="RBY12" s="111"/>
      <c r="RBZ12" s="111"/>
      <c r="RCA12" s="111"/>
      <c r="RCB12" s="111"/>
      <c r="RCC12" s="111"/>
      <c r="RCD12" s="111"/>
      <c r="RCE12" s="111"/>
      <c r="RCF12" s="111"/>
      <c r="RCG12" s="111"/>
      <c r="RCH12" s="111"/>
      <c r="RCI12" s="111"/>
      <c r="RCJ12" s="111"/>
      <c r="RCK12" s="111"/>
      <c r="RCL12" s="111"/>
      <c r="RCM12" s="111"/>
      <c r="RCN12" s="111"/>
      <c r="RCO12" s="111"/>
      <c r="RCP12" s="111"/>
      <c r="RCQ12" s="111"/>
      <c r="RCR12" s="111"/>
      <c r="RCS12" s="111"/>
      <c r="RCT12" s="111"/>
      <c r="RCU12" s="111"/>
      <c r="RCV12" s="111"/>
      <c r="RCW12" s="111"/>
      <c r="RCX12" s="111"/>
      <c r="RCY12" s="111"/>
      <c r="RCZ12" s="111"/>
      <c r="RDA12" s="111"/>
      <c r="RDB12" s="111"/>
      <c r="RDC12" s="111"/>
      <c r="RDD12" s="111"/>
      <c r="RDE12" s="111"/>
      <c r="RDF12" s="111"/>
      <c r="RDG12" s="111"/>
      <c r="RDH12" s="111"/>
      <c r="RDI12" s="111"/>
      <c r="RDJ12" s="111"/>
      <c r="RDK12" s="111"/>
      <c r="RDL12" s="111"/>
      <c r="RDM12" s="111"/>
      <c r="RDN12" s="111"/>
      <c r="RDO12" s="111"/>
      <c r="RDP12" s="111"/>
      <c r="RDQ12" s="111"/>
      <c r="RDR12" s="111"/>
      <c r="RDS12" s="111"/>
      <c r="RDT12" s="111"/>
      <c r="RDU12" s="111"/>
      <c r="RDV12" s="111"/>
      <c r="RDW12" s="111"/>
      <c r="RDX12" s="111"/>
      <c r="RDY12" s="111"/>
      <c r="RDZ12" s="111"/>
      <c r="REA12" s="111"/>
      <c r="REB12" s="111"/>
      <c r="REC12" s="111"/>
      <c r="RED12" s="111"/>
      <c r="REE12" s="111"/>
      <c r="REF12" s="111"/>
      <c r="REG12" s="111"/>
      <c r="REH12" s="111"/>
      <c r="REI12" s="111"/>
      <c r="REJ12" s="111"/>
      <c r="REK12" s="111"/>
      <c r="REL12" s="111"/>
      <c r="REM12" s="111"/>
      <c r="REN12" s="111"/>
      <c r="REO12" s="111"/>
      <c r="REP12" s="111"/>
      <c r="REQ12" s="111"/>
      <c r="RER12" s="111"/>
      <c r="RES12" s="111"/>
      <c r="RET12" s="111"/>
      <c r="REU12" s="111"/>
      <c r="REV12" s="111"/>
      <c r="REW12" s="111"/>
      <c r="REX12" s="111"/>
      <c r="REY12" s="111"/>
      <c r="REZ12" s="111"/>
      <c r="RFA12" s="111"/>
      <c r="RFB12" s="111"/>
      <c r="RFC12" s="111"/>
      <c r="RFD12" s="111"/>
      <c r="RFE12" s="111"/>
      <c r="RFF12" s="111"/>
      <c r="RFG12" s="111"/>
      <c r="RFH12" s="111"/>
      <c r="RFI12" s="111"/>
      <c r="RFJ12" s="111"/>
      <c r="RFK12" s="111"/>
      <c r="RFL12" s="111"/>
      <c r="RFM12" s="111"/>
      <c r="RFN12" s="111"/>
      <c r="RFO12" s="111"/>
      <c r="RFP12" s="111"/>
      <c r="RFQ12" s="111"/>
      <c r="RFR12" s="111"/>
      <c r="RFS12" s="111"/>
      <c r="RFT12" s="111"/>
      <c r="RFU12" s="111"/>
      <c r="RFV12" s="111"/>
      <c r="RFW12" s="111"/>
      <c r="RFX12" s="111"/>
      <c r="RFY12" s="111"/>
      <c r="RFZ12" s="111"/>
      <c r="RGA12" s="111"/>
      <c r="RGB12" s="111"/>
      <c r="RGC12" s="111"/>
      <c r="RGD12" s="111"/>
      <c r="RGE12" s="111"/>
      <c r="RGF12" s="111"/>
      <c r="RGG12" s="111"/>
      <c r="RGH12" s="111"/>
      <c r="RGI12" s="111"/>
      <c r="RGJ12" s="111"/>
      <c r="RGK12" s="111"/>
      <c r="RGL12" s="111"/>
      <c r="RGM12" s="111"/>
      <c r="RGN12" s="111"/>
      <c r="RGO12" s="111"/>
      <c r="RGP12" s="111"/>
      <c r="RGQ12" s="111"/>
      <c r="RGR12" s="111"/>
      <c r="RGS12" s="111"/>
      <c r="RGT12" s="111"/>
      <c r="RGU12" s="111"/>
      <c r="RGV12" s="111"/>
      <c r="RGW12" s="111"/>
      <c r="RGX12" s="111"/>
      <c r="RGY12" s="111"/>
      <c r="RGZ12" s="111"/>
      <c r="RHA12" s="111"/>
      <c r="RHB12" s="111"/>
      <c r="RHC12" s="111"/>
      <c r="RHD12" s="111"/>
      <c r="RHE12" s="111"/>
      <c r="RHF12" s="111"/>
      <c r="RHG12" s="111"/>
      <c r="RHH12" s="111"/>
      <c r="RHI12" s="111"/>
      <c r="RHJ12" s="111"/>
      <c r="RHK12" s="111"/>
      <c r="RHL12" s="111"/>
      <c r="RHM12" s="111"/>
      <c r="RHN12" s="111"/>
      <c r="RHO12" s="111"/>
      <c r="RHP12" s="111"/>
      <c r="RHQ12" s="111"/>
      <c r="RHR12" s="111"/>
      <c r="RHS12" s="111"/>
      <c r="RHT12" s="111"/>
      <c r="RHU12" s="111"/>
      <c r="RHV12" s="111"/>
      <c r="RHW12" s="111"/>
      <c r="RHX12" s="111"/>
      <c r="RHY12" s="111"/>
      <c r="RHZ12" s="111"/>
      <c r="RIA12" s="111"/>
      <c r="RIB12" s="111"/>
      <c r="RIC12" s="111"/>
      <c r="RID12" s="111"/>
      <c r="RIE12" s="111"/>
      <c r="RIF12" s="111"/>
      <c r="RIG12" s="111"/>
      <c r="RIH12" s="111"/>
      <c r="RII12" s="111"/>
      <c r="RIJ12" s="111"/>
      <c r="RIK12" s="111"/>
      <c r="RIL12" s="111"/>
      <c r="RIM12" s="111"/>
      <c r="RIN12" s="111"/>
      <c r="RIO12" s="111"/>
      <c r="RIP12" s="111"/>
      <c r="RIQ12" s="111"/>
      <c r="RIR12" s="111"/>
      <c r="RIS12" s="111"/>
      <c r="RIT12" s="111"/>
      <c r="RIU12" s="111"/>
      <c r="RIV12" s="111"/>
      <c r="RIW12" s="111"/>
      <c r="RIX12" s="111"/>
      <c r="RIY12" s="111"/>
      <c r="RIZ12" s="111"/>
      <c r="RJA12" s="111"/>
      <c r="RJB12" s="111"/>
      <c r="RJC12" s="111"/>
      <c r="RJD12" s="111"/>
      <c r="RJE12" s="111"/>
      <c r="RJF12" s="111"/>
      <c r="RJG12" s="111"/>
      <c r="RJH12" s="111"/>
      <c r="RJI12" s="111"/>
      <c r="RJJ12" s="111"/>
      <c r="RJK12" s="111"/>
      <c r="RJL12" s="111"/>
      <c r="RJM12" s="111"/>
      <c r="RJN12" s="111"/>
      <c r="RJO12" s="111"/>
      <c r="RJP12" s="111"/>
      <c r="RJQ12" s="111"/>
      <c r="RJR12" s="111"/>
      <c r="RJS12" s="111"/>
      <c r="RJT12" s="111"/>
      <c r="RJU12" s="111"/>
      <c r="RJV12" s="111"/>
      <c r="RJW12" s="111"/>
      <c r="RJX12" s="111"/>
      <c r="RJY12" s="111"/>
      <c r="RJZ12" s="111"/>
      <c r="RKA12" s="111"/>
      <c r="RKB12" s="111"/>
      <c r="RKC12" s="111"/>
      <c r="RKD12" s="111"/>
      <c r="RKE12" s="111"/>
      <c r="RKF12" s="111"/>
      <c r="RKG12" s="111"/>
      <c r="RKH12" s="111"/>
      <c r="RKI12" s="111"/>
      <c r="RKJ12" s="111"/>
      <c r="RKK12" s="111"/>
      <c r="RKL12" s="111"/>
      <c r="RKM12" s="111"/>
      <c r="RKN12" s="111"/>
      <c r="RKO12" s="111"/>
      <c r="RKP12" s="111"/>
      <c r="RKQ12" s="111"/>
      <c r="RKR12" s="111"/>
      <c r="RKS12" s="111"/>
      <c r="RKT12" s="111"/>
      <c r="RKU12" s="111"/>
      <c r="RKV12" s="111"/>
      <c r="RKW12" s="111"/>
      <c r="RKX12" s="111"/>
      <c r="RKY12" s="111"/>
      <c r="RKZ12" s="111"/>
      <c r="RLA12" s="111"/>
      <c r="RLB12" s="111"/>
      <c r="RLC12" s="111"/>
      <c r="RLD12" s="111"/>
      <c r="RLE12" s="111"/>
      <c r="RLF12" s="111"/>
      <c r="RLG12" s="111"/>
      <c r="RLH12" s="111"/>
      <c r="RLI12" s="111"/>
      <c r="RLJ12" s="111"/>
      <c r="RLK12" s="111"/>
      <c r="RLL12" s="111"/>
      <c r="RLM12" s="111"/>
      <c r="RLN12" s="111"/>
      <c r="RLO12" s="111"/>
      <c r="RLP12" s="111"/>
      <c r="RLQ12" s="111"/>
      <c r="RLR12" s="111"/>
      <c r="RLS12" s="111"/>
      <c r="RLT12" s="111"/>
      <c r="RLU12" s="111"/>
      <c r="RLV12" s="111"/>
      <c r="RLW12" s="111"/>
      <c r="RLX12" s="111"/>
      <c r="RLY12" s="111"/>
      <c r="RLZ12" s="111"/>
      <c r="RMA12" s="111"/>
      <c r="RMB12" s="111"/>
      <c r="RMC12" s="111"/>
      <c r="RMD12" s="111"/>
      <c r="RME12" s="111"/>
      <c r="RMF12" s="111"/>
      <c r="RMG12" s="111"/>
      <c r="RMH12" s="111"/>
      <c r="RMI12" s="111"/>
      <c r="RMJ12" s="111"/>
      <c r="RMK12" s="111"/>
      <c r="RML12" s="111"/>
      <c r="RMM12" s="111"/>
      <c r="RMN12" s="111"/>
      <c r="RMO12" s="111"/>
      <c r="RMP12" s="111"/>
      <c r="RMQ12" s="111"/>
      <c r="RMR12" s="111"/>
      <c r="RMS12" s="111"/>
      <c r="RMT12" s="111"/>
      <c r="RMU12" s="111"/>
      <c r="RMV12" s="111"/>
      <c r="RMW12" s="111"/>
      <c r="RMX12" s="111"/>
      <c r="RMY12" s="111"/>
      <c r="RMZ12" s="111"/>
      <c r="RNA12" s="111"/>
      <c r="RNB12" s="111"/>
      <c r="RNC12" s="111"/>
      <c r="RND12" s="111"/>
      <c r="RNE12" s="111"/>
      <c r="RNF12" s="111"/>
      <c r="RNG12" s="111"/>
      <c r="RNH12" s="111"/>
      <c r="RNI12" s="111"/>
      <c r="RNJ12" s="111"/>
      <c r="RNK12" s="111"/>
      <c r="RNL12" s="111"/>
      <c r="RNM12" s="111"/>
      <c r="RNN12" s="111"/>
      <c r="RNO12" s="111"/>
      <c r="RNP12" s="111"/>
      <c r="RNQ12" s="111"/>
      <c r="RNR12" s="111"/>
      <c r="RNS12" s="111"/>
      <c r="RNT12" s="111"/>
      <c r="RNU12" s="111"/>
      <c r="RNV12" s="111"/>
      <c r="RNW12" s="111"/>
      <c r="RNX12" s="111"/>
      <c r="RNY12" s="111"/>
      <c r="RNZ12" s="111"/>
      <c r="ROA12" s="111"/>
      <c r="ROB12" s="111"/>
      <c r="ROC12" s="111"/>
      <c r="ROD12" s="111"/>
      <c r="ROE12" s="111"/>
      <c r="ROF12" s="111"/>
      <c r="ROG12" s="111"/>
      <c r="ROH12" s="111"/>
      <c r="ROI12" s="111"/>
      <c r="ROJ12" s="111"/>
      <c r="ROK12" s="111"/>
      <c r="ROL12" s="111"/>
      <c r="ROM12" s="111"/>
      <c r="RON12" s="111"/>
      <c r="ROO12" s="111"/>
      <c r="ROP12" s="111"/>
      <c r="ROQ12" s="111"/>
      <c r="ROR12" s="111"/>
      <c r="ROS12" s="111"/>
      <c r="ROT12" s="111"/>
      <c r="ROU12" s="111"/>
      <c r="ROV12" s="111"/>
      <c r="ROW12" s="111"/>
      <c r="ROX12" s="111"/>
      <c r="ROY12" s="111"/>
      <c r="ROZ12" s="111"/>
      <c r="RPA12" s="111"/>
      <c r="RPB12" s="111"/>
      <c r="RPC12" s="111"/>
      <c r="RPD12" s="111"/>
      <c r="RPE12" s="111"/>
      <c r="RPF12" s="111"/>
      <c r="RPG12" s="111"/>
      <c r="RPH12" s="111"/>
      <c r="RPI12" s="111"/>
      <c r="RPJ12" s="111"/>
      <c r="RPK12" s="111"/>
      <c r="RPL12" s="111"/>
      <c r="RPM12" s="111"/>
      <c r="RPN12" s="111"/>
      <c r="RPO12" s="111"/>
      <c r="RPP12" s="111"/>
      <c r="RPQ12" s="111"/>
      <c r="RPR12" s="111"/>
      <c r="RPS12" s="111"/>
      <c r="RPT12" s="111"/>
      <c r="RPU12" s="111"/>
      <c r="RPV12" s="111"/>
      <c r="RPW12" s="111"/>
      <c r="RPX12" s="111"/>
      <c r="RPY12" s="111"/>
      <c r="RPZ12" s="111"/>
      <c r="RQA12" s="111"/>
      <c r="RQB12" s="111"/>
      <c r="RQC12" s="111"/>
      <c r="RQD12" s="111"/>
      <c r="RQE12" s="111"/>
      <c r="RQF12" s="111"/>
      <c r="RQG12" s="111"/>
      <c r="RQH12" s="111"/>
      <c r="RQI12" s="111"/>
      <c r="RQJ12" s="111"/>
      <c r="RQK12" s="111"/>
      <c r="RQL12" s="111"/>
      <c r="RQM12" s="111"/>
      <c r="RQN12" s="111"/>
      <c r="RQO12" s="111"/>
      <c r="RQP12" s="111"/>
      <c r="RQQ12" s="111"/>
      <c r="RQR12" s="111"/>
      <c r="RQS12" s="111"/>
      <c r="RQT12" s="111"/>
      <c r="RQU12" s="111"/>
      <c r="RQV12" s="111"/>
      <c r="RQW12" s="111"/>
      <c r="RQX12" s="111"/>
      <c r="RQY12" s="111"/>
      <c r="RQZ12" s="111"/>
      <c r="RRA12" s="111"/>
      <c r="RRB12" s="111"/>
      <c r="RRC12" s="111"/>
      <c r="RRD12" s="111"/>
      <c r="RRE12" s="111"/>
      <c r="RRF12" s="111"/>
      <c r="RRG12" s="111"/>
      <c r="RRH12" s="111"/>
      <c r="RRI12" s="111"/>
      <c r="RRJ12" s="111"/>
      <c r="RRK12" s="111"/>
      <c r="RRL12" s="111"/>
      <c r="RRM12" s="111"/>
      <c r="RRN12" s="111"/>
      <c r="RRO12" s="111"/>
      <c r="RRP12" s="111"/>
      <c r="RRQ12" s="111"/>
      <c r="RRR12" s="111"/>
      <c r="RRS12" s="111"/>
      <c r="RRT12" s="111"/>
      <c r="RRU12" s="111"/>
      <c r="RRV12" s="111"/>
      <c r="RRW12" s="111"/>
      <c r="RRX12" s="111"/>
      <c r="RRY12" s="111"/>
      <c r="RRZ12" s="111"/>
      <c r="RSA12" s="111"/>
      <c r="RSB12" s="111"/>
      <c r="RSC12" s="111"/>
      <c r="RSD12" s="111"/>
      <c r="RSE12" s="111"/>
      <c r="RSF12" s="111"/>
      <c r="RSG12" s="111"/>
      <c r="RSH12" s="111"/>
      <c r="RSI12" s="111"/>
      <c r="RSJ12" s="111"/>
      <c r="RSK12" s="111"/>
      <c r="RSL12" s="111"/>
      <c r="RSM12" s="111"/>
      <c r="RSN12" s="111"/>
      <c r="RSO12" s="111"/>
      <c r="RSP12" s="111"/>
      <c r="RSQ12" s="111"/>
      <c r="RSR12" s="111"/>
      <c r="RSS12" s="111"/>
      <c r="RST12" s="111"/>
      <c r="RSU12" s="111"/>
      <c r="RSV12" s="111"/>
      <c r="RSW12" s="111"/>
      <c r="RSX12" s="111"/>
      <c r="RSY12" s="111"/>
      <c r="RSZ12" s="111"/>
      <c r="RTA12" s="111"/>
      <c r="RTB12" s="111"/>
      <c r="RTC12" s="111"/>
      <c r="RTD12" s="111"/>
      <c r="RTE12" s="111"/>
      <c r="RTF12" s="111"/>
      <c r="RTG12" s="111"/>
      <c r="RTH12" s="111"/>
      <c r="RTI12" s="111"/>
      <c r="RTJ12" s="111"/>
      <c r="RTK12" s="111"/>
      <c r="RTL12" s="111"/>
      <c r="RTM12" s="111"/>
      <c r="RTN12" s="111"/>
      <c r="RTO12" s="111"/>
      <c r="RTP12" s="111"/>
      <c r="RTQ12" s="111"/>
      <c r="RTR12" s="111"/>
      <c r="RTS12" s="111"/>
      <c r="RTT12" s="111"/>
      <c r="RTU12" s="111"/>
      <c r="RTV12" s="111"/>
      <c r="RTW12" s="111"/>
      <c r="RTX12" s="111"/>
      <c r="RTY12" s="111"/>
      <c r="RTZ12" s="111"/>
      <c r="RUA12" s="111"/>
      <c r="RUB12" s="111"/>
      <c r="RUC12" s="111"/>
      <c r="RUD12" s="111"/>
      <c r="RUE12" s="111"/>
      <c r="RUF12" s="111"/>
      <c r="RUG12" s="111"/>
      <c r="RUH12" s="111"/>
      <c r="RUI12" s="111"/>
      <c r="RUJ12" s="111"/>
      <c r="RUK12" s="111"/>
      <c r="RUL12" s="111"/>
      <c r="RUM12" s="111"/>
      <c r="RUN12" s="111"/>
      <c r="RUO12" s="111"/>
      <c r="RUP12" s="111"/>
      <c r="RUQ12" s="111"/>
      <c r="RUR12" s="111"/>
      <c r="RUS12" s="111"/>
      <c r="RUT12" s="111"/>
      <c r="RUU12" s="111"/>
      <c r="RUV12" s="111"/>
      <c r="RUW12" s="111"/>
      <c r="RUX12" s="111"/>
      <c r="RUY12" s="111"/>
      <c r="RUZ12" s="111"/>
      <c r="RVA12" s="111"/>
      <c r="RVB12" s="111"/>
      <c r="RVC12" s="111"/>
      <c r="RVD12" s="111"/>
      <c r="RVE12" s="111"/>
      <c r="RVF12" s="111"/>
      <c r="RVG12" s="111"/>
      <c r="RVH12" s="111"/>
      <c r="RVI12" s="111"/>
      <c r="RVJ12" s="111"/>
      <c r="RVK12" s="111"/>
      <c r="RVL12" s="111"/>
      <c r="RVM12" s="111"/>
      <c r="RVN12" s="111"/>
      <c r="RVO12" s="111"/>
      <c r="RVP12" s="111"/>
      <c r="RVQ12" s="111"/>
      <c r="RVR12" s="111"/>
      <c r="RVS12" s="111"/>
      <c r="RVT12" s="111"/>
      <c r="RVU12" s="111"/>
      <c r="RVV12" s="111"/>
      <c r="RVW12" s="111"/>
      <c r="RVX12" s="111"/>
      <c r="RVY12" s="111"/>
      <c r="RVZ12" s="111"/>
      <c r="RWA12" s="111"/>
      <c r="RWB12" s="111"/>
      <c r="RWC12" s="111"/>
      <c r="RWD12" s="111"/>
      <c r="RWE12" s="111"/>
      <c r="RWF12" s="111"/>
      <c r="RWG12" s="111"/>
      <c r="RWH12" s="111"/>
      <c r="RWI12" s="111"/>
      <c r="RWJ12" s="111"/>
      <c r="RWK12" s="111"/>
      <c r="RWL12" s="111"/>
      <c r="RWM12" s="111"/>
      <c r="RWN12" s="111"/>
      <c r="RWO12" s="111"/>
      <c r="RWP12" s="111"/>
      <c r="RWQ12" s="111"/>
      <c r="RWR12" s="111"/>
      <c r="RWS12" s="111"/>
      <c r="RWT12" s="111"/>
      <c r="RWU12" s="111"/>
      <c r="RWV12" s="111"/>
      <c r="RWW12" s="111"/>
      <c r="RWX12" s="111"/>
      <c r="RWY12" s="111"/>
      <c r="RWZ12" s="111"/>
      <c r="RXA12" s="111"/>
      <c r="RXB12" s="111"/>
      <c r="RXC12" s="111"/>
      <c r="RXD12" s="111"/>
      <c r="RXE12" s="111"/>
      <c r="RXF12" s="111"/>
      <c r="RXG12" s="111"/>
      <c r="RXH12" s="111"/>
      <c r="RXI12" s="111"/>
      <c r="RXJ12" s="111"/>
      <c r="RXK12" s="111"/>
      <c r="RXL12" s="111"/>
      <c r="RXM12" s="111"/>
      <c r="RXN12" s="111"/>
      <c r="RXO12" s="111"/>
      <c r="RXP12" s="111"/>
      <c r="RXQ12" s="111"/>
      <c r="RXR12" s="111"/>
      <c r="RXS12" s="111"/>
      <c r="RXT12" s="111"/>
      <c r="RXU12" s="111"/>
      <c r="RXV12" s="111"/>
      <c r="RXW12" s="111"/>
      <c r="RXX12" s="111"/>
      <c r="RXY12" s="111"/>
      <c r="RXZ12" s="111"/>
      <c r="RYA12" s="111"/>
      <c r="RYB12" s="111"/>
      <c r="RYC12" s="111"/>
      <c r="RYD12" s="111"/>
      <c r="RYE12" s="111"/>
      <c r="RYF12" s="111"/>
      <c r="RYG12" s="111"/>
      <c r="RYH12" s="111"/>
      <c r="RYI12" s="111"/>
      <c r="RYJ12" s="111"/>
      <c r="RYK12" s="111"/>
      <c r="RYL12" s="111"/>
      <c r="RYM12" s="111"/>
      <c r="RYN12" s="111"/>
      <c r="RYO12" s="111"/>
      <c r="RYP12" s="111"/>
      <c r="RYQ12" s="111"/>
      <c r="RYR12" s="111"/>
      <c r="RYS12" s="111"/>
      <c r="RYT12" s="111"/>
      <c r="RYU12" s="111"/>
      <c r="RYV12" s="111"/>
      <c r="RYW12" s="111"/>
      <c r="RYX12" s="111"/>
      <c r="RYY12" s="111"/>
      <c r="RYZ12" s="111"/>
      <c r="RZA12" s="111"/>
      <c r="RZB12" s="111"/>
      <c r="RZC12" s="111"/>
      <c r="RZD12" s="111"/>
      <c r="RZE12" s="111"/>
      <c r="RZF12" s="111"/>
      <c r="RZG12" s="111"/>
      <c r="RZH12" s="111"/>
      <c r="RZI12" s="111"/>
      <c r="RZJ12" s="111"/>
      <c r="RZK12" s="111"/>
      <c r="RZL12" s="111"/>
      <c r="RZM12" s="111"/>
      <c r="RZN12" s="111"/>
      <c r="RZO12" s="111"/>
      <c r="RZP12" s="111"/>
      <c r="RZQ12" s="111"/>
      <c r="RZR12" s="111"/>
      <c r="RZS12" s="111"/>
      <c r="RZT12" s="111"/>
      <c r="RZU12" s="111"/>
      <c r="RZV12" s="111"/>
      <c r="RZW12" s="111"/>
      <c r="RZX12" s="111"/>
      <c r="RZY12" s="111"/>
      <c r="RZZ12" s="111"/>
      <c r="SAA12" s="111"/>
      <c r="SAB12" s="111"/>
      <c r="SAC12" s="111"/>
      <c r="SAD12" s="111"/>
      <c r="SAE12" s="111"/>
      <c r="SAF12" s="111"/>
      <c r="SAG12" s="111"/>
      <c r="SAH12" s="111"/>
      <c r="SAI12" s="111"/>
      <c r="SAJ12" s="111"/>
      <c r="SAK12" s="111"/>
      <c r="SAL12" s="111"/>
      <c r="SAM12" s="111"/>
      <c r="SAN12" s="111"/>
      <c r="SAO12" s="111"/>
      <c r="SAP12" s="111"/>
      <c r="SAQ12" s="111"/>
      <c r="SAR12" s="111"/>
      <c r="SAS12" s="111"/>
      <c r="SAT12" s="111"/>
      <c r="SAU12" s="111"/>
      <c r="SAV12" s="111"/>
      <c r="SAW12" s="111"/>
      <c r="SAX12" s="111"/>
      <c r="SAY12" s="111"/>
      <c r="SAZ12" s="111"/>
      <c r="SBA12" s="111"/>
      <c r="SBB12" s="111"/>
      <c r="SBC12" s="111"/>
      <c r="SBD12" s="111"/>
      <c r="SBE12" s="111"/>
      <c r="SBF12" s="111"/>
      <c r="SBG12" s="111"/>
      <c r="SBH12" s="111"/>
      <c r="SBI12" s="111"/>
      <c r="SBJ12" s="111"/>
      <c r="SBK12" s="111"/>
      <c r="SBL12" s="111"/>
      <c r="SBM12" s="111"/>
      <c r="SBN12" s="111"/>
      <c r="SBO12" s="111"/>
      <c r="SBP12" s="111"/>
      <c r="SBQ12" s="111"/>
      <c r="SBR12" s="111"/>
      <c r="SBS12" s="111"/>
      <c r="SBT12" s="111"/>
      <c r="SBU12" s="111"/>
      <c r="SBV12" s="111"/>
      <c r="SBW12" s="111"/>
      <c r="SBX12" s="111"/>
      <c r="SBY12" s="111"/>
      <c r="SBZ12" s="111"/>
      <c r="SCA12" s="111"/>
      <c r="SCB12" s="111"/>
      <c r="SCC12" s="111"/>
      <c r="SCD12" s="111"/>
      <c r="SCE12" s="111"/>
      <c r="SCF12" s="111"/>
      <c r="SCG12" s="111"/>
      <c r="SCH12" s="111"/>
      <c r="SCI12" s="111"/>
      <c r="SCJ12" s="111"/>
      <c r="SCK12" s="111"/>
      <c r="SCL12" s="111"/>
      <c r="SCM12" s="111"/>
      <c r="SCN12" s="111"/>
      <c r="SCO12" s="111"/>
      <c r="SCP12" s="111"/>
      <c r="SCQ12" s="111"/>
      <c r="SCR12" s="111"/>
      <c r="SCS12" s="111"/>
      <c r="SCT12" s="111"/>
      <c r="SCU12" s="111"/>
      <c r="SCV12" s="111"/>
      <c r="SCW12" s="111"/>
      <c r="SCX12" s="111"/>
      <c r="SCY12" s="111"/>
      <c r="SCZ12" s="111"/>
      <c r="SDA12" s="111"/>
      <c r="SDB12" s="111"/>
      <c r="SDC12" s="111"/>
      <c r="SDD12" s="111"/>
      <c r="SDE12" s="111"/>
      <c r="SDF12" s="111"/>
      <c r="SDG12" s="111"/>
      <c r="SDH12" s="111"/>
      <c r="SDI12" s="111"/>
      <c r="SDJ12" s="111"/>
      <c r="SDK12" s="111"/>
      <c r="SDL12" s="111"/>
      <c r="SDM12" s="111"/>
      <c r="SDN12" s="111"/>
      <c r="SDO12" s="111"/>
      <c r="SDP12" s="111"/>
      <c r="SDQ12" s="111"/>
      <c r="SDR12" s="111"/>
      <c r="SDS12" s="111"/>
      <c r="SDT12" s="111"/>
      <c r="SDU12" s="111"/>
      <c r="SDV12" s="111"/>
      <c r="SDW12" s="111"/>
      <c r="SDX12" s="111"/>
      <c r="SDY12" s="111"/>
      <c r="SDZ12" s="111"/>
      <c r="SEA12" s="111"/>
      <c r="SEB12" s="111"/>
      <c r="SEC12" s="111"/>
      <c r="SED12" s="111"/>
      <c r="SEE12" s="111"/>
      <c r="SEF12" s="111"/>
      <c r="SEG12" s="111"/>
      <c r="SEH12" s="111"/>
      <c r="SEI12" s="111"/>
      <c r="SEJ12" s="111"/>
      <c r="SEK12" s="111"/>
      <c r="SEL12" s="111"/>
      <c r="SEM12" s="111"/>
      <c r="SEN12" s="111"/>
      <c r="SEO12" s="111"/>
      <c r="SEP12" s="111"/>
      <c r="SEQ12" s="111"/>
      <c r="SER12" s="111"/>
      <c r="SES12" s="111"/>
      <c r="SET12" s="111"/>
      <c r="SEU12" s="111"/>
      <c r="SEV12" s="111"/>
      <c r="SEW12" s="111"/>
      <c r="SEX12" s="111"/>
      <c r="SEY12" s="111"/>
      <c r="SEZ12" s="111"/>
      <c r="SFA12" s="111"/>
      <c r="SFB12" s="111"/>
      <c r="SFC12" s="111"/>
      <c r="SFD12" s="111"/>
      <c r="SFE12" s="111"/>
      <c r="SFF12" s="111"/>
      <c r="SFG12" s="111"/>
      <c r="SFH12" s="111"/>
      <c r="SFI12" s="111"/>
      <c r="SFJ12" s="111"/>
      <c r="SFK12" s="111"/>
      <c r="SFL12" s="111"/>
      <c r="SFM12" s="111"/>
      <c r="SFN12" s="111"/>
      <c r="SFO12" s="111"/>
      <c r="SFP12" s="111"/>
      <c r="SFQ12" s="111"/>
      <c r="SFR12" s="111"/>
      <c r="SFS12" s="111"/>
      <c r="SFT12" s="111"/>
      <c r="SFU12" s="111"/>
      <c r="SFV12" s="111"/>
      <c r="SFW12" s="111"/>
      <c r="SFX12" s="111"/>
      <c r="SFY12" s="111"/>
      <c r="SFZ12" s="111"/>
      <c r="SGA12" s="111"/>
      <c r="SGB12" s="111"/>
      <c r="SGC12" s="111"/>
      <c r="SGD12" s="111"/>
      <c r="SGE12" s="111"/>
      <c r="SGF12" s="111"/>
      <c r="SGG12" s="111"/>
      <c r="SGH12" s="111"/>
      <c r="SGI12" s="111"/>
      <c r="SGJ12" s="111"/>
      <c r="SGK12" s="111"/>
      <c r="SGL12" s="111"/>
      <c r="SGM12" s="111"/>
      <c r="SGN12" s="111"/>
      <c r="SGO12" s="111"/>
      <c r="SGP12" s="111"/>
      <c r="SGQ12" s="111"/>
      <c r="SGR12" s="111"/>
      <c r="SGS12" s="111"/>
      <c r="SGT12" s="111"/>
      <c r="SGU12" s="111"/>
      <c r="SGV12" s="111"/>
      <c r="SGW12" s="111"/>
      <c r="SGX12" s="111"/>
      <c r="SGY12" s="111"/>
      <c r="SGZ12" s="111"/>
      <c r="SHA12" s="111"/>
      <c r="SHB12" s="111"/>
      <c r="SHC12" s="111"/>
      <c r="SHD12" s="111"/>
      <c r="SHE12" s="111"/>
      <c r="SHF12" s="111"/>
      <c r="SHG12" s="111"/>
      <c r="SHH12" s="111"/>
      <c r="SHI12" s="111"/>
      <c r="SHJ12" s="111"/>
      <c r="SHK12" s="111"/>
      <c r="SHL12" s="111"/>
      <c r="SHM12" s="111"/>
      <c r="SHN12" s="111"/>
      <c r="SHO12" s="111"/>
      <c r="SHP12" s="111"/>
      <c r="SHQ12" s="111"/>
      <c r="SHR12" s="111"/>
      <c r="SHS12" s="111"/>
      <c r="SHT12" s="111"/>
      <c r="SHU12" s="111"/>
      <c r="SHV12" s="111"/>
      <c r="SHW12" s="111"/>
      <c r="SHX12" s="111"/>
      <c r="SHY12" s="111"/>
      <c r="SHZ12" s="111"/>
      <c r="SIA12" s="111"/>
      <c r="SIB12" s="111"/>
      <c r="SIC12" s="111"/>
      <c r="SID12" s="111"/>
      <c r="SIE12" s="111"/>
      <c r="SIF12" s="111"/>
      <c r="SIG12" s="111"/>
      <c r="SIH12" s="111"/>
      <c r="SII12" s="111"/>
      <c r="SIJ12" s="111"/>
      <c r="SIK12" s="111"/>
      <c r="SIL12" s="111"/>
      <c r="SIM12" s="111"/>
      <c r="SIN12" s="111"/>
      <c r="SIO12" s="111"/>
      <c r="SIP12" s="111"/>
      <c r="SIQ12" s="111"/>
      <c r="SIR12" s="111"/>
      <c r="SIS12" s="111"/>
      <c r="SIT12" s="111"/>
      <c r="SIU12" s="111"/>
      <c r="SIV12" s="111"/>
      <c r="SIW12" s="111"/>
      <c r="SIX12" s="111"/>
      <c r="SIY12" s="111"/>
      <c r="SIZ12" s="111"/>
      <c r="SJA12" s="111"/>
      <c r="SJB12" s="111"/>
      <c r="SJC12" s="111"/>
      <c r="SJD12" s="111"/>
      <c r="SJE12" s="111"/>
      <c r="SJF12" s="111"/>
      <c r="SJG12" s="111"/>
      <c r="SJH12" s="111"/>
      <c r="SJI12" s="111"/>
      <c r="SJJ12" s="111"/>
      <c r="SJK12" s="111"/>
      <c r="SJL12" s="111"/>
      <c r="SJM12" s="111"/>
      <c r="SJN12" s="111"/>
      <c r="SJO12" s="111"/>
      <c r="SJP12" s="111"/>
      <c r="SJQ12" s="111"/>
      <c r="SJR12" s="111"/>
      <c r="SJS12" s="111"/>
      <c r="SJT12" s="111"/>
      <c r="SJU12" s="111"/>
      <c r="SJV12" s="111"/>
      <c r="SJW12" s="111"/>
      <c r="SJX12" s="111"/>
      <c r="SJY12" s="111"/>
      <c r="SJZ12" s="111"/>
      <c r="SKA12" s="111"/>
      <c r="SKB12" s="111"/>
      <c r="SKC12" s="111"/>
      <c r="SKD12" s="111"/>
      <c r="SKE12" s="111"/>
      <c r="SKF12" s="111"/>
      <c r="SKG12" s="111"/>
      <c r="SKH12" s="111"/>
      <c r="SKI12" s="111"/>
      <c r="SKJ12" s="111"/>
      <c r="SKK12" s="111"/>
      <c r="SKL12" s="111"/>
      <c r="SKM12" s="111"/>
      <c r="SKN12" s="111"/>
      <c r="SKO12" s="111"/>
      <c r="SKP12" s="111"/>
      <c r="SKQ12" s="111"/>
      <c r="SKR12" s="111"/>
      <c r="SKS12" s="111"/>
      <c r="SKT12" s="111"/>
      <c r="SKU12" s="111"/>
      <c r="SKV12" s="111"/>
      <c r="SKW12" s="111"/>
      <c r="SKX12" s="111"/>
      <c r="SKY12" s="111"/>
      <c r="SKZ12" s="111"/>
      <c r="SLA12" s="111"/>
      <c r="SLB12" s="111"/>
      <c r="SLC12" s="111"/>
      <c r="SLD12" s="111"/>
      <c r="SLE12" s="111"/>
      <c r="SLF12" s="111"/>
      <c r="SLG12" s="111"/>
      <c r="SLH12" s="111"/>
      <c r="SLI12" s="111"/>
      <c r="SLJ12" s="111"/>
      <c r="SLK12" s="111"/>
      <c r="SLL12" s="111"/>
      <c r="SLM12" s="111"/>
      <c r="SLN12" s="111"/>
      <c r="SLO12" s="111"/>
      <c r="SLP12" s="111"/>
      <c r="SLQ12" s="111"/>
      <c r="SLR12" s="111"/>
      <c r="SLS12" s="111"/>
      <c r="SLT12" s="111"/>
      <c r="SLU12" s="111"/>
      <c r="SLV12" s="111"/>
      <c r="SLW12" s="111"/>
      <c r="SLX12" s="111"/>
      <c r="SLY12" s="111"/>
      <c r="SLZ12" s="111"/>
      <c r="SMA12" s="111"/>
      <c r="SMB12" s="111"/>
      <c r="SMC12" s="111"/>
      <c r="SMD12" s="111"/>
      <c r="SME12" s="111"/>
      <c r="SMF12" s="111"/>
      <c r="SMG12" s="111"/>
      <c r="SMH12" s="111"/>
      <c r="SMI12" s="111"/>
      <c r="SMJ12" s="111"/>
      <c r="SMK12" s="111"/>
      <c r="SML12" s="111"/>
      <c r="SMM12" s="111"/>
      <c r="SMN12" s="111"/>
      <c r="SMO12" s="111"/>
      <c r="SMP12" s="111"/>
      <c r="SMQ12" s="111"/>
      <c r="SMR12" s="111"/>
      <c r="SMS12" s="111"/>
      <c r="SMT12" s="111"/>
      <c r="SMU12" s="111"/>
      <c r="SMV12" s="111"/>
      <c r="SMW12" s="111"/>
      <c r="SMX12" s="111"/>
      <c r="SMY12" s="111"/>
      <c r="SMZ12" s="111"/>
      <c r="SNA12" s="111"/>
      <c r="SNB12" s="111"/>
      <c r="SNC12" s="111"/>
      <c r="SND12" s="111"/>
      <c r="SNE12" s="111"/>
      <c r="SNF12" s="111"/>
      <c r="SNG12" s="111"/>
      <c r="SNH12" s="111"/>
      <c r="SNI12" s="111"/>
      <c r="SNJ12" s="111"/>
      <c r="SNK12" s="111"/>
      <c r="SNL12" s="111"/>
      <c r="SNM12" s="111"/>
      <c r="SNN12" s="111"/>
      <c r="SNO12" s="111"/>
      <c r="SNP12" s="111"/>
      <c r="SNQ12" s="111"/>
      <c r="SNR12" s="111"/>
      <c r="SNS12" s="111"/>
      <c r="SNT12" s="111"/>
      <c r="SNU12" s="111"/>
      <c r="SNV12" s="111"/>
      <c r="SNW12" s="111"/>
      <c r="SNX12" s="111"/>
      <c r="SNY12" s="111"/>
      <c r="SNZ12" s="111"/>
      <c r="SOA12" s="111"/>
      <c r="SOB12" s="111"/>
      <c r="SOC12" s="111"/>
      <c r="SOD12" s="111"/>
      <c r="SOE12" s="111"/>
      <c r="SOF12" s="111"/>
      <c r="SOG12" s="111"/>
      <c r="SOH12" s="111"/>
      <c r="SOI12" s="111"/>
      <c r="SOJ12" s="111"/>
      <c r="SOK12" s="111"/>
      <c r="SOL12" s="111"/>
      <c r="SOM12" s="111"/>
      <c r="SON12" s="111"/>
      <c r="SOO12" s="111"/>
      <c r="SOP12" s="111"/>
      <c r="SOQ12" s="111"/>
      <c r="SOR12" s="111"/>
      <c r="SOS12" s="111"/>
      <c r="SOT12" s="111"/>
      <c r="SOU12" s="111"/>
      <c r="SOV12" s="111"/>
      <c r="SOW12" s="111"/>
      <c r="SOX12" s="111"/>
      <c r="SOY12" s="111"/>
      <c r="SOZ12" s="111"/>
      <c r="SPA12" s="111"/>
      <c r="SPB12" s="111"/>
      <c r="SPC12" s="111"/>
      <c r="SPD12" s="111"/>
      <c r="SPE12" s="111"/>
      <c r="SPF12" s="111"/>
      <c r="SPG12" s="111"/>
      <c r="SPH12" s="111"/>
      <c r="SPI12" s="111"/>
      <c r="SPJ12" s="111"/>
      <c r="SPK12" s="111"/>
      <c r="SPL12" s="111"/>
      <c r="SPM12" s="111"/>
      <c r="SPN12" s="111"/>
      <c r="SPO12" s="111"/>
      <c r="SPP12" s="111"/>
      <c r="SPQ12" s="111"/>
      <c r="SPR12" s="111"/>
      <c r="SPS12" s="111"/>
      <c r="SPT12" s="111"/>
      <c r="SPU12" s="111"/>
      <c r="SPV12" s="111"/>
      <c r="SPW12" s="111"/>
      <c r="SPX12" s="111"/>
      <c r="SPY12" s="111"/>
      <c r="SPZ12" s="111"/>
      <c r="SQA12" s="111"/>
      <c r="SQB12" s="111"/>
      <c r="SQC12" s="111"/>
      <c r="SQD12" s="111"/>
      <c r="SQE12" s="111"/>
      <c r="SQF12" s="111"/>
      <c r="SQG12" s="111"/>
      <c r="SQH12" s="111"/>
      <c r="SQI12" s="111"/>
      <c r="SQJ12" s="111"/>
      <c r="SQK12" s="111"/>
      <c r="SQL12" s="111"/>
      <c r="SQM12" s="111"/>
      <c r="SQN12" s="111"/>
      <c r="SQO12" s="111"/>
      <c r="SQP12" s="111"/>
      <c r="SQQ12" s="111"/>
      <c r="SQR12" s="111"/>
      <c r="SQS12" s="111"/>
      <c r="SQT12" s="111"/>
      <c r="SQU12" s="111"/>
      <c r="SQV12" s="111"/>
      <c r="SQW12" s="111"/>
      <c r="SQX12" s="111"/>
      <c r="SQY12" s="111"/>
      <c r="SQZ12" s="111"/>
      <c r="SRA12" s="111"/>
      <c r="SRB12" s="111"/>
      <c r="SRC12" s="111"/>
      <c r="SRD12" s="111"/>
      <c r="SRE12" s="111"/>
      <c r="SRF12" s="111"/>
      <c r="SRG12" s="111"/>
      <c r="SRH12" s="111"/>
      <c r="SRI12" s="111"/>
      <c r="SRJ12" s="111"/>
      <c r="SRK12" s="111"/>
      <c r="SRL12" s="111"/>
      <c r="SRM12" s="111"/>
      <c r="SRN12" s="111"/>
      <c r="SRO12" s="111"/>
      <c r="SRP12" s="111"/>
      <c r="SRQ12" s="111"/>
      <c r="SRR12" s="111"/>
      <c r="SRS12" s="111"/>
      <c r="SRT12" s="111"/>
      <c r="SRU12" s="111"/>
      <c r="SRV12" s="111"/>
      <c r="SRW12" s="111"/>
      <c r="SRX12" s="111"/>
      <c r="SRY12" s="111"/>
      <c r="SRZ12" s="111"/>
      <c r="SSA12" s="111"/>
      <c r="SSB12" s="111"/>
      <c r="SSC12" s="111"/>
      <c r="SSD12" s="111"/>
      <c r="SSE12" s="111"/>
      <c r="SSF12" s="111"/>
      <c r="SSG12" s="111"/>
      <c r="SSH12" s="111"/>
      <c r="SSI12" s="111"/>
      <c r="SSJ12" s="111"/>
      <c r="SSK12" s="111"/>
      <c r="SSL12" s="111"/>
      <c r="SSM12" s="111"/>
      <c r="SSN12" s="111"/>
      <c r="SSO12" s="111"/>
      <c r="SSP12" s="111"/>
      <c r="SSQ12" s="111"/>
      <c r="SSR12" s="111"/>
      <c r="SSS12" s="111"/>
      <c r="SST12" s="111"/>
      <c r="SSU12" s="111"/>
      <c r="SSV12" s="111"/>
      <c r="SSW12" s="111"/>
      <c r="SSX12" s="111"/>
      <c r="SSY12" s="111"/>
      <c r="SSZ12" s="111"/>
      <c r="STA12" s="111"/>
      <c r="STB12" s="111"/>
      <c r="STC12" s="111"/>
      <c r="STD12" s="111"/>
      <c r="STE12" s="111"/>
      <c r="STF12" s="111"/>
      <c r="STG12" s="111"/>
      <c r="STH12" s="111"/>
      <c r="STI12" s="111"/>
      <c r="STJ12" s="111"/>
      <c r="STK12" s="111"/>
      <c r="STL12" s="111"/>
      <c r="STM12" s="111"/>
      <c r="STN12" s="111"/>
      <c r="STO12" s="111"/>
      <c r="STP12" s="111"/>
      <c r="STQ12" s="111"/>
      <c r="STR12" s="111"/>
      <c r="STS12" s="111"/>
      <c r="STT12" s="111"/>
      <c r="STU12" s="111"/>
      <c r="STV12" s="111"/>
      <c r="STW12" s="111"/>
      <c r="STX12" s="111"/>
      <c r="STY12" s="111"/>
      <c r="STZ12" s="111"/>
      <c r="SUA12" s="111"/>
      <c r="SUB12" s="111"/>
      <c r="SUC12" s="111"/>
      <c r="SUD12" s="111"/>
      <c r="SUE12" s="111"/>
      <c r="SUF12" s="111"/>
      <c r="SUG12" s="111"/>
      <c r="SUH12" s="111"/>
      <c r="SUI12" s="111"/>
      <c r="SUJ12" s="111"/>
      <c r="SUK12" s="111"/>
      <c r="SUL12" s="111"/>
      <c r="SUM12" s="111"/>
      <c r="SUN12" s="111"/>
      <c r="SUO12" s="111"/>
      <c r="SUP12" s="111"/>
      <c r="SUQ12" s="111"/>
      <c r="SUR12" s="111"/>
      <c r="SUS12" s="111"/>
      <c r="SUT12" s="111"/>
      <c r="SUU12" s="111"/>
      <c r="SUV12" s="111"/>
      <c r="SUW12" s="111"/>
      <c r="SUX12" s="111"/>
      <c r="SUY12" s="111"/>
      <c r="SUZ12" s="111"/>
      <c r="SVA12" s="111"/>
      <c r="SVB12" s="111"/>
      <c r="SVC12" s="111"/>
      <c r="SVD12" s="111"/>
      <c r="SVE12" s="111"/>
      <c r="SVF12" s="111"/>
      <c r="SVG12" s="111"/>
      <c r="SVH12" s="111"/>
      <c r="SVI12" s="111"/>
      <c r="SVJ12" s="111"/>
      <c r="SVK12" s="111"/>
      <c r="SVL12" s="111"/>
      <c r="SVM12" s="111"/>
      <c r="SVN12" s="111"/>
      <c r="SVO12" s="111"/>
      <c r="SVP12" s="111"/>
      <c r="SVQ12" s="111"/>
      <c r="SVR12" s="111"/>
      <c r="SVS12" s="111"/>
      <c r="SVT12" s="111"/>
      <c r="SVU12" s="111"/>
      <c r="SVV12" s="111"/>
      <c r="SVW12" s="111"/>
      <c r="SVX12" s="111"/>
      <c r="SVY12" s="111"/>
      <c r="SVZ12" s="111"/>
      <c r="SWA12" s="111"/>
      <c r="SWB12" s="111"/>
      <c r="SWC12" s="111"/>
      <c r="SWD12" s="111"/>
      <c r="SWE12" s="111"/>
      <c r="SWF12" s="111"/>
      <c r="SWG12" s="111"/>
      <c r="SWH12" s="111"/>
      <c r="SWI12" s="111"/>
      <c r="SWJ12" s="111"/>
      <c r="SWK12" s="111"/>
      <c r="SWL12" s="111"/>
      <c r="SWM12" s="111"/>
      <c r="SWN12" s="111"/>
      <c r="SWO12" s="111"/>
      <c r="SWP12" s="111"/>
      <c r="SWQ12" s="111"/>
      <c r="SWR12" s="111"/>
      <c r="SWS12" s="111"/>
      <c r="SWT12" s="111"/>
      <c r="SWU12" s="111"/>
      <c r="SWV12" s="111"/>
      <c r="SWW12" s="111"/>
      <c r="SWX12" s="111"/>
      <c r="SWY12" s="111"/>
      <c r="SWZ12" s="111"/>
      <c r="SXA12" s="111"/>
      <c r="SXB12" s="111"/>
      <c r="SXC12" s="111"/>
      <c r="SXD12" s="111"/>
      <c r="SXE12" s="111"/>
      <c r="SXF12" s="111"/>
      <c r="SXG12" s="111"/>
      <c r="SXH12" s="111"/>
      <c r="SXI12" s="111"/>
      <c r="SXJ12" s="111"/>
      <c r="SXK12" s="111"/>
      <c r="SXL12" s="111"/>
      <c r="SXM12" s="111"/>
      <c r="SXN12" s="111"/>
      <c r="SXO12" s="111"/>
      <c r="SXP12" s="111"/>
      <c r="SXQ12" s="111"/>
      <c r="SXR12" s="111"/>
      <c r="SXS12" s="111"/>
      <c r="SXT12" s="111"/>
      <c r="SXU12" s="111"/>
      <c r="SXV12" s="111"/>
      <c r="SXW12" s="111"/>
      <c r="SXX12" s="111"/>
      <c r="SXY12" s="111"/>
      <c r="SXZ12" s="111"/>
      <c r="SYA12" s="111"/>
      <c r="SYB12" s="111"/>
      <c r="SYC12" s="111"/>
      <c r="SYD12" s="111"/>
      <c r="SYE12" s="111"/>
      <c r="SYF12" s="111"/>
      <c r="SYG12" s="111"/>
      <c r="SYH12" s="111"/>
      <c r="SYI12" s="111"/>
      <c r="SYJ12" s="111"/>
      <c r="SYK12" s="111"/>
      <c r="SYL12" s="111"/>
      <c r="SYM12" s="111"/>
      <c r="SYN12" s="111"/>
      <c r="SYO12" s="111"/>
      <c r="SYP12" s="111"/>
      <c r="SYQ12" s="111"/>
      <c r="SYR12" s="111"/>
      <c r="SYS12" s="111"/>
      <c r="SYT12" s="111"/>
      <c r="SYU12" s="111"/>
      <c r="SYV12" s="111"/>
      <c r="SYW12" s="111"/>
      <c r="SYX12" s="111"/>
      <c r="SYY12" s="111"/>
      <c r="SYZ12" s="111"/>
      <c r="SZA12" s="111"/>
      <c r="SZB12" s="111"/>
      <c r="SZC12" s="111"/>
      <c r="SZD12" s="111"/>
      <c r="SZE12" s="111"/>
      <c r="SZF12" s="111"/>
      <c r="SZG12" s="111"/>
      <c r="SZH12" s="111"/>
      <c r="SZI12" s="111"/>
      <c r="SZJ12" s="111"/>
      <c r="SZK12" s="111"/>
      <c r="SZL12" s="111"/>
      <c r="SZM12" s="111"/>
      <c r="SZN12" s="111"/>
      <c r="SZO12" s="111"/>
      <c r="SZP12" s="111"/>
      <c r="SZQ12" s="111"/>
      <c r="SZR12" s="111"/>
      <c r="SZS12" s="111"/>
      <c r="SZT12" s="111"/>
      <c r="SZU12" s="111"/>
      <c r="SZV12" s="111"/>
      <c r="SZW12" s="111"/>
      <c r="SZX12" s="111"/>
      <c r="SZY12" s="111"/>
      <c r="SZZ12" s="111"/>
      <c r="TAA12" s="111"/>
      <c r="TAB12" s="111"/>
      <c r="TAC12" s="111"/>
      <c r="TAD12" s="111"/>
      <c r="TAE12" s="111"/>
      <c r="TAF12" s="111"/>
      <c r="TAG12" s="111"/>
      <c r="TAH12" s="111"/>
      <c r="TAI12" s="111"/>
      <c r="TAJ12" s="111"/>
      <c r="TAK12" s="111"/>
      <c r="TAL12" s="111"/>
      <c r="TAM12" s="111"/>
      <c r="TAN12" s="111"/>
      <c r="TAO12" s="111"/>
      <c r="TAP12" s="111"/>
      <c r="TAQ12" s="111"/>
      <c r="TAR12" s="111"/>
      <c r="TAS12" s="111"/>
      <c r="TAT12" s="111"/>
      <c r="TAU12" s="111"/>
      <c r="TAV12" s="111"/>
      <c r="TAW12" s="111"/>
      <c r="TAX12" s="111"/>
      <c r="TAY12" s="111"/>
      <c r="TAZ12" s="111"/>
      <c r="TBA12" s="111"/>
      <c r="TBB12" s="111"/>
      <c r="TBC12" s="111"/>
      <c r="TBD12" s="111"/>
      <c r="TBE12" s="111"/>
      <c r="TBF12" s="111"/>
      <c r="TBG12" s="111"/>
      <c r="TBH12" s="111"/>
      <c r="TBI12" s="111"/>
      <c r="TBJ12" s="111"/>
      <c r="TBK12" s="111"/>
      <c r="TBL12" s="111"/>
      <c r="TBM12" s="111"/>
      <c r="TBN12" s="111"/>
      <c r="TBO12" s="111"/>
      <c r="TBP12" s="111"/>
      <c r="TBQ12" s="111"/>
      <c r="TBR12" s="111"/>
      <c r="TBS12" s="111"/>
      <c r="TBT12" s="111"/>
      <c r="TBU12" s="111"/>
      <c r="TBV12" s="111"/>
      <c r="TBW12" s="111"/>
      <c r="TBX12" s="111"/>
      <c r="TBY12" s="111"/>
      <c r="TBZ12" s="111"/>
      <c r="TCA12" s="111"/>
      <c r="TCB12" s="111"/>
      <c r="TCC12" s="111"/>
      <c r="TCD12" s="111"/>
      <c r="TCE12" s="111"/>
      <c r="TCF12" s="111"/>
      <c r="TCG12" s="111"/>
      <c r="TCH12" s="111"/>
      <c r="TCI12" s="111"/>
      <c r="TCJ12" s="111"/>
      <c r="TCK12" s="111"/>
      <c r="TCL12" s="111"/>
      <c r="TCM12" s="111"/>
      <c r="TCN12" s="111"/>
      <c r="TCO12" s="111"/>
      <c r="TCP12" s="111"/>
      <c r="TCQ12" s="111"/>
      <c r="TCR12" s="111"/>
      <c r="TCS12" s="111"/>
      <c r="TCT12" s="111"/>
      <c r="TCU12" s="111"/>
      <c r="TCV12" s="111"/>
      <c r="TCW12" s="111"/>
      <c r="TCX12" s="111"/>
      <c r="TCY12" s="111"/>
      <c r="TCZ12" s="111"/>
      <c r="TDA12" s="111"/>
      <c r="TDB12" s="111"/>
      <c r="TDC12" s="111"/>
      <c r="TDD12" s="111"/>
      <c r="TDE12" s="111"/>
      <c r="TDF12" s="111"/>
      <c r="TDG12" s="111"/>
      <c r="TDH12" s="111"/>
      <c r="TDI12" s="111"/>
      <c r="TDJ12" s="111"/>
      <c r="TDK12" s="111"/>
      <c r="TDL12" s="111"/>
      <c r="TDM12" s="111"/>
      <c r="TDN12" s="111"/>
      <c r="TDO12" s="111"/>
      <c r="TDP12" s="111"/>
      <c r="TDQ12" s="111"/>
      <c r="TDR12" s="111"/>
      <c r="TDS12" s="111"/>
      <c r="TDT12" s="111"/>
      <c r="TDU12" s="111"/>
      <c r="TDV12" s="111"/>
      <c r="TDW12" s="111"/>
      <c r="TDX12" s="111"/>
      <c r="TDY12" s="111"/>
      <c r="TDZ12" s="111"/>
      <c r="TEA12" s="111"/>
      <c r="TEB12" s="111"/>
      <c r="TEC12" s="111"/>
      <c r="TED12" s="111"/>
      <c r="TEE12" s="111"/>
      <c r="TEF12" s="111"/>
      <c r="TEG12" s="111"/>
      <c r="TEH12" s="111"/>
      <c r="TEI12" s="111"/>
      <c r="TEJ12" s="111"/>
      <c r="TEK12" s="111"/>
      <c r="TEL12" s="111"/>
      <c r="TEM12" s="111"/>
      <c r="TEN12" s="111"/>
      <c r="TEO12" s="111"/>
      <c r="TEP12" s="111"/>
      <c r="TEQ12" s="111"/>
      <c r="TER12" s="111"/>
      <c r="TES12" s="111"/>
      <c r="TET12" s="111"/>
      <c r="TEU12" s="111"/>
      <c r="TEV12" s="111"/>
      <c r="TEW12" s="111"/>
      <c r="TEX12" s="111"/>
      <c r="TEY12" s="111"/>
      <c r="TEZ12" s="111"/>
      <c r="TFA12" s="111"/>
      <c r="TFB12" s="111"/>
      <c r="TFC12" s="111"/>
      <c r="TFD12" s="111"/>
      <c r="TFE12" s="111"/>
      <c r="TFF12" s="111"/>
      <c r="TFG12" s="111"/>
      <c r="TFH12" s="111"/>
      <c r="TFI12" s="111"/>
      <c r="TFJ12" s="111"/>
      <c r="TFK12" s="111"/>
      <c r="TFL12" s="111"/>
      <c r="TFM12" s="111"/>
      <c r="TFN12" s="111"/>
      <c r="TFO12" s="111"/>
      <c r="TFP12" s="111"/>
      <c r="TFQ12" s="111"/>
      <c r="TFR12" s="111"/>
      <c r="TFS12" s="111"/>
      <c r="TFT12" s="111"/>
      <c r="TFU12" s="111"/>
      <c r="TFV12" s="111"/>
      <c r="TFW12" s="111"/>
      <c r="TFX12" s="111"/>
      <c r="TFY12" s="111"/>
      <c r="TFZ12" s="111"/>
      <c r="TGA12" s="111"/>
      <c r="TGB12" s="111"/>
      <c r="TGC12" s="111"/>
      <c r="TGD12" s="111"/>
      <c r="TGE12" s="111"/>
      <c r="TGF12" s="111"/>
      <c r="TGG12" s="111"/>
      <c r="TGH12" s="111"/>
      <c r="TGI12" s="111"/>
      <c r="TGJ12" s="111"/>
      <c r="TGK12" s="111"/>
      <c r="TGL12" s="111"/>
      <c r="TGM12" s="111"/>
      <c r="TGN12" s="111"/>
      <c r="TGO12" s="111"/>
      <c r="TGP12" s="111"/>
      <c r="TGQ12" s="111"/>
      <c r="TGR12" s="111"/>
      <c r="TGS12" s="111"/>
      <c r="TGT12" s="111"/>
      <c r="TGU12" s="111"/>
      <c r="TGV12" s="111"/>
      <c r="TGW12" s="111"/>
      <c r="TGX12" s="111"/>
      <c r="TGY12" s="111"/>
      <c r="TGZ12" s="111"/>
      <c r="THA12" s="111"/>
      <c r="THB12" s="111"/>
      <c r="THC12" s="111"/>
      <c r="THD12" s="111"/>
      <c r="THE12" s="111"/>
      <c r="THF12" s="111"/>
      <c r="THG12" s="111"/>
      <c r="THH12" s="111"/>
      <c r="THI12" s="111"/>
      <c r="THJ12" s="111"/>
      <c r="THK12" s="111"/>
      <c r="THL12" s="111"/>
      <c r="THM12" s="111"/>
      <c r="THN12" s="111"/>
      <c r="THO12" s="111"/>
      <c r="THP12" s="111"/>
      <c r="THQ12" s="111"/>
      <c r="THR12" s="111"/>
      <c r="THS12" s="111"/>
      <c r="THT12" s="111"/>
      <c r="THU12" s="111"/>
      <c r="THV12" s="111"/>
      <c r="THW12" s="111"/>
      <c r="THX12" s="111"/>
      <c r="THY12" s="111"/>
      <c r="THZ12" s="111"/>
      <c r="TIA12" s="111"/>
      <c r="TIB12" s="111"/>
      <c r="TIC12" s="111"/>
      <c r="TID12" s="111"/>
      <c r="TIE12" s="111"/>
      <c r="TIF12" s="111"/>
      <c r="TIG12" s="111"/>
      <c r="TIH12" s="111"/>
      <c r="TII12" s="111"/>
      <c r="TIJ12" s="111"/>
      <c r="TIK12" s="111"/>
      <c r="TIL12" s="111"/>
      <c r="TIM12" s="111"/>
      <c r="TIN12" s="111"/>
      <c r="TIO12" s="111"/>
      <c r="TIP12" s="111"/>
      <c r="TIQ12" s="111"/>
      <c r="TIR12" s="111"/>
      <c r="TIS12" s="111"/>
      <c r="TIT12" s="111"/>
      <c r="TIU12" s="111"/>
      <c r="TIV12" s="111"/>
      <c r="TIW12" s="111"/>
      <c r="TIX12" s="111"/>
      <c r="TIY12" s="111"/>
      <c r="TIZ12" s="111"/>
      <c r="TJA12" s="111"/>
      <c r="TJB12" s="111"/>
      <c r="TJC12" s="111"/>
      <c r="TJD12" s="111"/>
      <c r="TJE12" s="111"/>
      <c r="TJF12" s="111"/>
      <c r="TJG12" s="111"/>
      <c r="TJH12" s="111"/>
      <c r="TJI12" s="111"/>
      <c r="TJJ12" s="111"/>
      <c r="TJK12" s="111"/>
      <c r="TJL12" s="111"/>
      <c r="TJM12" s="111"/>
      <c r="TJN12" s="111"/>
      <c r="TJO12" s="111"/>
      <c r="TJP12" s="111"/>
      <c r="TJQ12" s="111"/>
      <c r="TJR12" s="111"/>
      <c r="TJS12" s="111"/>
      <c r="TJT12" s="111"/>
      <c r="TJU12" s="111"/>
      <c r="TJV12" s="111"/>
      <c r="TJW12" s="111"/>
      <c r="TJX12" s="111"/>
      <c r="TJY12" s="111"/>
      <c r="TJZ12" s="111"/>
      <c r="TKA12" s="111"/>
      <c r="TKB12" s="111"/>
      <c r="TKC12" s="111"/>
      <c r="TKD12" s="111"/>
      <c r="TKE12" s="111"/>
      <c r="TKF12" s="111"/>
      <c r="TKG12" s="111"/>
      <c r="TKH12" s="111"/>
      <c r="TKI12" s="111"/>
      <c r="TKJ12" s="111"/>
      <c r="TKK12" s="111"/>
      <c r="TKL12" s="111"/>
      <c r="TKM12" s="111"/>
      <c r="TKN12" s="111"/>
      <c r="TKO12" s="111"/>
      <c r="TKP12" s="111"/>
      <c r="TKQ12" s="111"/>
      <c r="TKR12" s="111"/>
      <c r="TKS12" s="111"/>
      <c r="TKT12" s="111"/>
      <c r="TKU12" s="111"/>
      <c r="TKV12" s="111"/>
      <c r="TKW12" s="111"/>
      <c r="TKX12" s="111"/>
      <c r="TKY12" s="111"/>
      <c r="TKZ12" s="111"/>
      <c r="TLA12" s="111"/>
      <c r="TLB12" s="111"/>
      <c r="TLC12" s="111"/>
      <c r="TLD12" s="111"/>
      <c r="TLE12" s="111"/>
      <c r="TLF12" s="111"/>
      <c r="TLG12" s="111"/>
      <c r="TLH12" s="111"/>
      <c r="TLI12" s="111"/>
      <c r="TLJ12" s="111"/>
      <c r="TLK12" s="111"/>
      <c r="TLL12" s="111"/>
      <c r="TLM12" s="111"/>
      <c r="TLN12" s="111"/>
      <c r="TLO12" s="111"/>
      <c r="TLP12" s="111"/>
      <c r="TLQ12" s="111"/>
      <c r="TLR12" s="111"/>
      <c r="TLS12" s="111"/>
      <c r="TLT12" s="111"/>
      <c r="TLU12" s="111"/>
      <c r="TLV12" s="111"/>
      <c r="TLW12" s="111"/>
      <c r="TLX12" s="111"/>
      <c r="TLY12" s="111"/>
      <c r="TLZ12" s="111"/>
      <c r="TMA12" s="111"/>
      <c r="TMB12" s="111"/>
      <c r="TMC12" s="111"/>
      <c r="TMD12" s="111"/>
      <c r="TME12" s="111"/>
      <c r="TMF12" s="111"/>
      <c r="TMG12" s="111"/>
      <c r="TMH12" s="111"/>
      <c r="TMI12" s="111"/>
      <c r="TMJ12" s="111"/>
      <c r="TMK12" s="111"/>
      <c r="TML12" s="111"/>
      <c r="TMM12" s="111"/>
      <c r="TMN12" s="111"/>
      <c r="TMO12" s="111"/>
      <c r="TMP12" s="111"/>
      <c r="TMQ12" s="111"/>
      <c r="TMR12" s="111"/>
      <c r="TMS12" s="111"/>
      <c r="TMT12" s="111"/>
      <c r="TMU12" s="111"/>
      <c r="TMV12" s="111"/>
      <c r="TMW12" s="111"/>
      <c r="TMX12" s="111"/>
      <c r="TMY12" s="111"/>
      <c r="TMZ12" s="111"/>
      <c r="TNA12" s="111"/>
      <c r="TNB12" s="111"/>
      <c r="TNC12" s="111"/>
      <c r="TND12" s="111"/>
      <c r="TNE12" s="111"/>
      <c r="TNF12" s="111"/>
      <c r="TNG12" s="111"/>
      <c r="TNH12" s="111"/>
      <c r="TNI12" s="111"/>
      <c r="TNJ12" s="111"/>
      <c r="TNK12" s="111"/>
      <c r="TNL12" s="111"/>
      <c r="TNM12" s="111"/>
      <c r="TNN12" s="111"/>
      <c r="TNO12" s="111"/>
      <c r="TNP12" s="111"/>
      <c r="TNQ12" s="111"/>
      <c r="TNR12" s="111"/>
      <c r="TNS12" s="111"/>
      <c r="TNT12" s="111"/>
      <c r="TNU12" s="111"/>
      <c r="TNV12" s="111"/>
      <c r="TNW12" s="111"/>
      <c r="TNX12" s="111"/>
      <c r="TNY12" s="111"/>
      <c r="TNZ12" s="111"/>
      <c r="TOA12" s="111"/>
      <c r="TOB12" s="111"/>
      <c r="TOC12" s="111"/>
      <c r="TOD12" s="111"/>
      <c r="TOE12" s="111"/>
      <c r="TOF12" s="111"/>
      <c r="TOG12" s="111"/>
      <c r="TOH12" s="111"/>
      <c r="TOI12" s="111"/>
      <c r="TOJ12" s="111"/>
      <c r="TOK12" s="111"/>
      <c r="TOL12" s="111"/>
      <c r="TOM12" s="111"/>
      <c r="TON12" s="111"/>
      <c r="TOO12" s="111"/>
      <c r="TOP12" s="111"/>
      <c r="TOQ12" s="111"/>
      <c r="TOR12" s="111"/>
      <c r="TOS12" s="111"/>
      <c r="TOT12" s="111"/>
      <c r="TOU12" s="111"/>
      <c r="TOV12" s="111"/>
      <c r="TOW12" s="111"/>
      <c r="TOX12" s="111"/>
      <c r="TOY12" s="111"/>
      <c r="TOZ12" s="111"/>
      <c r="TPA12" s="111"/>
      <c r="TPB12" s="111"/>
      <c r="TPC12" s="111"/>
      <c r="TPD12" s="111"/>
      <c r="TPE12" s="111"/>
      <c r="TPF12" s="111"/>
      <c r="TPG12" s="111"/>
      <c r="TPH12" s="111"/>
      <c r="TPI12" s="111"/>
      <c r="TPJ12" s="111"/>
      <c r="TPK12" s="111"/>
      <c r="TPL12" s="111"/>
      <c r="TPM12" s="111"/>
      <c r="TPN12" s="111"/>
      <c r="TPO12" s="111"/>
      <c r="TPP12" s="111"/>
      <c r="TPQ12" s="111"/>
      <c r="TPR12" s="111"/>
      <c r="TPS12" s="111"/>
      <c r="TPT12" s="111"/>
      <c r="TPU12" s="111"/>
      <c r="TPV12" s="111"/>
      <c r="TPW12" s="111"/>
      <c r="TPX12" s="111"/>
      <c r="TPY12" s="111"/>
      <c r="TPZ12" s="111"/>
      <c r="TQA12" s="111"/>
      <c r="TQB12" s="111"/>
      <c r="TQC12" s="111"/>
      <c r="TQD12" s="111"/>
      <c r="TQE12" s="111"/>
      <c r="TQF12" s="111"/>
      <c r="TQG12" s="111"/>
      <c r="TQH12" s="111"/>
      <c r="TQI12" s="111"/>
      <c r="TQJ12" s="111"/>
      <c r="TQK12" s="111"/>
      <c r="TQL12" s="111"/>
      <c r="TQM12" s="111"/>
      <c r="TQN12" s="111"/>
      <c r="TQO12" s="111"/>
      <c r="TQP12" s="111"/>
      <c r="TQQ12" s="111"/>
      <c r="TQR12" s="111"/>
      <c r="TQS12" s="111"/>
      <c r="TQT12" s="111"/>
      <c r="TQU12" s="111"/>
      <c r="TQV12" s="111"/>
      <c r="TQW12" s="111"/>
      <c r="TQX12" s="111"/>
      <c r="TQY12" s="111"/>
      <c r="TQZ12" s="111"/>
      <c r="TRA12" s="111"/>
      <c r="TRB12" s="111"/>
      <c r="TRC12" s="111"/>
      <c r="TRD12" s="111"/>
      <c r="TRE12" s="111"/>
      <c r="TRF12" s="111"/>
      <c r="TRG12" s="111"/>
      <c r="TRH12" s="111"/>
      <c r="TRI12" s="111"/>
      <c r="TRJ12" s="111"/>
      <c r="TRK12" s="111"/>
      <c r="TRL12" s="111"/>
      <c r="TRM12" s="111"/>
      <c r="TRN12" s="111"/>
      <c r="TRO12" s="111"/>
      <c r="TRP12" s="111"/>
      <c r="TRQ12" s="111"/>
      <c r="TRR12" s="111"/>
      <c r="TRS12" s="111"/>
      <c r="TRT12" s="111"/>
      <c r="TRU12" s="111"/>
      <c r="TRV12" s="111"/>
      <c r="TRW12" s="111"/>
      <c r="TRX12" s="111"/>
      <c r="TRY12" s="111"/>
      <c r="TRZ12" s="111"/>
      <c r="TSA12" s="111"/>
      <c r="TSB12" s="111"/>
      <c r="TSC12" s="111"/>
      <c r="TSD12" s="111"/>
      <c r="TSE12" s="111"/>
      <c r="TSF12" s="111"/>
      <c r="TSG12" s="111"/>
      <c r="TSH12" s="111"/>
      <c r="TSI12" s="111"/>
      <c r="TSJ12" s="111"/>
      <c r="TSK12" s="111"/>
      <c r="TSL12" s="111"/>
      <c r="TSM12" s="111"/>
      <c r="TSN12" s="111"/>
      <c r="TSO12" s="111"/>
      <c r="TSP12" s="111"/>
      <c r="TSQ12" s="111"/>
      <c r="TSR12" s="111"/>
      <c r="TSS12" s="111"/>
      <c r="TST12" s="111"/>
      <c r="TSU12" s="111"/>
      <c r="TSV12" s="111"/>
      <c r="TSW12" s="111"/>
      <c r="TSX12" s="111"/>
      <c r="TSY12" s="111"/>
      <c r="TSZ12" s="111"/>
      <c r="TTA12" s="111"/>
      <c r="TTB12" s="111"/>
      <c r="TTC12" s="111"/>
      <c r="TTD12" s="111"/>
      <c r="TTE12" s="111"/>
      <c r="TTF12" s="111"/>
      <c r="TTG12" s="111"/>
      <c r="TTH12" s="111"/>
      <c r="TTI12" s="111"/>
      <c r="TTJ12" s="111"/>
      <c r="TTK12" s="111"/>
      <c r="TTL12" s="111"/>
      <c r="TTM12" s="111"/>
      <c r="TTN12" s="111"/>
      <c r="TTO12" s="111"/>
      <c r="TTP12" s="111"/>
      <c r="TTQ12" s="111"/>
      <c r="TTR12" s="111"/>
      <c r="TTS12" s="111"/>
      <c r="TTT12" s="111"/>
      <c r="TTU12" s="111"/>
      <c r="TTV12" s="111"/>
      <c r="TTW12" s="111"/>
      <c r="TTX12" s="111"/>
      <c r="TTY12" s="111"/>
      <c r="TTZ12" s="111"/>
      <c r="TUA12" s="111"/>
      <c r="TUB12" s="111"/>
      <c r="TUC12" s="111"/>
      <c r="TUD12" s="111"/>
      <c r="TUE12" s="111"/>
      <c r="TUF12" s="111"/>
      <c r="TUG12" s="111"/>
      <c r="TUH12" s="111"/>
      <c r="TUI12" s="111"/>
      <c r="TUJ12" s="111"/>
      <c r="TUK12" s="111"/>
      <c r="TUL12" s="111"/>
      <c r="TUM12" s="111"/>
      <c r="TUN12" s="111"/>
      <c r="TUO12" s="111"/>
      <c r="TUP12" s="111"/>
      <c r="TUQ12" s="111"/>
      <c r="TUR12" s="111"/>
      <c r="TUS12" s="111"/>
      <c r="TUT12" s="111"/>
      <c r="TUU12" s="111"/>
      <c r="TUV12" s="111"/>
      <c r="TUW12" s="111"/>
      <c r="TUX12" s="111"/>
      <c r="TUY12" s="111"/>
      <c r="TUZ12" s="111"/>
      <c r="TVA12" s="111"/>
      <c r="TVB12" s="111"/>
      <c r="TVC12" s="111"/>
      <c r="TVD12" s="111"/>
      <c r="TVE12" s="111"/>
      <c r="TVF12" s="111"/>
      <c r="TVG12" s="111"/>
      <c r="TVH12" s="111"/>
      <c r="TVI12" s="111"/>
      <c r="TVJ12" s="111"/>
      <c r="TVK12" s="111"/>
      <c r="TVL12" s="111"/>
      <c r="TVM12" s="111"/>
      <c r="TVN12" s="111"/>
      <c r="TVO12" s="111"/>
      <c r="TVP12" s="111"/>
      <c r="TVQ12" s="111"/>
      <c r="TVR12" s="111"/>
      <c r="TVS12" s="111"/>
      <c r="TVT12" s="111"/>
      <c r="TVU12" s="111"/>
      <c r="TVV12" s="111"/>
      <c r="TVW12" s="111"/>
      <c r="TVX12" s="111"/>
      <c r="TVY12" s="111"/>
      <c r="TVZ12" s="111"/>
      <c r="TWA12" s="111"/>
      <c r="TWB12" s="111"/>
      <c r="TWC12" s="111"/>
      <c r="TWD12" s="111"/>
      <c r="TWE12" s="111"/>
      <c r="TWF12" s="111"/>
      <c r="TWG12" s="111"/>
      <c r="TWH12" s="111"/>
      <c r="TWI12" s="111"/>
      <c r="TWJ12" s="111"/>
      <c r="TWK12" s="111"/>
      <c r="TWL12" s="111"/>
      <c r="TWM12" s="111"/>
      <c r="TWN12" s="111"/>
      <c r="TWO12" s="111"/>
      <c r="TWP12" s="111"/>
      <c r="TWQ12" s="111"/>
      <c r="TWR12" s="111"/>
      <c r="TWS12" s="111"/>
      <c r="TWT12" s="111"/>
      <c r="TWU12" s="111"/>
      <c r="TWV12" s="111"/>
      <c r="TWW12" s="111"/>
      <c r="TWX12" s="111"/>
      <c r="TWY12" s="111"/>
      <c r="TWZ12" s="111"/>
      <c r="TXA12" s="111"/>
      <c r="TXB12" s="111"/>
      <c r="TXC12" s="111"/>
      <c r="TXD12" s="111"/>
      <c r="TXE12" s="111"/>
      <c r="TXF12" s="111"/>
      <c r="TXG12" s="111"/>
      <c r="TXH12" s="111"/>
      <c r="TXI12" s="111"/>
      <c r="TXJ12" s="111"/>
      <c r="TXK12" s="111"/>
      <c r="TXL12" s="111"/>
      <c r="TXM12" s="111"/>
      <c r="TXN12" s="111"/>
      <c r="TXO12" s="111"/>
      <c r="TXP12" s="111"/>
      <c r="TXQ12" s="111"/>
      <c r="TXR12" s="111"/>
      <c r="TXS12" s="111"/>
      <c r="TXT12" s="111"/>
      <c r="TXU12" s="111"/>
      <c r="TXV12" s="111"/>
      <c r="TXW12" s="111"/>
      <c r="TXX12" s="111"/>
      <c r="TXY12" s="111"/>
      <c r="TXZ12" s="111"/>
      <c r="TYA12" s="111"/>
      <c r="TYB12" s="111"/>
      <c r="TYC12" s="111"/>
      <c r="TYD12" s="111"/>
      <c r="TYE12" s="111"/>
      <c r="TYF12" s="111"/>
      <c r="TYG12" s="111"/>
      <c r="TYH12" s="111"/>
      <c r="TYI12" s="111"/>
      <c r="TYJ12" s="111"/>
      <c r="TYK12" s="111"/>
      <c r="TYL12" s="111"/>
      <c r="TYM12" s="111"/>
      <c r="TYN12" s="111"/>
      <c r="TYO12" s="111"/>
      <c r="TYP12" s="111"/>
      <c r="TYQ12" s="111"/>
      <c r="TYR12" s="111"/>
      <c r="TYS12" s="111"/>
      <c r="TYT12" s="111"/>
      <c r="TYU12" s="111"/>
      <c r="TYV12" s="111"/>
      <c r="TYW12" s="111"/>
      <c r="TYX12" s="111"/>
      <c r="TYY12" s="111"/>
      <c r="TYZ12" s="111"/>
      <c r="TZA12" s="111"/>
      <c r="TZB12" s="111"/>
      <c r="TZC12" s="111"/>
      <c r="TZD12" s="111"/>
      <c r="TZE12" s="111"/>
      <c r="TZF12" s="111"/>
      <c r="TZG12" s="111"/>
      <c r="TZH12" s="111"/>
      <c r="TZI12" s="111"/>
      <c r="TZJ12" s="111"/>
      <c r="TZK12" s="111"/>
      <c r="TZL12" s="111"/>
      <c r="TZM12" s="111"/>
      <c r="TZN12" s="111"/>
      <c r="TZO12" s="111"/>
      <c r="TZP12" s="111"/>
      <c r="TZQ12" s="111"/>
      <c r="TZR12" s="111"/>
      <c r="TZS12" s="111"/>
      <c r="TZT12" s="111"/>
      <c r="TZU12" s="111"/>
      <c r="TZV12" s="111"/>
      <c r="TZW12" s="111"/>
      <c r="TZX12" s="111"/>
      <c r="TZY12" s="111"/>
      <c r="TZZ12" s="111"/>
      <c r="UAA12" s="111"/>
      <c r="UAB12" s="111"/>
      <c r="UAC12" s="111"/>
      <c r="UAD12" s="111"/>
      <c r="UAE12" s="111"/>
      <c r="UAF12" s="111"/>
      <c r="UAG12" s="111"/>
      <c r="UAH12" s="111"/>
      <c r="UAI12" s="111"/>
      <c r="UAJ12" s="111"/>
      <c r="UAK12" s="111"/>
      <c r="UAL12" s="111"/>
      <c r="UAM12" s="111"/>
      <c r="UAN12" s="111"/>
      <c r="UAO12" s="111"/>
      <c r="UAP12" s="111"/>
      <c r="UAQ12" s="111"/>
      <c r="UAR12" s="111"/>
      <c r="UAS12" s="111"/>
      <c r="UAT12" s="111"/>
      <c r="UAU12" s="111"/>
      <c r="UAV12" s="111"/>
      <c r="UAW12" s="111"/>
      <c r="UAX12" s="111"/>
      <c r="UAY12" s="111"/>
      <c r="UAZ12" s="111"/>
      <c r="UBA12" s="111"/>
      <c r="UBB12" s="111"/>
      <c r="UBC12" s="111"/>
      <c r="UBD12" s="111"/>
      <c r="UBE12" s="111"/>
      <c r="UBF12" s="111"/>
      <c r="UBG12" s="111"/>
      <c r="UBH12" s="111"/>
      <c r="UBI12" s="111"/>
      <c r="UBJ12" s="111"/>
      <c r="UBK12" s="111"/>
      <c r="UBL12" s="111"/>
      <c r="UBM12" s="111"/>
      <c r="UBN12" s="111"/>
      <c r="UBO12" s="111"/>
      <c r="UBP12" s="111"/>
      <c r="UBQ12" s="111"/>
      <c r="UBR12" s="111"/>
      <c r="UBS12" s="111"/>
      <c r="UBT12" s="111"/>
      <c r="UBU12" s="111"/>
      <c r="UBV12" s="111"/>
      <c r="UBW12" s="111"/>
      <c r="UBX12" s="111"/>
      <c r="UBY12" s="111"/>
      <c r="UBZ12" s="111"/>
      <c r="UCA12" s="111"/>
      <c r="UCB12" s="111"/>
      <c r="UCC12" s="111"/>
      <c r="UCD12" s="111"/>
      <c r="UCE12" s="111"/>
      <c r="UCF12" s="111"/>
      <c r="UCG12" s="111"/>
      <c r="UCH12" s="111"/>
      <c r="UCI12" s="111"/>
      <c r="UCJ12" s="111"/>
      <c r="UCK12" s="111"/>
      <c r="UCL12" s="111"/>
      <c r="UCM12" s="111"/>
      <c r="UCN12" s="111"/>
      <c r="UCO12" s="111"/>
      <c r="UCP12" s="111"/>
      <c r="UCQ12" s="111"/>
      <c r="UCR12" s="111"/>
      <c r="UCS12" s="111"/>
      <c r="UCT12" s="111"/>
      <c r="UCU12" s="111"/>
      <c r="UCV12" s="111"/>
      <c r="UCW12" s="111"/>
      <c r="UCX12" s="111"/>
      <c r="UCY12" s="111"/>
      <c r="UCZ12" s="111"/>
      <c r="UDA12" s="111"/>
      <c r="UDB12" s="111"/>
      <c r="UDC12" s="111"/>
      <c r="UDD12" s="111"/>
      <c r="UDE12" s="111"/>
      <c r="UDF12" s="111"/>
      <c r="UDG12" s="111"/>
      <c r="UDH12" s="111"/>
      <c r="UDI12" s="111"/>
      <c r="UDJ12" s="111"/>
      <c r="UDK12" s="111"/>
      <c r="UDL12" s="111"/>
      <c r="UDM12" s="111"/>
      <c r="UDN12" s="111"/>
      <c r="UDO12" s="111"/>
      <c r="UDP12" s="111"/>
      <c r="UDQ12" s="111"/>
      <c r="UDR12" s="111"/>
      <c r="UDS12" s="111"/>
      <c r="UDT12" s="111"/>
      <c r="UDU12" s="111"/>
      <c r="UDV12" s="111"/>
      <c r="UDW12" s="111"/>
      <c r="UDX12" s="111"/>
      <c r="UDY12" s="111"/>
      <c r="UDZ12" s="111"/>
      <c r="UEA12" s="111"/>
      <c r="UEB12" s="111"/>
      <c r="UEC12" s="111"/>
      <c r="UED12" s="111"/>
      <c r="UEE12" s="111"/>
      <c r="UEF12" s="111"/>
      <c r="UEG12" s="111"/>
      <c r="UEH12" s="111"/>
      <c r="UEI12" s="111"/>
      <c r="UEJ12" s="111"/>
      <c r="UEK12" s="111"/>
      <c r="UEL12" s="111"/>
      <c r="UEM12" s="111"/>
      <c r="UEN12" s="111"/>
      <c r="UEO12" s="111"/>
      <c r="UEP12" s="111"/>
      <c r="UEQ12" s="111"/>
      <c r="UER12" s="111"/>
      <c r="UES12" s="111"/>
      <c r="UET12" s="111"/>
      <c r="UEU12" s="111"/>
      <c r="UEV12" s="111"/>
      <c r="UEW12" s="111"/>
      <c r="UEX12" s="111"/>
      <c r="UEY12" s="111"/>
      <c r="UEZ12" s="111"/>
      <c r="UFA12" s="111"/>
      <c r="UFB12" s="111"/>
      <c r="UFC12" s="111"/>
      <c r="UFD12" s="111"/>
      <c r="UFE12" s="111"/>
      <c r="UFF12" s="111"/>
      <c r="UFG12" s="111"/>
      <c r="UFH12" s="111"/>
      <c r="UFI12" s="111"/>
      <c r="UFJ12" s="111"/>
      <c r="UFK12" s="111"/>
      <c r="UFL12" s="111"/>
      <c r="UFM12" s="111"/>
      <c r="UFN12" s="111"/>
      <c r="UFO12" s="111"/>
      <c r="UFP12" s="111"/>
      <c r="UFQ12" s="111"/>
      <c r="UFR12" s="111"/>
      <c r="UFS12" s="111"/>
      <c r="UFT12" s="111"/>
      <c r="UFU12" s="111"/>
      <c r="UFV12" s="111"/>
      <c r="UFW12" s="111"/>
      <c r="UFX12" s="111"/>
      <c r="UFY12" s="111"/>
      <c r="UFZ12" s="111"/>
      <c r="UGA12" s="111"/>
      <c r="UGB12" s="111"/>
      <c r="UGC12" s="111"/>
      <c r="UGD12" s="111"/>
      <c r="UGE12" s="111"/>
      <c r="UGF12" s="111"/>
      <c r="UGG12" s="111"/>
      <c r="UGH12" s="111"/>
      <c r="UGI12" s="111"/>
      <c r="UGJ12" s="111"/>
      <c r="UGK12" s="111"/>
      <c r="UGL12" s="111"/>
      <c r="UGM12" s="111"/>
      <c r="UGN12" s="111"/>
      <c r="UGO12" s="111"/>
      <c r="UGP12" s="111"/>
      <c r="UGQ12" s="111"/>
      <c r="UGR12" s="111"/>
      <c r="UGS12" s="111"/>
      <c r="UGT12" s="111"/>
      <c r="UGU12" s="111"/>
      <c r="UGV12" s="111"/>
      <c r="UGW12" s="111"/>
      <c r="UGX12" s="111"/>
      <c r="UGY12" s="111"/>
      <c r="UGZ12" s="111"/>
      <c r="UHA12" s="111"/>
      <c r="UHB12" s="111"/>
      <c r="UHC12" s="111"/>
      <c r="UHD12" s="111"/>
      <c r="UHE12" s="111"/>
      <c r="UHF12" s="111"/>
      <c r="UHG12" s="111"/>
      <c r="UHH12" s="111"/>
      <c r="UHI12" s="111"/>
      <c r="UHJ12" s="111"/>
      <c r="UHK12" s="111"/>
      <c r="UHL12" s="111"/>
      <c r="UHM12" s="111"/>
      <c r="UHN12" s="111"/>
      <c r="UHO12" s="111"/>
      <c r="UHP12" s="111"/>
      <c r="UHQ12" s="111"/>
      <c r="UHR12" s="111"/>
      <c r="UHS12" s="111"/>
      <c r="UHT12" s="111"/>
      <c r="UHU12" s="111"/>
      <c r="UHV12" s="111"/>
      <c r="UHW12" s="111"/>
      <c r="UHX12" s="111"/>
      <c r="UHY12" s="111"/>
      <c r="UHZ12" s="111"/>
      <c r="UIA12" s="111"/>
      <c r="UIB12" s="111"/>
      <c r="UIC12" s="111"/>
      <c r="UID12" s="111"/>
      <c r="UIE12" s="111"/>
      <c r="UIF12" s="111"/>
      <c r="UIG12" s="111"/>
      <c r="UIH12" s="111"/>
      <c r="UII12" s="111"/>
      <c r="UIJ12" s="111"/>
      <c r="UIK12" s="111"/>
      <c r="UIL12" s="111"/>
      <c r="UIM12" s="111"/>
      <c r="UIN12" s="111"/>
      <c r="UIO12" s="111"/>
      <c r="UIP12" s="111"/>
      <c r="UIQ12" s="111"/>
      <c r="UIR12" s="111"/>
      <c r="UIS12" s="111"/>
      <c r="UIT12" s="111"/>
      <c r="UIU12" s="111"/>
      <c r="UIV12" s="111"/>
      <c r="UIW12" s="111"/>
      <c r="UIX12" s="111"/>
      <c r="UIY12" s="111"/>
      <c r="UIZ12" s="111"/>
      <c r="UJA12" s="111"/>
      <c r="UJB12" s="111"/>
      <c r="UJC12" s="111"/>
      <c r="UJD12" s="111"/>
      <c r="UJE12" s="111"/>
      <c r="UJF12" s="111"/>
      <c r="UJG12" s="111"/>
      <c r="UJH12" s="111"/>
      <c r="UJI12" s="111"/>
      <c r="UJJ12" s="111"/>
      <c r="UJK12" s="111"/>
      <c r="UJL12" s="111"/>
      <c r="UJM12" s="111"/>
      <c r="UJN12" s="111"/>
      <c r="UJO12" s="111"/>
      <c r="UJP12" s="111"/>
      <c r="UJQ12" s="111"/>
      <c r="UJR12" s="111"/>
      <c r="UJS12" s="111"/>
      <c r="UJT12" s="111"/>
      <c r="UJU12" s="111"/>
      <c r="UJV12" s="111"/>
      <c r="UJW12" s="111"/>
      <c r="UJX12" s="111"/>
      <c r="UJY12" s="111"/>
      <c r="UJZ12" s="111"/>
      <c r="UKA12" s="111"/>
      <c r="UKB12" s="111"/>
      <c r="UKC12" s="111"/>
      <c r="UKD12" s="111"/>
      <c r="UKE12" s="111"/>
      <c r="UKF12" s="111"/>
      <c r="UKG12" s="111"/>
      <c r="UKH12" s="111"/>
      <c r="UKI12" s="111"/>
      <c r="UKJ12" s="111"/>
      <c r="UKK12" s="111"/>
      <c r="UKL12" s="111"/>
      <c r="UKM12" s="111"/>
      <c r="UKN12" s="111"/>
      <c r="UKO12" s="111"/>
      <c r="UKP12" s="111"/>
      <c r="UKQ12" s="111"/>
      <c r="UKR12" s="111"/>
      <c r="UKS12" s="111"/>
      <c r="UKT12" s="111"/>
      <c r="UKU12" s="111"/>
      <c r="UKV12" s="111"/>
      <c r="UKW12" s="111"/>
      <c r="UKX12" s="111"/>
      <c r="UKY12" s="111"/>
      <c r="UKZ12" s="111"/>
      <c r="ULA12" s="111"/>
      <c r="ULB12" s="111"/>
      <c r="ULC12" s="111"/>
      <c r="ULD12" s="111"/>
      <c r="ULE12" s="111"/>
      <c r="ULF12" s="111"/>
      <c r="ULG12" s="111"/>
      <c r="ULH12" s="111"/>
      <c r="ULI12" s="111"/>
      <c r="ULJ12" s="111"/>
      <c r="ULK12" s="111"/>
      <c r="ULL12" s="111"/>
      <c r="ULM12" s="111"/>
      <c r="ULN12" s="111"/>
      <c r="ULO12" s="111"/>
      <c r="ULP12" s="111"/>
      <c r="ULQ12" s="111"/>
      <c r="ULR12" s="111"/>
      <c r="ULS12" s="111"/>
      <c r="ULT12" s="111"/>
      <c r="ULU12" s="111"/>
      <c r="ULV12" s="111"/>
      <c r="ULW12" s="111"/>
      <c r="ULX12" s="111"/>
      <c r="ULY12" s="111"/>
      <c r="ULZ12" s="111"/>
      <c r="UMA12" s="111"/>
      <c r="UMB12" s="111"/>
      <c r="UMC12" s="111"/>
      <c r="UMD12" s="111"/>
      <c r="UME12" s="111"/>
      <c r="UMF12" s="111"/>
      <c r="UMG12" s="111"/>
      <c r="UMH12" s="111"/>
      <c r="UMI12" s="111"/>
      <c r="UMJ12" s="111"/>
      <c r="UMK12" s="111"/>
      <c r="UML12" s="111"/>
      <c r="UMM12" s="111"/>
      <c r="UMN12" s="111"/>
      <c r="UMO12" s="111"/>
      <c r="UMP12" s="111"/>
      <c r="UMQ12" s="111"/>
      <c r="UMR12" s="111"/>
      <c r="UMS12" s="111"/>
      <c r="UMT12" s="111"/>
      <c r="UMU12" s="111"/>
      <c r="UMV12" s="111"/>
      <c r="UMW12" s="111"/>
      <c r="UMX12" s="111"/>
      <c r="UMY12" s="111"/>
      <c r="UMZ12" s="111"/>
      <c r="UNA12" s="111"/>
      <c r="UNB12" s="111"/>
      <c r="UNC12" s="111"/>
      <c r="UND12" s="111"/>
      <c r="UNE12" s="111"/>
      <c r="UNF12" s="111"/>
      <c r="UNG12" s="111"/>
      <c r="UNH12" s="111"/>
      <c r="UNI12" s="111"/>
      <c r="UNJ12" s="111"/>
      <c r="UNK12" s="111"/>
      <c r="UNL12" s="111"/>
      <c r="UNM12" s="111"/>
      <c r="UNN12" s="111"/>
      <c r="UNO12" s="111"/>
      <c r="UNP12" s="111"/>
      <c r="UNQ12" s="111"/>
      <c r="UNR12" s="111"/>
      <c r="UNS12" s="111"/>
      <c r="UNT12" s="111"/>
      <c r="UNU12" s="111"/>
      <c r="UNV12" s="111"/>
      <c r="UNW12" s="111"/>
      <c r="UNX12" s="111"/>
      <c r="UNY12" s="111"/>
      <c r="UNZ12" s="111"/>
      <c r="UOA12" s="111"/>
      <c r="UOB12" s="111"/>
      <c r="UOC12" s="111"/>
      <c r="UOD12" s="111"/>
      <c r="UOE12" s="111"/>
      <c r="UOF12" s="111"/>
      <c r="UOG12" s="111"/>
      <c r="UOH12" s="111"/>
      <c r="UOI12" s="111"/>
      <c r="UOJ12" s="111"/>
      <c r="UOK12" s="111"/>
      <c r="UOL12" s="111"/>
      <c r="UOM12" s="111"/>
      <c r="UON12" s="111"/>
      <c r="UOO12" s="111"/>
      <c r="UOP12" s="111"/>
      <c r="UOQ12" s="111"/>
      <c r="UOR12" s="111"/>
      <c r="UOS12" s="111"/>
      <c r="UOT12" s="111"/>
      <c r="UOU12" s="111"/>
      <c r="UOV12" s="111"/>
      <c r="UOW12" s="111"/>
      <c r="UOX12" s="111"/>
      <c r="UOY12" s="111"/>
      <c r="UOZ12" s="111"/>
      <c r="UPA12" s="111"/>
      <c r="UPB12" s="111"/>
      <c r="UPC12" s="111"/>
      <c r="UPD12" s="111"/>
      <c r="UPE12" s="111"/>
      <c r="UPF12" s="111"/>
      <c r="UPG12" s="111"/>
      <c r="UPH12" s="111"/>
      <c r="UPI12" s="111"/>
      <c r="UPJ12" s="111"/>
      <c r="UPK12" s="111"/>
      <c r="UPL12" s="111"/>
      <c r="UPM12" s="111"/>
      <c r="UPN12" s="111"/>
      <c r="UPO12" s="111"/>
      <c r="UPP12" s="111"/>
      <c r="UPQ12" s="111"/>
      <c r="UPR12" s="111"/>
      <c r="UPS12" s="111"/>
      <c r="UPT12" s="111"/>
      <c r="UPU12" s="111"/>
      <c r="UPV12" s="111"/>
      <c r="UPW12" s="111"/>
      <c r="UPX12" s="111"/>
      <c r="UPY12" s="111"/>
      <c r="UPZ12" s="111"/>
      <c r="UQA12" s="111"/>
      <c r="UQB12" s="111"/>
      <c r="UQC12" s="111"/>
      <c r="UQD12" s="111"/>
      <c r="UQE12" s="111"/>
      <c r="UQF12" s="111"/>
      <c r="UQG12" s="111"/>
      <c r="UQH12" s="111"/>
      <c r="UQI12" s="111"/>
      <c r="UQJ12" s="111"/>
      <c r="UQK12" s="111"/>
      <c r="UQL12" s="111"/>
      <c r="UQM12" s="111"/>
      <c r="UQN12" s="111"/>
      <c r="UQO12" s="111"/>
      <c r="UQP12" s="111"/>
      <c r="UQQ12" s="111"/>
      <c r="UQR12" s="111"/>
      <c r="UQS12" s="111"/>
      <c r="UQT12" s="111"/>
      <c r="UQU12" s="111"/>
      <c r="UQV12" s="111"/>
      <c r="UQW12" s="111"/>
      <c r="UQX12" s="111"/>
      <c r="UQY12" s="111"/>
      <c r="UQZ12" s="111"/>
      <c r="URA12" s="111"/>
      <c r="URB12" s="111"/>
      <c r="URC12" s="111"/>
      <c r="URD12" s="111"/>
      <c r="URE12" s="111"/>
      <c r="URF12" s="111"/>
      <c r="URG12" s="111"/>
      <c r="URH12" s="111"/>
      <c r="URI12" s="111"/>
      <c r="URJ12" s="111"/>
      <c r="URK12" s="111"/>
      <c r="URL12" s="111"/>
      <c r="URM12" s="111"/>
      <c r="URN12" s="111"/>
      <c r="URO12" s="111"/>
      <c r="URP12" s="111"/>
      <c r="URQ12" s="111"/>
      <c r="URR12" s="111"/>
      <c r="URS12" s="111"/>
      <c r="URT12" s="111"/>
      <c r="URU12" s="111"/>
      <c r="URV12" s="111"/>
      <c r="URW12" s="111"/>
      <c r="URX12" s="111"/>
      <c r="URY12" s="111"/>
      <c r="URZ12" s="111"/>
      <c r="USA12" s="111"/>
      <c r="USB12" s="111"/>
      <c r="USC12" s="111"/>
      <c r="USD12" s="111"/>
      <c r="USE12" s="111"/>
      <c r="USF12" s="111"/>
      <c r="USG12" s="111"/>
      <c r="USH12" s="111"/>
      <c r="USI12" s="111"/>
      <c r="USJ12" s="111"/>
      <c r="USK12" s="111"/>
      <c r="USL12" s="111"/>
      <c r="USM12" s="111"/>
      <c r="USN12" s="111"/>
      <c r="USO12" s="111"/>
      <c r="USP12" s="111"/>
      <c r="USQ12" s="111"/>
      <c r="USR12" s="111"/>
      <c r="USS12" s="111"/>
      <c r="UST12" s="111"/>
      <c r="USU12" s="111"/>
      <c r="USV12" s="111"/>
      <c r="USW12" s="111"/>
      <c r="USX12" s="111"/>
      <c r="USY12" s="111"/>
      <c r="USZ12" s="111"/>
      <c r="UTA12" s="111"/>
      <c r="UTB12" s="111"/>
      <c r="UTC12" s="111"/>
      <c r="UTD12" s="111"/>
      <c r="UTE12" s="111"/>
      <c r="UTF12" s="111"/>
      <c r="UTG12" s="111"/>
      <c r="UTH12" s="111"/>
      <c r="UTI12" s="111"/>
      <c r="UTJ12" s="111"/>
      <c r="UTK12" s="111"/>
      <c r="UTL12" s="111"/>
      <c r="UTM12" s="111"/>
      <c r="UTN12" s="111"/>
      <c r="UTO12" s="111"/>
      <c r="UTP12" s="111"/>
      <c r="UTQ12" s="111"/>
      <c r="UTR12" s="111"/>
      <c r="UTS12" s="111"/>
      <c r="UTT12" s="111"/>
      <c r="UTU12" s="111"/>
      <c r="UTV12" s="111"/>
      <c r="UTW12" s="111"/>
      <c r="UTX12" s="111"/>
      <c r="UTY12" s="111"/>
      <c r="UTZ12" s="111"/>
      <c r="UUA12" s="111"/>
      <c r="UUB12" s="111"/>
      <c r="UUC12" s="111"/>
      <c r="UUD12" s="111"/>
      <c r="UUE12" s="111"/>
      <c r="UUF12" s="111"/>
      <c r="UUG12" s="111"/>
      <c r="UUH12" s="111"/>
      <c r="UUI12" s="111"/>
      <c r="UUJ12" s="111"/>
      <c r="UUK12" s="111"/>
      <c r="UUL12" s="111"/>
      <c r="UUM12" s="111"/>
      <c r="UUN12" s="111"/>
      <c r="UUO12" s="111"/>
      <c r="UUP12" s="111"/>
      <c r="UUQ12" s="111"/>
      <c r="UUR12" s="111"/>
      <c r="UUS12" s="111"/>
      <c r="UUT12" s="111"/>
      <c r="UUU12" s="111"/>
      <c r="UUV12" s="111"/>
      <c r="UUW12" s="111"/>
      <c r="UUX12" s="111"/>
      <c r="UUY12" s="111"/>
      <c r="UUZ12" s="111"/>
      <c r="UVA12" s="111"/>
      <c r="UVB12" s="111"/>
      <c r="UVC12" s="111"/>
      <c r="UVD12" s="111"/>
      <c r="UVE12" s="111"/>
      <c r="UVF12" s="111"/>
      <c r="UVG12" s="111"/>
      <c r="UVH12" s="111"/>
      <c r="UVI12" s="111"/>
      <c r="UVJ12" s="111"/>
      <c r="UVK12" s="111"/>
      <c r="UVL12" s="111"/>
      <c r="UVM12" s="111"/>
      <c r="UVN12" s="111"/>
      <c r="UVO12" s="111"/>
      <c r="UVP12" s="111"/>
      <c r="UVQ12" s="111"/>
      <c r="UVR12" s="111"/>
      <c r="UVS12" s="111"/>
      <c r="UVT12" s="111"/>
      <c r="UVU12" s="111"/>
      <c r="UVV12" s="111"/>
      <c r="UVW12" s="111"/>
      <c r="UVX12" s="111"/>
      <c r="UVY12" s="111"/>
      <c r="UVZ12" s="111"/>
      <c r="UWA12" s="111"/>
      <c r="UWB12" s="111"/>
      <c r="UWC12" s="111"/>
      <c r="UWD12" s="111"/>
      <c r="UWE12" s="111"/>
      <c r="UWF12" s="111"/>
      <c r="UWG12" s="111"/>
      <c r="UWH12" s="111"/>
      <c r="UWI12" s="111"/>
      <c r="UWJ12" s="111"/>
      <c r="UWK12" s="111"/>
      <c r="UWL12" s="111"/>
      <c r="UWM12" s="111"/>
      <c r="UWN12" s="111"/>
      <c r="UWO12" s="111"/>
      <c r="UWP12" s="111"/>
      <c r="UWQ12" s="111"/>
      <c r="UWR12" s="111"/>
      <c r="UWS12" s="111"/>
      <c r="UWT12" s="111"/>
      <c r="UWU12" s="111"/>
      <c r="UWV12" s="111"/>
      <c r="UWW12" s="111"/>
      <c r="UWX12" s="111"/>
      <c r="UWY12" s="111"/>
      <c r="UWZ12" s="111"/>
      <c r="UXA12" s="111"/>
      <c r="UXB12" s="111"/>
      <c r="UXC12" s="111"/>
      <c r="UXD12" s="111"/>
      <c r="UXE12" s="111"/>
      <c r="UXF12" s="111"/>
      <c r="UXG12" s="111"/>
      <c r="UXH12" s="111"/>
      <c r="UXI12" s="111"/>
      <c r="UXJ12" s="111"/>
      <c r="UXK12" s="111"/>
      <c r="UXL12" s="111"/>
      <c r="UXM12" s="111"/>
      <c r="UXN12" s="111"/>
      <c r="UXO12" s="111"/>
      <c r="UXP12" s="111"/>
      <c r="UXQ12" s="111"/>
      <c r="UXR12" s="111"/>
      <c r="UXS12" s="111"/>
      <c r="UXT12" s="111"/>
      <c r="UXU12" s="111"/>
      <c r="UXV12" s="111"/>
      <c r="UXW12" s="111"/>
      <c r="UXX12" s="111"/>
      <c r="UXY12" s="111"/>
      <c r="UXZ12" s="111"/>
      <c r="UYA12" s="111"/>
      <c r="UYB12" s="111"/>
      <c r="UYC12" s="111"/>
      <c r="UYD12" s="111"/>
      <c r="UYE12" s="111"/>
      <c r="UYF12" s="111"/>
      <c r="UYG12" s="111"/>
      <c r="UYH12" s="111"/>
      <c r="UYI12" s="111"/>
      <c r="UYJ12" s="111"/>
      <c r="UYK12" s="111"/>
      <c r="UYL12" s="111"/>
      <c r="UYM12" s="111"/>
      <c r="UYN12" s="111"/>
      <c r="UYO12" s="111"/>
      <c r="UYP12" s="111"/>
      <c r="UYQ12" s="111"/>
      <c r="UYR12" s="111"/>
      <c r="UYS12" s="111"/>
      <c r="UYT12" s="111"/>
      <c r="UYU12" s="111"/>
      <c r="UYV12" s="111"/>
      <c r="UYW12" s="111"/>
      <c r="UYX12" s="111"/>
      <c r="UYY12" s="111"/>
      <c r="UYZ12" s="111"/>
      <c r="UZA12" s="111"/>
      <c r="UZB12" s="111"/>
      <c r="UZC12" s="111"/>
      <c r="UZD12" s="111"/>
      <c r="UZE12" s="111"/>
      <c r="UZF12" s="111"/>
      <c r="UZG12" s="111"/>
      <c r="UZH12" s="111"/>
      <c r="UZI12" s="111"/>
      <c r="UZJ12" s="111"/>
      <c r="UZK12" s="111"/>
      <c r="UZL12" s="111"/>
      <c r="UZM12" s="111"/>
      <c r="UZN12" s="111"/>
      <c r="UZO12" s="111"/>
      <c r="UZP12" s="111"/>
      <c r="UZQ12" s="111"/>
      <c r="UZR12" s="111"/>
      <c r="UZS12" s="111"/>
      <c r="UZT12" s="111"/>
      <c r="UZU12" s="111"/>
      <c r="UZV12" s="111"/>
      <c r="UZW12" s="111"/>
      <c r="UZX12" s="111"/>
      <c r="UZY12" s="111"/>
      <c r="UZZ12" s="111"/>
      <c r="VAA12" s="111"/>
      <c r="VAB12" s="111"/>
      <c r="VAC12" s="111"/>
      <c r="VAD12" s="111"/>
      <c r="VAE12" s="111"/>
      <c r="VAF12" s="111"/>
      <c r="VAG12" s="111"/>
      <c r="VAH12" s="111"/>
      <c r="VAI12" s="111"/>
      <c r="VAJ12" s="111"/>
      <c r="VAK12" s="111"/>
      <c r="VAL12" s="111"/>
      <c r="VAM12" s="111"/>
      <c r="VAN12" s="111"/>
      <c r="VAO12" s="111"/>
      <c r="VAP12" s="111"/>
      <c r="VAQ12" s="111"/>
      <c r="VAR12" s="111"/>
      <c r="VAS12" s="111"/>
      <c r="VAT12" s="111"/>
      <c r="VAU12" s="111"/>
      <c r="VAV12" s="111"/>
      <c r="VAW12" s="111"/>
      <c r="VAX12" s="111"/>
      <c r="VAY12" s="111"/>
      <c r="VAZ12" s="111"/>
      <c r="VBA12" s="111"/>
      <c r="VBB12" s="111"/>
      <c r="VBC12" s="111"/>
      <c r="VBD12" s="111"/>
      <c r="VBE12" s="111"/>
      <c r="VBF12" s="111"/>
      <c r="VBG12" s="111"/>
      <c r="VBH12" s="111"/>
      <c r="VBI12" s="111"/>
      <c r="VBJ12" s="111"/>
      <c r="VBK12" s="111"/>
      <c r="VBL12" s="111"/>
      <c r="VBM12" s="111"/>
      <c r="VBN12" s="111"/>
      <c r="VBO12" s="111"/>
      <c r="VBP12" s="111"/>
      <c r="VBQ12" s="111"/>
      <c r="VBR12" s="111"/>
      <c r="VBS12" s="111"/>
      <c r="VBT12" s="111"/>
      <c r="VBU12" s="111"/>
      <c r="VBV12" s="111"/>
      <c r="VBW12" s="111"/>
      <c r="VBX12" s="111"/>
      <c r="VBY12" s="111"/>
      <c r="VBZ12" s="111"/>
      <c r="VCA12" s="111"/>
      <c r="VCB12" s="111"/>
      <c r="VCC12" s="111"/>
      <c r="VCD12" s="111"/>
      <c r="VCE12" s="111"/>
      <c r="VCF12" s="111"/>
      <c r="VCG12" s="111"/>
      <c r="VCH12" s="111"/>
      <c r="VCI12" s="111"/>
      <c r="VCJ12" s="111"/>
      <c r="VCK12" s="111"/>
      <c r="VCL12" s="111"/>
      <c r="VCM12" s="111"/>
      <c r="VCN12" s="111"/>
      <c r="VCO12" s="111"/>
      <c r="VCP12" s="111"/>
      <c r="VCQ12" s="111"/>
      <c r="VCR12" s="111"/>
      <c r="VCS12" s="111"/>
      <c r="VCT12" s="111"/>
      <c r="VCU12" s="111"/>
      <c r="VCV12" s="111"/>
      <c r="VCW12" s="111"/>
      <c r="VCX12" s="111"/>
      <c r="VCY12" s="111"/>
      <c r="VCZ12" s="111"/>
      <c r="VDA12" s="111"/>
      <c r="VDB12" s="111"/>
      <c r="VDC12" s="111"/>
      <c r="VDD12" s="111"/>
      <c r="VDE12" s="111"/>
      <c r="VDF12" s="111"/>
      <c r="VDG12" s="111"/>
      <c r="VDH12" s="111"/>
      <c r="VDI12" s="111"/>
      <c r="VDJ12" s="111"/>
      <c r="VDK12" s="111"/>
      <c r="VDL12" s="111"/>
      <c r="VDM12" s="111"/>
      <c r="VDN12" s="111"/>
      <c r="VDO12" s="111"/>
      <c r="VDP12" s="111"/>
      <c r="VDQ12" s="111"/>
      <c r="VDR12" s="111"/>
      <c r="VDS12" s="111"/>
      <c r="VDT12" s="111"/>
      <c r="VDU12" s="111"/>
      <c r="VDV12" s="111"/>
      <c r="VDW12" s="111"/>
      <c r="VDX12" s="111"/>
      <c r="VDY12" s="111"/>
      <c r="VDZ12" s="111"/>
      <c r="VEA12" s="111"/>
      <c r="VEB12" s="111"/>
      <c r="VEC12" s="111"/>
      <c r="VED12" s="111"/>
      <c r="VEE12" s="111"/>
      <c r="VEF12" s="111"/>
      <c r="VEG12" s="111"/>
      <c r="VEH12" s="111"/>
      <c r="VEI12" s="111"/>
      <c r="VEJ12" s="111"/>
      <c r="VEK12" s="111"/>
      <c r="VEL12" s="111"/>
      <c r="VEM12" s="111"/>
      <c r="VEN12" s="111"/>
      <c r="VEO12" s="111"/>
      <c r="VEP12" s="111"/>
      <c r="VEQ12" s="111"/>
      <c r="VER12" s="111"/>
      <c r="VES12" s="111"/>
      <c r="VET12" s="111"/>
      <c r="VEU12" s="111"/>
      <c r="VEV12" s="111"/>
      <c r="VEW12" s="111"/>
      <c r="VEX12" s="111"/>
      <c r="VEY12" s="111"/>
      <c r="VEZ12" s="111"/>
      <c r="VFA12" s="111"/>
      <c r="VFB12" s="111"/>
      <c r="VFC12" s="111"/>
      <c r="VFD12" s="111"/>
      <c r="VFE12" s="111"/>
      <c r="VFF12" s="111"/>
      <c r="VFG12" s="111"/>
      <c r="VFH12" s="111"/>
      <c r="VFI12" s="111"/>
      <c r="VFJ12" s="111"/>
      <c r="VFK12" s="111"/>
      <c r="VFL12" s="111"/>
      <c r="VFM12" s="111"/>
      <c r="VFN12" s="111"/>
      <c r="VFO12" s="111"/>
      <c r="VFP12" s="111"/>
      <c r="VFQ12" s="111"/>
      <c r="VFR12" s="111"/>
      <c r="VFS12" s="111"/>
      <c r="VFT12" s="111"/>
      <c r="VFU12" s="111"/>
      <c r="VFV12" s="111"/>
      <c r="VFW12" s="111"/>
      <c r="VFX12" s="111"/>
      <c r="VFY12" s="111"/>
      <c r="VFZ12" s="111"/>
      <c r="VGA12" s="111"/>
      <c r="VGB12" s="111"/>
      <c r="VGC12" s="111"/>
      <c r="VGD12" s="111"/>
      <c r="VGE12" s="111"/>
      <c r="VGF12" s="111"/>
      <c r="VGG12" s="111"/>
      <c r="VGH12" s="111"/>
      <c r="VGI12" s="111"/>
      <c r="VGJ12" s="111"/>
      <c r="VGK12" s="111"/>
      <c r="VGL12" s="111"/>
      <c r="VGM12" s="111"/>
      <c r="VGN12" s="111"/>
      <c r="VGO12" s="111"/>
      <c r="VGP12" s="111"/>
      <c r="VGQ12" s="111"/>
      <c r="VGR12" s="111"/>
      <c r="VGS12" s="111"/>
      <c r="VGT12" s="111"/>
      <c r="VGU12" s="111"/>
      <c r="VGV12" s="111"/>
      <c r="VGW12" s="111"/>
      <c r="VGX12" s="111"/>
      <c r="VGY12" s="111"/>
      <c r="VGZ12" s="111"/>
      <c r="VHA12" s="111"/>
      <c r="VHB12" s="111"/>
      <c r="VHC12" s="111"/>
      <c r="VHD12" s="111"/>
      <c r="VHE12" s="111"/>
      <c r="VHF12" s="111"/>
      <c r="VHG12" s="111"/>
      <c r="VHH12" s="111"/>
      <c r="VHI12" s="111"/>
      <c r="VHJ12" s="111"/>
      <c r="VHK12" s="111"/>
      <c r="VHL12" s="111"/>
      <c r="VHM12" s="111"/>
      <c r="VHN12" s="111"/>
      <c r="VHO12" s="111"/>
      <c r="VHP12" s="111"/>
      <c r="VHQ12" s="111"/>
      <c r="VHR12" s="111"/>
      <c r="VHS12" s="111"/>
      <c r="VHT12" s="111"/>
      <c r="VHU12" s="111"/>
      <c r="VHV12" s="111"/>
      <c r="VHW12" s="111"/>
      <c r="VHX12" s="111"/>
      <c r="VHY12" s="111"/>
      <c r="VHZ12" s="111"/>
      <c r="VIA12" s="111"/>
      <c r="VIB12" s="111"/>
      <c r="VIC12" s="111"/>
      <c r="VID12" s="111"/>
      <c r="VIE12" s="111"/>
      <c r="VIF12" s="111"/>
      <c r="VIG12" s="111"/>
      <c r="VIH12" s="111"/>
      <c r="VII12" s="111"/>
      <c r="VIJ12" s="111"/>
      <c r="VIK12" s="111"/>
      <c r="VIL12" s="111"/>
      <c r="VIM12" s="111"/>
      <c r="VIN12" s="111"/>
      <c r="VIO12" s="111"/>
      <c r="VIP12" s="111"/>
      <c r="VIQ12" s="111"/>
      <c r="VIR12" s="111"/>
      <c r="VIS12" s="111"/>
      <c r="VIT12" s="111"/>
      <c r="VIU12" s="111"/>
      <c r="VIV12" s="111"/>
      <c r="VIW12" s="111"/>
      <c r="VIX12" s="111"/>
      <c r="VIY12" s="111"/>
      <c r="VIZ12" s="111"/>
      <c r="VJA12" s="111"/>
      <c r="VJB12" s="111"/>
      <c r="VJC12" s="111"/>
      <c r="VJD12" s="111"/>
      <c r="VJE12" s="111"/>
      <c r="VJF12" s="111"/>
      <c r="VJG12" s="111"/>
      <c r="VJH12" s="111"/>
      <c r="VJI12" s="111"/>
      <c r="VJJ12" s="111"/>
      <c r="VJK12" s="111"/>
      <c r="VJL12" s="111"/>
      <c r="VJM12" s="111"/>
      <c r="VJN12" s="111"/>
      <c r="VJO12" s="111"/>
      <c r="VJP12" s="111"/>
      <c r="VJQ12" s="111"/>
      <c r="VJR12" s="111"/>
      <c r="VJS12" s="111"/>
      <c r="VJT12" s="111"/>
      <c r="VJU12" s="111"/>
      <c r="VJV12" s="111"/>
      <c r="VJW12" s="111"/>
      <c r="VJX12" s="111"/>
      <c r="VJY12" s="111"/>
      <c r="VJZ12" s="111"/>
      <c r="VKA12" s="111"/>
      <c r="VKB12" s="111"/>
      <c r="VKC12" s="111"/>
      <c r="VKD12" s="111"/>
      <c r="VKE12" s="111"/>
      <c r="VKF12" s="111"/>
      <c r="VKG12" s="111"/>
      <c r="VKH12" s="111"/>
      <c r="VKI12" s="111"/>
      <c r="VKJ12" s="111"/>
      <c r="VKK12" s="111"/>
      <c r="VKL12" s="111"/>
      <c r="VKM12" s="111"/>
      <c r="VKN12" s="111"/>
      <c r="VKO12" s="111"/>
      <c r="VKP12" s="111"/>
      <c r="VKQ12" s="111"/>
      <c r="VKR12" s="111"/>
      <c r="VKS12" s="111"/>
      <c r="VKT12" s="111"/>
      <c r="VKU12" s="111"/>
      <c r="VKV12" s="111"/>
      <c r="VKW12" s="111"/>
      <c r="VKX12" s="111"/>
      <c r="VKY12" s="111"/>
      <c r="VKZ12" s="111"/>
      <c r="VLA12" s="111"/>
      <c r="VLB12" s="111"/>
      <c r="VLC12" s="111"/>
      <c r="VLD12" s="111"/>
      <c r="VLE12" s="111"/>
      <c r="VLF12" s="111"/>
      <c r="VLG12" s="111"/>
      <c r="VLH12" s="111"/>
      <c r="VLI12" s="111"/>
      <c r="VLJ12" s="111"/>
      <c r="VLK12" s="111"/>
      <c r="VLL12" s="111"/>
      <c r="VLM12" s="111"/>
      <c r="VLN12" s="111"/>
      <c r="VLO12" s="111"/>
      <c r="VLP12" s="111"/>
      <c r="VLQ12" s="111"/>
      <c r="VLR12" s="111"/>
      <c r="VLS12" s="111"/>
      <c r="VLT12" s="111"/>
      <c r="VLU12" s="111"/>
      <c r="VLV12" s="111"/>
      <c r="VLW12" s="111"/>
      <c r="VLX12" s="111"/>
      <c r="VLY12" s="111"/>
      <c r="VLZ12" s="111"/>
      <c r="VMA12" s="111"/>
      <c r="VMB12" s="111"/>
      <c r="VMC12" s="111"/>
      <c r="VMD12" s="111"/>
      <c r="VME12" s="111"/>
      <c r="VMF12" s="111"/>
      <c r="VMG12" s="111"/>
      <c r="VMH12" s="111"/>
      <c r="VMI12" s="111"/>
      <c r="VMJ12" s="111"/>
      <c r="VMK12" s="111"/>
      <c r="VML12" s="111"/>
      <c r="VMM12" s="111"/>
      <c r="VMN12" s="111"/>
      <c r="VMO12" s="111"/>
      <c r="VMP12" s="111"/>
      <c r="VMQ12" s="111"/>
      <c r="VMR12" s="111"/>
      <c r="VMS12" s="111"/>
      <c r="VMT12" s="111"/>
      <c r="VMU12" s="111"/>
      <c r="VMV12" s="111"/>
      <c r="VMW12" s="111"/>
      <c r="VMX12" s="111"/>
      <c r="VMY12" s="111"/>
      <c r="VMZ12" s="111"/>
      <c r="VNA12" s="111"/>
      <c r="VNB12" s="111"/>
      <c r="VNC12" s="111"/>
      <c r="VND12" s="111"/>
      <c r="VNE12" s="111"/>
      <c r="VNF12" s="111"/>
      <c r="VNG12" s="111"/>
      <c r="VNH12" s="111"/>
      <c r="VNI12" s="111"/>
      <c r="VNJ12" s="111"/>
      <c r="VNK12" s="111"/>
      <c r="VNL12" s="111"/>
      <c r="VNM12" s="111"/>
      <c r="VNN12" s="111"/>
      <c r="VNO12" s="111"/>
      <c r="VNP12" s="111"/>
      <c r="VNQ12" s="111"/>
      <c r="VNR12" s="111"/>
      <c r="VNS12" s="111"/>
      <c r="VNT12" s="111"/>
      <c r="VNU12" s="111"/>
      <c r="VNV12" s="111"/>
      <c r="VNW12" s="111"/>
      <c r="VNX12" s="111"/>
      <c r="VNY12" s="111"/>
      <c r="VNZ12" s="111"/>
      <c r="VOA12" s="111"/>
      <c r="VOB12" s="111"/>
      <c r="VOC12" s="111"/>
      <c r="VOD12" s="111"/>
      <c r="VOE12" s="111"/>
      <c r="VOF12" s="111"/>
      <c r="VOG12" s="111"/>
      <c r="VOH12" s="111"/>
      <c r="VOI12" s="111"/>
      <c r="VOJ12" s="111"/>
      <c r="VOK12" s="111"/>
      <c r="VOL12" s="111"/>
      <c r="VOM12" s="111"/>
      <c r="VON12" s="111"/>
      <c r="VOO12" s="111"/>
      <c r="VOP12" s="111"/>
      <c r="VOQ12" s="111"/>
      <c r="VOR12" s="111"/>
      <c r="VOS12" s="111"/>
      <c r="VOT12" s="111"/>
      <c r="VOU12" s="111"/>
      <c r="VOV12" s="111"/>
      <c r="VOW12" s="111"/>
      <c r="VOX12" s="111"/>
      <c r="VOY12" s="111"/>
      <c r="VOZ12" s="111"/>
      <c r="VPA12" s="111"/>
      <c r="VPB12" s="111"/>
      <c r="VPC12" s="111"/>
      <c r="VPD12" s="111"/>
      <c r="VPE12" s="111"/>
      <c r="VPF12" s="111"/>
      <c r="VPG12" s="111"/>
      <c r="VPH12" s="111"/>
      <c r="VPI12" s="111"/>
      <c r="VPJ12" s="111"/>
      <c r="VPK12" s="111"/>
      <c r="VPL12" s="111"/>
      <c r="VPM12" s="111"/>
      <c r="VPN12" s="111"/>
      <c r="VPO12" s="111"/>
      <c r="VPP12" s="111"/>
      <c r="VPQ12" s="111"/>
      <c r="VPR12" s="111"/>
      <c r="VPS12" s="111"/>
      <c r="VPT12" s="111"/>
      <c r="VPU12" s="111"/>
      <c r="VPV12" s="111"/>
      <c r="VPW12" s="111"/>
      <c r="VPX12" s="111"/>
      <c r="VPY12" s="111"/>
      <c r="VPZ12" s="111"/>
      <c r="VQA12" s="111"/>
      <c r="VQB12" s="111"/>
      <c r="VQC12" s="111"/>
      <c r="VQD12" s="111"/>
      <c r="VQE12" s="111"/>
      <c r="VQF12" s="111"/>
      <c r="VQG12" s="111"/>
      <c r="VQH12" s="111"/>
      <c r="VQI12" s="111"/>
      <c r="VQJ12" s="111"/>
      <c r="VQK12" s="111"/>
      <c r="VQL12" s="111"/>
      <c r="VQM12" s="111"/>
      <c r="VQN12" s="111"/>
      <c r="VQO12" s="111"/>
      <c r="VQP12" s="111"/>
      <c r="VQQ12" s="111"/>
      <c r="VQR12" s="111"/>
      <c r="VQS12" s="111"/>
      <c r="VQT12" s="111"/>
      <c r="VQU12" s="111"/>
      <c r="VQV12" s="111"/>
      <c r="VQW12" s="111"/>
      <c r="VQX12" s="111"/>
      <c r="VQY12" s="111"/>
      <c r="VQZ12" s="111"/>
      <c r="VRA12" s="111"/>
      <c r="VRB12" s="111"/>
      <c r="VRC12" s="111"/>
      <c r="VRD12" s="111"/>
      <c r="VRE12" s="111"/>
      <c r="VRF12" s="111"/>
      <c r="VRG12" s="111"/>
      <c r="VRH12" s="111"/>
      <c r="VRI12" s="111"/>
      <c r="VRJ12" s="111"/>
      <c r="VRK12" s="111"/>
      <c r="VRL12" s="111"/>
      <c r="VRM12" s="111"/>
      <c r="VRN12" s="111"/>
      <c r="VRO12" s="111"/>
      <c r="VRP12" s="111"/>
      <c r="VRQ12" s="111"/>
      <c r="VRR12" s="111"/>
      <c r="VRS12" s="111"/>
      <c r="VRT12" s="111"/>
      <c r="VRU12" s="111"/>
      <c r="VRV12" s="111"/>
      <c r="VRW12" s="111"/>
      <c r="VRX12" s="111"/>
      <c r="VRY12" s="111"/>
      <c r="VRZ12" s="111"/>
      <c r="VSA12" s="111"/>
      <c r="VSB12" s="111"/>
      <c r="VSC12" s="111"/>
      <c r="VSD12" s="111"/>
      <c r="VSE12" s="111"/>
      <c r="VSF12" s="111"/>
      <c r="VSG12" s="111"/>
      <c r="VSH12" s="111"/>
      <c r="VSI12" s="111"/>
      <c r="VSJ12" s="111"/>
      <c r="VSK12" s="111"/>
      <c r="VSL12" s="111"/>
      <c r="VSM12" s="111"/>
      <c r="VSN12" s="111"/>
      <c r="VSO12" s="111"/>
      <c r="VSP12" s="111"/>
      <c r="VSQ12" s="111"/>
      <c r="VSR12" s="111"/>
      <c r="VSS12" s="111"/>
      <c r="VST12" s="111"/>
      <c r="VSU12" s="111"/>
      <c r="VSV12" s="111"/>
      <c r="VSW12" s="111"/>
      <c r="VSX12" s="111"/>
      <c r="VSY12" s="111"/>
      <c r="VSZ12" s="111"/>
      <c r="VTA12" s="111"/>
      <c r="VTB12" s="111"/>
      <c r="VTC12" s="111"/>
      <c r="VTD12" s="111"/>
      <c r="VTE12" s="111"/>
      <c r="VTF12" s="111"/>
      <c r="VTG12" s="111"/>
      <c r="VTH12" s="111"/>
      <c r="VTI12" s="111"/>
      <c r="VTJ12" s="111"/>
      <c r="VTK12" s="111"/>
      <c r="VTL12" s="111"/>
      <c r="VTM12" s="111"/>
      <c r="VTN12" s="111"/>
      <c r="VTO12" s="111"/>
      <c r="VTP12" s="111"/>
      <c r="VTQ12" s="111"/>
      <c r="VTR12" s="111"/>
      <c r="VTS12" s="111"/>
      <c r="VTT12" s="111"/>
      <c r="VTU12" s="111"/>
      <c r="VTV12" s="111"/>
      <c r="VTW12" s="111"/>
      <c r="VTX12" s="111"/>
      <c r="VTY12" s="111"/>
      <c r="VTZ12" s="111"/>
      <c r="VUA12" s="111"/>
      <c r="VUB12" s="111"/>
      <c r="VUC12" s="111"/>
      <c r="VUD12" s="111"/>
      <c r="VUE12" s="111"/>
      <c r="VUF12" s="111"/>
      <c r="VUG12" s="111"/>
      <c r="VUH12" s="111"/>
      <c r="VUI12" s="111"/>
      <c r="VUJ12" s="111"/>
      <c r="VUK12" s="111"/>
      <c r="VUL12" s="111"/>
      <c r="VUM12" s="111"/>
      <c r="VUN12" s="111"/>
      <c r="VUO12" s="111"/>
      <c r="VUP12" s="111"/>
      <c r="VUQ12" s="111"/>
      <c r="VUR12" s="111"/>
      <c r="VUS12" s="111"/>
      <c r="VUT12" s="111"/>
      <c r="VUU12" s="111"/>
      <c r="VUV12" s="111"/>
      <c r="VUW12" s="111"/>
      <c r="VUX12" s="111"/>
      <c r="VUY12" s="111"/>
      <c r="VUZ12" s="111"/>
      <c r="VVA12" s="111"/>
      <c r="VVB12" s="111"/>
      <c r="VVC12" s="111"/>
      <c r="VVD12" s="111"/>
      <c r="VVE12" s="111"/>
      <c r="VVF12" s="111"/>
      <c r="VVG12" s="111"/>
      <c r="VVH12" s="111"/>
      <c r="VVI12" s="111"/>
      <c r="VVJ12" s="111"/>
      <c r="VVK12" s="111"/>
      <c r="VVL12" s="111"/>
      <c r="VVM12" s="111"/>
      <c r="VVN12" s="111"/>
      <c r="VVO12" s="111"/>
      <c r="VVP12" s="111"/>
      <c r="VVQ12" s="111"/>
      <c r="VVR12" s="111"/>
      <c r="VVS12" s="111"/>
      <c r="VVT12" s="111"/>
      <c r="VVU12" s="111"/>
      <c r="VVV12" s="111"/>
      <c r="VVW12" s="111"/>
      <c r="VVX12" s="111"/>
      <c r="VVY12" s="111"/>
      <c r="VVZ12" s="111"/>
      <c r="VWA12" s="111"/>
      <c r="VWB12" s="111"/>
      <c r="VWC12" s="111"/>
      <c r="VWD12" s="111"/>
      <c r="VWE12" s="111"/>
      <c r="VWF12" s="111"/>
      <c r="VWG12" s="111"/>
      <c r="VWH12" s="111"/>
      <c r="VWI12" s="111"/>
      <c r="VWJ12" s="111"/>
      <c r="VWK12" s="111"/>
      <c r="VWL12" s="111"/>
      <c r="VWM12" s="111"/>
      <c r="VWN12" s="111"/>
      <c r="VWO12" s="111"/>
      <c r="VWP12" s="111"/>
      <c r="VWQ12" s="111"/>
      <c r="VWR12" s="111"/>
      <c r="VWS12" s="111"/>
      <c r="VWT12" s="111"/>
      <c r="VWU12" s="111"/>
      <c r="VWV12" s="111"/>
      <c r="VWW12" s="111"/>
      <c r="VWX12" s="111"/>
      <c r="VWY12" s="111"/>
      <c r="VWZ12" s="111"/>
      <c r="VXA12" s="111"/>
      <c r="VXB12" s="111"/>
      <c r="VXC12" s="111"/>
      <c r="VXD12" s="111"/>
      <c r="VXE12" s="111"/>
      <c r="VXF12" s="111"/>
      <c r="VXG12" s="111"/>
      <c r="VXH12" s="111"/>
      <c r="VXI12" s="111"/>
      <c r="VXJ12" s="111"/>
      <c r="VXK12" s="111"/>
      <c r="VXL12" s="111"/>
      <c r="VXM12" s="111"/>
      <c r="VXN12" s="111"/>
      <c r="VXO12" s="111"/>
      <c r="VXP12" s="111"/>
      <c r="VXQ12" s="111"/>
      <c r="VXR12" s="111"/>
      <c r="VXS12" s="111"/>
      <c r="VXT12" s="111"/>
      <c r="VXU12" s="111"/>
      <c r="VXV12" s="111"/>
      <c r="VXW12" s="111"/>
      <c r="VXX12" s="111"/>
      <c r="VXY12" s="111"/>
      <c r="VXZ12" s="111"/>
      <c r="VYA12" s="111"/>
      <c r="VYB12" s="111"/>
      <c r="VYC12" s="111"/>
      <c r="VYD12" s="111"/>
      <c r="VYE12" s="111"/>
      <c r="VYF12" s="111"/>
      <c r="VYG12" s="111"/>
      <c r="VYH12" s="111"/>
      <c r="VYI12" s="111"/>
      <c r="VYJ12" s="111"/>
      <c r="VYK12" s="111"/>
      <c r="VYL12" s="111"/>
      <c r="VYM12" s="111"/>
      <c r="VYN12" s="111"/>
      <c r="VYO12" s="111"/>
      <c r="VYP12" s="111"/>
      <c r="VYQ12" s="111"/>
      <c r="VYR12" s="111"/>
      <c r="VYS12" s="111"/>
      <c r="VYT12" s="111"/>
      <c r="VYU12" s="111"/>
      <c r="VYV12" s="111"/>
      <c r="VYW12" s="111"/>
      <c r="VYX12" s="111"/>
      <c r="VYY12" s="111"/>
      <c r="VYZ12" s="111"/>
      <c r="VZA12" s="111"/>
      <c r="VZB12" s="111"/>
      <c r="VZC12" s="111"/>
      <c r="VZD12" s="111"/>
      <c r="VZE12" s="111"/>
      <c r="VZF12" s="111"/>
      <c r="VZG12" s="111"/>
      <c r="VZH12" s="111"/>
      <c r="VZI12" s="111"/>
      <c r="VZJ12" s="111"/>
      <c r="VZK12" s="111"/>
      <c r="VZL12" s="111"/>
      <c r="VZM12" s="111"/>
      <c r="VZN12" s="111"/>
      <c r="VZO12" s="111"/>
      <c r="VZP12" s="111"/>
      <c r="VZQ12" s="111"/>
      <c r="VZR12" s="111"/>
      <c r="VZS12" s="111"/>
      <c r="VZT12" s="111"/>
      <c r="VZU12" s="111"/>
      <c r="VZV12" s="111"/>
      <c r="VZW12" s="111"/>
      <c r="VZX12" s="111"/>
      <c r="VZY12" s="111"/>
      <c r="VZZ12" s="111"/>
      <c r="WAA12" s="111"/>
      <c r="WAB12" s="111"/>
      <c r="WAC12" s="111"/>
      <c r="WAD12" s="111"/>
      <c r="WAE12" s="111"/>
      <c r="WAF12" s="111"/>
      <c r="WAG12" s="111"/>
      <c r="WAH12" s="111"/>
      <c r="WAI12" s="111"/>
      <c r="WAJ12" s="111"/>
      <c r="WAK12" s="111"/>
      <c r="WAL12" s="111"/>
      <c r="WAM12" s="111"/>
      <c r="WAN12" s="111"/>
      <c r="WAO12" s="111"/>
      <c r="WAP12" s="111"/>
      <c r="WAQ12" s="111"/>
      <c r="WAR12" s="111"/>
      <c r="WAS12" s="111"/>
      <c r="WAT12" s="111"/>
      <c r="WAU12" s="111"/>
      <c r="WAV12" s="111"/>
      <c r="WAW12" s="111"/>
      <c r="WAX12" s="111"/>
      <c r="WAY12" s="111"/>
      <c r="WAZ12" s="111"/>
      <c r="WBA12" s="111"/>
      <c r="WBB12" s="111"/>
      <c r="WBC12" s="111"/>
      <c r="WBD12" s="111"/>
      <c r="WBE12" s="111"/>
      <c r="WBF12" s="111"/>
      <c r="WBG12" s="111"/>
      <c r="WBH12" s="111"/>
      <c r="WBI12" s="111"/>
      <c r="WBJ12" s="111"/>
      <c r="WBK12" s="111"/>
      <c r="WBL12" s="111"/>
      <c r="WBM12" s="111"/>
      <c r="WBN12" s="111"/>
      <c r="WBO12" s="111"/>
      <c r="WBP12" s="111"/>
      <c r="WBQ12" s="111"/>
      <c r="WBR12" s="111"/>
      <c r="WBS12" s="111"/>
      <c r="WBT12" s="111"/>
      <c r="WBU12" s="111"/>
      <c r="WBV12" s="111"/>
      <c r="WBW12" s="111"/>
      <c r="WBX12" s="111"/>
      <c r="WBY12" s="111"/>
      <c r="WBZ12" s="111"/>
      <c r="WCA12" s="111"/>
      <c r="WCB12" s="111"/>
      <c r="WCC12" s="111"/>
      <c r="WCD12" s="111"/>
      <c r="WCE12" s="111"/>
      <c r="WCF12" s="111"/>
      <c r="WCG12" s="111"/>
      <c r="WCH12" s="111"/>
      <c r="WCI12" s="111"/>
      <c r="WCJ12" s="111"/>
      <c r="WCK12" s="111"/>
      <c r="WCL12" s="111"/>
      <c r="WCM12" s="111"/>
      <c r="WCN12" s="111"/>
      <c r="WCO12" s="111"/>
      <c r="WCP12" s="111"/>
      <c r="WCQ12" s="111"/>
      <c r="WCR12" s="111"/>
      <c r="WCS12" s="111"/>
      <c r="WCT12" s="111"/>
      <c r="WCU12" s="111"/>
      <c r="WCV12" s="111"/>
      <c r="WCW12" s="111"/>
      <c r="WCX12" s="111"/>
      <c r="WCY12" s="111"/>
      <c r="WCZ12" s="111"/>
      <c r="WDA12" s="111"/>
      <c r="WDB12" s="111"/>
      <c r="WDC12" s="111"/>
      <c r="WDD12" s="111"/>
      <c r="WDE12" s="111"/>
      <c r="WDF12" s="111"/>
      <c r="WDG12" s="111"/>
      <c r="WDH12" s="111"/>
      <c r="WDI12" s="111"/>
      <c r="WDJ12" s="111"/>
      <c r="WDK12" s="111"/>
      <c r="WDL12" s="111"/>
      <c r="WDM12" s="111"/>
      <c r="WDN12" s="111"/>
      <c r="WDO12" s="111"/>
      <c r="WDP12" s="111"/>
      <c r="WDQ12" s="111"/>
      <c r="WDR12" s="111"/>
      <c r="WDS12" s="111"/>
      <c r="WDT12" s="111"/>
      <c r="WDU12" s="111"/>
      <c r="WDV12" s="111"/>
      <c r="WDW12" s="111"/>
      <c r="WDX12" s="111"/>
      <c r="WDY12" s="111"/>
      <c r="WDZ12" s="111"/>
      <c r="WEA12" s="111"/>
      <c r="WEB12" s="111"/>
      <c r="WEC12" s="111"/>
      <c r="WED12" s="111"/>
      <c r="WEE12" s="111"/>
      <c r="WEF12" s="111"/>
      <c r="WEG12" s="111"/>
      <c r="WEH12" s="111"/>
      <c r="WEI12" s="111"/>
      <c r="WEJ12" s="111"/>
      <c r="WEK12" s="111"/>
      <c r="WEL12" s="111"/>
      <c r="WEM12" s="111"/>
      <c r="WEN12" s="111"/>
      <c r="WEO12" s="111"/>
      <c r="WEP12" s="111"/>
      <c r="WEQ12" s="111"/>
      <c r="WER12" s="111"/>
      <c r="WES12" s="111"/>
      <c r="WET12" s="111"/>
      <c r="WEU12" s="111"/>
      <c r="WEV12" s="111"/>
      <c r="WEW12" s="111"/>
      <c r="WEX12" s="111"/>
      <c r="WEY12" s="111"/>
      <c r="WEZ12" s="111"/>
      <c r="WFA12" s="111"/>
      <c r="WFB12" s="111"/>
      <c r="WFC12" s="111"/>
      <c r="WFD12" s="111"/>
      <c r="WFE12" s="111"/>
      <c r="WFF12" s="111"/>
      <c r="WFG12" s="111"/>
      <c r="WFH12" s="111"/>
      <c r="WFI12" s="111"/>
      <c r="WFJ12" s="111"/>
      <c r="WFK12" s="111"/>
      <c r="WFL12" s="111"/>
      <c r="WFM12" s="111"/>
      <c r="WFN12" s="111"/>
      <c r="WFO12" s="111"/>
      <c r="WFP12" s="111"/>
      <c r="WFQ12" s="111"/>
      <c r="WFR12" s="111"/>
      <c r="WFS12" s="111"/>
      <c r="WFT12" s="111"/>
      <c r="WFU12" s="111"/>
      <c r="WFV12" s="111"/>
      <c r="WFW12" s="111"/>
      <c r="WFX12" s="111"/>
      <c r="WFY12" s="111"/>
      <c r="WFZ12" s="111"/>
      <c r="WGA12" s="111"/>
      <c r="WGB12" s="111"/>
      <c r="WGC12" s="111"/>
      <c r="WGD12" s="111"/>
      <c r="WGE12" s="111"/>
      <c r="WGF12" s="111"/>
      <c r="WGG12" s="111"/>
      <c r="WGH12" s="111"/>
      <c r="WGI12" s="111"/>
      <c r="WGJ12" s="111"/>
      <c r="WGK12" s="111"/>
      <c r="WGL12" s="111"/>
      <c r="WGM12" s="111"/>
      <c r="WGN12" s="111"/>
      <c r="WGO12" s="111"/>
      <c r="WGP12" s="111"/>
      <c r="WGQ12" s="111"/>
      <c r="WGR12" s="111"/>
      <c r="WGS12" s="111"/>
      <c r="WGT12" s="111"/>
      <c r="WGU12" s="111"/>
      <c r="WGV12" s="111"/>
      <c r="WGW12" s="111"/>
      <c r="WGX12" s="111"/>
      <c r="WGY12" s="111"/>
      <c r="WGZ12" s="111"/>
      <c r="WHA12" s="111"/>
      <c r="WHB12" s="111"/>
      <c r="WHC12" s="111"/>
      <c r="WHD12" s="111"/>
      <c r="WHE12" s="111"/>
      <c r="WHF12" s="111"/>
      <c r="WHG12" s="111"/>
      <c r="WHH12" s="111"/>
      <c r="WHI12" s="111"/>
      <c r="WHJ12" s="111"/>
      <c r="WHK12" s="111"/>
      <c r="WHL12" s="111"/>
      <c r="WHM12" s="111"/>
      <c r="WHN12" s="111"/>
      <c r="WHO12" s="111"/>
      <c r="WHP12" s="111"/>
      <c r="WHQ12" s="111"/>
      <c r="WHR12" s="111"/>
      <c r="WHS12" s="111"/>
      <c r="WHT12" s="111"/>
      <c r="WHU12" s="111"/>
      <c r="WHV12" s="111"/>
      <c r="WHW12" s="111"/>
      <c r="WHX12" s="111"/>
      <c r="WHY12" s="111"/>
      <c r="WHZ12" s="111"/>
      <c r="WIA12" s="111"/>
      <c r="WIB12" s="111"/>
      <c r="WIC12" s="111"/>
      <c r="WID12" s="111"/>
      <c r="WIE12" s="111"/>
      <c r="WIF12" s="111"/>
      <c r="WIG12" s="111"/>
      <c r="WIH12" s="111"/>
      <c r="WII12" s="111"/>
      <c r="WIJ12" s="111"/>
      <c r="WIK12" s="111"/>
      <c r="WIL12" s="111"/>
      <c r="WIM12" s="111"/>
      <c r="WIN12" s="111"/>
      <c r="WIO12" s="111"/>
      <c r="WIP12" s="111"/>
      <c r="WIQ12" s="111"/>
      <c r="WIR12" s="111"/>
      <c r="WIS12" s="111"/>
      <c r="WIT12" s="111"/>
      <c r="WIU12" s="111"/>
      <c r="WIV12" s="111"/>
      <c r="WIW12" s="111"/>
      <c r="WIX12" s="111"/>
      <c r="WIY12" s="111"/>
      <c r="WIZ12" s="111"/>
      <c r="WJA12" s="111"/>
      <c r="WJB12" s="111"/>
      <c r="WJC12" s="111"/>
      <c r="WJD12" s="111"/>
      <c r="WJE12" s="111"/>
      <c r="WJF12" s="111"/>
      <c r="WJG12" s="111"/>
      <c r="WJH12" s="111"/>
      <c r="WJI12" s="111"/>
      <c r="WJJ12" s="111"/>
      <c r="WJK12" s="111"/>
      <c r="WJL12" s="111"/>
      <c r="WJM12" s="111"/>
      <c r="WJN12" s="111"/>
      <c r="WJO12" s="111"/>
      <c r="WJP12" s="111"/>
      <c r="WJQ12" s="111"/>
      <c r="WJR12" s="111"/>
      <c r="WJS12" s="111"/>
      <c r="WJT12" s="111"/>
      <c r="WJU12" s="111"/>
      <c r="WJV12" s="111"/>
      <c r="WJW12" s="111"/>
      <c r="WJX12" s="111"/>
      <c r="WJY12" s="111"/>
      <c r="WJZ12" s="111"/>
      <c r="WKA12" s="111"/>
      <c r="WKB12" s="111"/>
      <c r="WKC12" s="111"/>
      <c r="WKD12" s="111"/>
      <c r="WKE12" s="111"/>
      <c r="WKF12" s="111"/>
      <c r="WKG12" s="111"/>
      <c r="WKH12" s="111"/>
      <c r="WKI12" s="111"/>
      <c r="WKJ12" s="111"/>
      <c r="WKK12" s="111"/>
      <c r="WKL12" s="111"/>
      <c r="WKM12" s="111"/>
      <c r="WKN12" s="111"/>
      <c r="WKO12" s="111"/>
      <c r="WKP12" s="111"/>
      <c r="WKQ12" s="111"/>
      <c r="WKR12" s="111"/>
      <c r="WKS12" s="111"/>
      <c r="WKT12" s="111"/>
      <c r="WKU12" s="111"/>
      <c r="WKV12" s="111"/>
      <c r="WKW12" s="111"/>
      <c r="WKX12" s="111"/>
      <c r="WKY12" s="111"/>
      <c r="WKZ12" s="111"/>
      <c r="WLA12" s="111"/>
      <c r="WLB12" s="111"/>
      <c r="WLC12" s="111"/>
      <c r="WLD12" s="111"/>
      <c r="WLE12" s="111"/>
      <c r="WLF12" s="111"/>
      <c r="WLG12" s="111"/>
      <c r="WLH12" s="111"/>
      <c r="WLI12" s="111"/>
      <c r="WLJ12" s="111"/>
      <c r="WLK12" s="111"/>
      <c r="WLL12" s="111"/>
      <c r="WLM12" s="111"/>
      <c r="WLN12" s="111"/>
      <c r="WLO12" s="111"/>
      <c r="WLP12" s="111"/>
      <c r="WLQ12" s="111"/>
      <c r="WLR12" s="111"/>
      <c r="WLS12" s="111"/>
      <c r="WLT12" s="111"/>
      <c r="WLU12" s="111"/>
      <c r="WLV12" s="111"/>
      <c r="WLW12" s="111"/>
      <c r="WLX12" s="111"/>
      <c r="WLY12" s="111"/>
      <c r="WLZ12" s="111"/>
      <c r="WMA12" s="111"/>
      <c r="WMB12" s="111"/>
      <c r="WMC12" s="111"/>
      <c r="WMD12" s="111"/>
      <c r="WME12" s="111"/>
      <c r="WMF12" s="111"/>
      <c r="WMG12" s="111"/>
      <c r="WMH12" s="111"/>
      <c r="WMI12" s="111"/>
      <c r="WMJ12" s="111"/>
      <c r="WMK12" s="111"/>
      <c r="WML12" s="111"/>
      <c r="WMM12" s="111"/>
      <c r="WMN12" s="111"/>
      <c r="WMO12" s="111"/>
      <c r="WMP12" s="111"/>
      <c r="WMQ12" s="111"/>
      <c r="WMR12" s="111"/>
      <c r="WMS12" s="111"/>
      <c r="WMT12" s="111"/>
      <c r="WMU12" s="111"/>
      <c r="WMV12" s="111"/>
      <c r="WMW12" s="111"/>
      <c r="WMX12" s="111"/>
      <c r="WMY12" s="111"/>
      <c r="WMZ12" s="111"/>
      <c r="WNA12" s="111"/>
      <c r="WNB12" s="111"/>
      <c r="WNC12" s="111"/>
      <c r="WND12" s="111"/>
      <c r="WNE12" s="111"/>
      <c r="WNF12" s="111"/>
      <c r="WNG12" s="111"/>
      <c r="WNH12" s="111"/>
      <c r="WNI12" s="111"/>
      <c r="WNJ12" s="111"/>
      <c r="WNK12" s="111"/>
      <c r="WNL12" s="111"/>
      <c r="WNM12" s="111"/>
      <c r="WNN12" s="111"/>
      <c r="WNO12" s="111"/>
      <c r="WNP12" s="111"/>
      <c r="WNQ12" s="111"/>
      <c r="WNR12" s="111"/>
      <c r="WNS12" s="111"/>
      <c r="WNT12" s="111"/>
      <c r="WNU12" s="111"/>
      <c r="WNV12" s="111"/>
      <c r="WNW12" s="111"/>
      <c r="WNX12" s="111"/>
      <c r="WNY12" s="111"/>
      <c r="WNZ12" s="111"/>
      <c r="WOA12" s="111"/>
      <c r="WOB12" s="111"/>
      <c r="WOC12" s="111"/>
      <c r="WOD12" s="111"/>
      <c r="WOE12" s="111"/>
      <c r="WOF12" s="111"/>
      <c r="WOG12" s="111"/>
      <c r="WOH12" s="111"/>
      <c r="WOI12" s="111"/>
      <c r="WOJ12" s="111"/>
      <c r="WOK12" s="111"/>
      <c r="WOL12" s="111"/>
      <c r="WOM12" s="111"/>
      <c r="WON12" s="111"/>
      <c r="WOO12" s="111"/>
      <c r="WOP12" s="111"/>
      <c r="WOQ12" s="111"/>
      <c r="WOR12" s="111"/>
      <c r="WOS12" s="111"/>
      <c r="WOT12" s="111"/>
      <c r="WOU12" s="111"/>
      <c r="WOV12" s="111"/>
      <c r="WOW12" s="111"/>
      <c r="WOX12" s="111"/>
      <c r="WOY12" s="111"/>
      <c r="WOZ12" s="111"/>
      <c r="WPA12" s="111"/>
      <c r="WPB12" s="111"/>
      <c r="WPC12" s="111"/>
      <c r="WPD12" s="111"/>
      <c r="WPE12" s="111"/>
      <c r="WPF12" s="111"/>
      <c r="WPG12" s="111"/>
      <c r="WPH12" s="111"/>
      <c r="WPI12" s="111"/>
      <c r="WPJ12" s="111"/>
      <c r="WPK12" s="111"/>
      <c r="WPL12" s="111"/>
      <c r="WPM12" s="111"/>
      <c r="WPN12" s="111"/>
      <c r="WPO12" s="111"/>
      <c r="WPP12" s="111"/>
      <c r="WPQ12" s="111"/>
      <c r="WPR12" s="111"/>
      <c r="WPS12" s="111"/>
      <c r="WPT12" s="111"/>
      <c r="WPU12" s="111"/>
      <c r="WPV12" s="111"/>
      <c r="WPW12" s="111"/>
      <c r="WPX12" s="111"/>
      <c r="WPY12" s="111"/>
      <c r="WPZ12" s="111"/>
      <c r="WQA12" s="111"/>
      <c r="WQB12" s="111"/>
      <c r="WQC12" s="111"/>
      <c r="WQD12" s="111"/>
      <c r="WQE12" s="111"/>
      <c r="WQF12" s="111"/>
      <c r="WQG12" s="111"/>
      <c r="WQH12" s="111"/>
      <c r="WQI12" s="111"/>
      <c r="WQJ12" s="111"/>
      <c r="WQK12" s="111"/>
      <c r="WQL12" s="111"/>
      <c r="WQM12" s="111"/>
      <c r="WQN12" s="111"/>
      <c r="WQO12" s="111"/>
      <c r="WQP12" s="111"/>
      <c r="WQQ12" s="111"/>
      <c r="WQR12" s="111"/>
      <c r="WQS12" s="111"/>
      <c r="WQT12" s="111"/>
      <c r="WQU12" s="111"/>
      <c r="WQV12" s="111"/>
      <c r="WQW12" s="111"/>
      <c r="WQX12" s="111"/>
      <c r="WQY12" s="111"/>
      <c r="WQZ12" s="111"/>
      <c r="WRA12" s="111"/>
      <c r="WRB12" s="111"/>
      <c r="WRC12" s="111"/>
      <c r="WRD12" s="111"/>
      <c r="WRE12" s="111"/>
      <c r="WRF12" s="111"/>
      <c r="WRG12" s="111"/>
      <c r="WRH12" s="111"/>
      <c r="WRI12" s="111"/>
      <c r="WRJ12" s="111"/>
      <c r="WRK12" s="111"/>
      <c r="WRL12" s="111"/>
      <c r="WRM12" s="111"/>
      <c r="WRN12" s="111"/>
      <c r="WRO12" s="111"/>
      <c r="WRP12" s="111"/>
      <c r="WRQ12" s="111"/>
      <c r="WRR12" s="111"/>
      <c r="WRS12" s="111"/>
      <c r="WRT12" s="111"/>
      <c r="WRU12" s="111"/>
      <c r="WRV12" s="111"/>
      <c r="WRW12" s="111"/>
      <c r="WRX12" s="111"/>
      <c r="WRY12" s="111"/>
      <c r="WRZ12" s="111"/>
      <c r="WSA12" s="111"/>
      <c r="WSB12" s="111"/>
      <c r="WSC12" s="111"/>
      <c r="WSD12" s="111"/>
      <c r="WSE12" s="111"/>
      <c r="WSF12" s="111"/>
      <c r="WSG12" s="111"/>
      <c r="WSH12" s="111"/>
      <c r="WSI12" s="111"/>
      <c r="WSJ12" s="111"/>
      <c r="WSK12" s="111"/>
      <c r="WSL12" s="111"/>
      <c r="WSM12" s="111"/>
      <c r="WSN12" s="111"/>
      <c r="WSO12" s="111"/>
      <c r="WSP12" s="111"/>
      <c r="WSQ12" s="111"/>
      <c r="WSR12" s="111"/>
      <c r="WSS12" s="111"/>
      <c r="WST12" s="111"/>
      <c r="WSU12" s="111"/>
      <c r="WSV12" s="111"/>
      <c r="WSW12" s="111"/>
      <c r="WSX12" s="111"/>
      <c r="WSY12" s="111"/>
      <c r="WSZ12" s="111"/>
      <c r="WTA12" s="111"/>
      <c r="WTB12" s="111"/>
      <c r="WTC12" s="111"/>
      <c r="WTD12" s="111"/>
      <c r="WTE12" s="111"/>
      <c r="WTF12" s="111"/>
      <c r="WTG12" s="111"/>
      <c r="WTH12" s="111"/>
      <c r="WTI12" s="111"/>
      <c r="WTJ12" s="111"/>
      <c r="WTK12" s="111"/>
      <c r="WTL12" s="111"/>
      <c r="WTM12" s="111"/>
      <c r="WTN12" s="111"/>
      <c r="WTO12" s="111"/>
      <c r="WTP12" s="111"/>
      <c r="WTQ12" s="111"/>
      <c r="WTR12" s="111"/>
      <c r="WTS12" s="111"/>
      <c r="WTT12" s="111"/>
      <c r="WTU12" s="111"/>
      <c r="WTV12" s="111"/>
      <c r="WTW12" s="111"/>
      <c r="WTX12" s="111"/>
      <c r="WTY12" s="111"/>
      <c r="WTZ12" s="111"/>
      <c r="WUA12" s="111"/>
      <c r="WUB12" s="111"/>
      <c r="WUC12" s="111"/>
      <c r="WUD12" s="111"/>
      <c r="WUE12" s="111"/>
      <c r="WUF12" s="111"/>
      <c r="WUG12" s="111"/>
      <c r="WUH12" s="111"/>
      <c r="WUI12" s="111"/>
      <c r="WUJ12" s="111"/>
      <c r="WUK12" s="111"/>
      <c r="WUL12" s="111"/>
      <c r="WUM12" s="111"/>
      <c r="WUN12" s="111"/>
      <c r="WUO12" s="111"/>
      <c r="WUP12" s="111"/>
      <c r="WUQ12" s="111"/>
      <c r="WUR12" s="111"/>
      <c r="WUS12" s="111"/>
      <c r="WUT12" s="111"/>
      <c r="WUU12" s="111"/>
      <c r="WUV12" s="111"/>
      <c r="WUW12" s="111"/>
      <c r="WUX12" s="111"/>
      <c r="WUY12" s="111"/>
      <c r="WUZ12" s="111"/>
      <c r="WVA12" s="111"/>
      <c r="WVB12" s="111"/>
      <c r="WVC12" s="111"/>
      <c r="WVD12" s="111"/>
      <c r="WVE12" s="111"/>
      <c r="WVF12" s="111"/>
      <c r="WVG12" s="111"/>
      <c r="WVH12" s="111"/>
      <c r="WVI12" s="111"/>
      <c r="WVJ12" s="111"/>
      <c r="WVK12" s="111"/>
      <c r="WVL12" s="111"/>
      <c r="WVM12" s="111"/>
      <c r="WVN12" s="111"/>
      <c r="WVO12" s="111"/>
      <c r="WVP12" s="111"/>
      <c r="WVQ12" s="111"/>
      <c r="WVR12" s="111"/>
      <c r="WVS12" s="111"/>
      <c r="WVT12" s="111"/>
      <c r="WVU12" s="111"/>
      <c r="WVV12" s="111"/>
      <c r="WVW12" s="111"/>
      <c r="WVX12" s="111"/>
      <c r="WVY12" s="111"/>
      <c r="WVZ12" s="111"/>
      <c r="WWA12" s="111"/>
      <c r="WWB12" s="111"/>
      <c r="WWC12" s="111"/>
      <c r="WWD12" s="111"/>
      <c r="WWE12" s="111"/>
      <c r="WWF12" s="111"/>
      <c r="WWG12" s="111"/>
      <c r="WWH12" s="111"/>
      <c r="WWI12" s="111"/>
      <c r="WWJ12" s="111"/>
      <c r="WWK12" s="111"/>
      <c r="WWL12" s="111"/>
      <c r="WWM12" s="111"/>
      <c r="WWN12" s="111"/>
      <c r="WWO12" s="111"/>
      <c r="WWP12" s="111"/>
      <c r="WWQ12" s="111"/>
      <c r="WWR12" s="111"/>
      <c r="WWS12" s="111"/>
      <c r="WWT12" s="111"/>
      <c r="WWU12" s="111"/>
      <c r="WWV12" s="111"/>
      <c r="WWW12" s="111"/>
      <c r="WWX12" s="111"/>
      <c r="WWY12" s="111"/>
      <c r="WWZ12" s="111"/>
      <c r="WXA12" s="111"/>
      <c r="WXB12" s="111"/>
      <c r="WXC12" s="111"/>
      <c r="WXD12" s="111"/>
      <c r="WXE12" s="111"/>
      <c r="WXF12" s="111"/>
      <c r="WXG12" s="111"/>
      <c r="WXH12" s="111"/>
      <c r="WXI12" s="111"/>
      <c r="WXJ12" s="111"/>
      <c r="WXK12" s="111"/>
      <c r="WXL12" s="111"/>
      <c r="WXM12" s="111"/>
      <c r="WXN12" s="111"/>
      <c r="WXO12" s="111"/>
      <c r="WXP12" s="111"/>
      <c r="WXQ12" s="111"/>
      <c r="WXR12" s="111"/>
      <c r="WXS12" s="111"/>
      <c r="WXT12" s="111"/>
      <c r="WXU12" s="111"/>
      <c r="WXV12" s="111"/>
      <c r="WXW12" s="111"/>
      <c r="WXX12" s="111"/>
      <c r="WXY12" s="111"/>
      <c r="WXZ12" s="111"/>
      <c r="WYA12" s="111"/>
      <c r="WYB12" s="111"/>
      <c r="WYC12" s="111"/>
      <c r="WYD12" s="111"/>
      <c r="WYE12" s="111"/>
      <c r="WYF12" s="111"/>
      <c r="WYG12" s="111"/>
      <c r="WYH12" s="111"/>
      <c r="WYI12" s="111"/>
      <c r="WYJ12" s="111"/>
      <c r="WYK12" s="111"/>
      <c r="WYL12" s="111"/>
      <c r="WYM12" s="111"/>
      <c r="WYN12" s="111"/>
      <c r="WYO12" s="111"/>
      <c r="WYP12" s="111"/>
      <c r="WYQ12" s="111"/>
      <c r="WYR12" s="111"/>
      <c r="WYS12" s="111"/>
      <c r="WYT12" s="111"/>
      <c r="WYU12" s="111"/>
      <c r="WYV12" s="111"/>
      <c r="WYW12" s="111"/>
      <c r="WYX12" s="111"/>
      <c r="WYY12" s="111"/>
      <c r="WYZ12" s="111"/>
      <c r="WZA12" s="111"/>
      <c r="WZB12" s="111"/>
      <c r="WZC12" s="111"/>
      <c r="WZD12" s="111"/>
      <c r="WZE12" s="111"/>
      <c r="WZF12" s="111"/>
      <c r="WZG12" s="111"/>
      <c r="WZH12" s="111"/>
      <c r="WZI12" s="111"/>
      <c r="WZJ12" s="111"/>
      <c r="WZK12" s="111"/>
      <c r="WZL12" s="111"/>
      <c r="WZM12" s="111"/>
      <c r="WZN12" s="111"/>
      <c r="WZO12" s="111"/>
      <c r="WZP12" s="111"/>
      <c r="WZQ12" s="111"/>
      <c r="WZR12" s="111"/>
      <c r="WZS12" s="111"/>
      <c r="WZT12" s="111"/>
      <c r="WZU12" s="111"/>
      <c r="WZV12" s="111"/>
      <c r="WZW12" s="111"/>
      <c r="WZX12" s="111"/>
      <c r="WZY12" s="111"/>
      <c r="WZZ12" s="111"/>
      <c r="XAA12" s="111"/>
      <c r="XAB12" s="111"/>
      <c r="XAC12" s="111"/>
      <c r="XAD12" s="111"/>
      <c r="XAE12" s="111"/>
      <c r="XAF12" s="111"/>
      <c r="XAG12" s="111"/>
      <c r="XAH12" s="111"/>
      <c r="XAI12" s="111"/>
      <c r="XAJ12" s="111"/>
      <c r="XAK12" s="111"/>
      <c r="XAL12" s="111"/>
      <c r="XAM12" s="111"/>
      <c r="XAN12" s="111"/>
      <c r="XAO12" s="111"/>
      <c r="XAP12" s="111"/>
      <c r="XAQ12" s="111"/>
      <c r="XAR12" s="111"/>
      <c r="XAS12" s="111"/>
      <c r="XAT12" s="111"/>
      <c r="XAU12" s="111"/>
      <c r="XAV12" s="111"/>
      <c r="XAW12" s="111"/>
      <c r="XAX12" s="111"/>
      <c r="XAY12" s="111"/>
      <c r="XAZ12" s="111"/>
      <c r="XBA12" s="111"/>
      <c r="XBB12" s="111"/>
      <c r="XBC12" s="111"/>
      <c r="XBD12" s="111"/>
      <c r="XBE12" s="111"/>
      <c r="XBF12" s="111"/>
      <c r="XBG12" s="111"/>
      <c r="XBH12" s="111"/>
      <c r="XBI12" s="111"/>
      <c r="XBJ12" s="111"/>
      <c r="XBK12" s="111"/>
      <c r="XBL12" s="111"/>
      <c r="XBM12" s="111"/>
      <c r="XBN12" s="111"/>
      <c r="XBO12" s="111"/>
      <c r="XBP12" s="111"/>
      <c r="XBQ12" s="111"/>
      <c r="XBR12" s="111"/>
      <c r="XBS12" s="111"/>
      <c r="XBT12" s="111"/>
      <c r="XBU12" s="111"/>
      <c r="XBV12" s="111"/>
      <c r="XBW12" s="111"/>
      <c r="XBX12" s="111"/>
      <c r="XBY12" s="111"/>
      <c r="XBZ12" s="111"/>
      <c r="XCA12" s="111"/>
      <c r="XCB12" s="111"/>
      <c r="XCC12" s="111"/>
      <c r="XCD12" s="111"/>
      <c r="XCE12" s="111"/>
      <c r="XCF12" s="111"/>
      <c r="XCG12" s="111"/>
      <c r="XCH12" s="111"/>
      <c r="XCI12" s="111"/>
      <c r="XCJ12" s="111"/>
      <c r="XCK12" s="111"/>
      <c r="XCL12" s="111"/>
      <c r="XCM12" s="111"/>
      <c r="XCN12" s="111"/>
      <c r="XCO12" s="111"/>
      <c r="XCP12" s="111"/>
      <c r="XCQ12" s="111"/>
      <c r="XCR12" s="111"/>
      <c r="XCS12" s="111"/>
      <c r="XCT12" s="111"/>
      <c r="XCU12" s="111"/>
      <c r="XCV12" s="111"/>
      <c r="XCW12" s="111"/>
      <c r="XCX12" s="111"/>
      <c r="XCY12" s="111"/>
      <c r="XCZ12" s="111"/>
      <c r="XDA12" s="111"/>
      <c r="XDB12" s="111"/>
      <c r="XDC12" s="111"/>
      <c r="XDD12" s="111"/>
      <c r="XDE12" s="111"/>
      <c r="XDF12" s="111"/>
      <c r="XDG12" s="111"/>
      <c r="XDH12" s="111"/>
      <c r="XDI12" s="111"/>
      <c r="XDJ12" s="111"/>
      <c r="XDK12" s="111"/>
      <c r="XDL12" s="111"/>
      <c r="XDM12" s="111"/>
      <c r="XDN12" s="111"/>
      <c r="XDO12" s="111"/>
      <c r="XDP12" s="111"/>
      <c r="XDQ12" s="111"/>
      <c r="XDR12" s="111"/>
      <c r="XDS12" s="111"/>
      <c r="XDT12" s="111"/>
      <c r="XDU12" s="111"/>
      <c r="XDV12" s="111"/>
      <c r="XDW12" s="111"/>
      <c r="XDX12" s="111"/>
      <c r="XDY12" s="111"/>
      <c r="XDZ12" s="111"/>
      <c r="XEA12" s="111"/>
      <c r="XEB12" s="111"/>
      <c r="XEC12" s="111"/>
      <c r="XED12" s="111"/>
      <c r="XEE12" s="111"/>
      <c r="XEF12" s="111"/>
      <c r="XEG12" s="111"/>
      <c r="XEH12" s="111"/>
      <c r="XEI12" s="111"/>
      <c r="XEJ12" s="111"/>
      <c r="XEK12" s="111"/>
      <c r="XEL12" s="111"/>
      <c r="XEM12" s="111"/>
      <c r="XEN12" s="111"/>
      <c r="XEO12" s="111"/>
      <c r="XEP12" s="111"/>
      <c r="XEQ12" s="111"/>
      <c r="XER12" s="111"/>
      <c r="XES12" s="111"/>
      <c r="XET12" s="111"/>
      <c r="XEU12" s="111"/>
      <c r="XEV12" s="111"/>
      <c r="XEW12" s="111"/>
      <c r="XEX12" s="111"/>
      <c r="XEY12" s="111"/>
      <c r="XEZ12" s="111"/>
      <c r="XFA12" s="111"/>
      <c r="XFB12" s="111"/>
      <c r="XFC12" s="111"/>
      <c r="XFD12" s="111"/>
    </row>
    <row r="13" spans="1:16384" x14ac:dyDescent="0.25">
      <c r="A13" s="111"/>
      <c r="B13" s="108"/>
      <c r="C13" s="108"/>
      <c r="D13" s="108"/>
      <c r="E13" s="108"/>
      <c r="F13" s="108"/>
      <c r="G13" s="108"/>
      <c r="H13" s="108"/>
      <c r="I13" s="108"/>
      <c r="J13" s="108"/>
      <c r="K13" s="108"/>
      <c r="L13" s="108"/>
      <c r="M13" s="108"/>
      <c r="N13" s="108"/>
    </row>
    <row r="14" spans="1:16384" x14ac:dyDescent="0.25">
      <c r="A14" s="111" t="s">
        <v>584</v>
      </c>
      <c r="B14" s="108"/>
      <c r="C14" s="108"/>
      <c r="D14" s="108"/>
      <c r="E14" s="108"/>
      <c r="F14" s="108"/>
      <c r="G14" s="108"/>
      <c r="H14" s="108"/>
      <c r="I14" s="108"/>
      <c r="J14" s="108"/>
      <c r="K14" s="108"/>
      <c r="L14" s="108"/>
      <c r="M14" s="108"/>
      <c r="N14" s="108"/>
    </row>
    <row r="15" spans="1:16384" x14ac:dyDescent="0.25">
      <c r="A15" s="111"/>
      <c r="B15" s="108"/>
      <c r="C15" s="108"/>
      <c r="D15" s="108"/>
      <c r="E15" s="108"/>
      <c r="F15" s="108"/>
      <c r="G15" s="108"/>
      <c r="H15" s="108"/>
      <c r="I15" s="108"/>
      <c r="J15" s="108"/>
      <c r="K15" s="108"/>
      <c r="L15" s="108"/>
      <c r="M15" s="108"/>
      <c r="N15" s="108"/>
    </row>
    <row r="16" spans="1:16384" x14ac:dyDescent="0.25">
      <c r="A16" s="111" t="s">
        <v>585</v>
      </c>
      <c r="B16" s="108"/>
      <c r="C16" s="108"/>
      <c r="D16" s="108"/>
      <c r="E16" s="108"/>
      <c r="F16" s="108"/>
      <c r="G16" s="108"/>
      <c r="H16" s="108"/>
      <c r="I16" s="108"/>
      <c r="J16" s="108"/>
      <c r="K16" s="108"/>
      <c r="L16" s="108"/>
      <c r="M16" s="108"/>
      <c r="N16" s="108"/>
    </row>
    <row r="17" spans="1:16384" x14ac:dyDescent="0.25">
      <c r="A17" s="111"/>
      <c r="B17" s="108"/>
      <c r="C17" s="108"/>
      <c r="D17" s="108"/>
      <c r="E17" s="108"/>
      <c r="F17" s="108"/>
      <c r="G17" s="108"/>
      <c r="H17" s="108"/>
      <c r="I17" s="108"/>
      <c r="J17" s="108"/>
      <c r="K17" s="108"/>
      <c r="L17" s="108"/>
      <c r="M17" s="108"/>
      <c r="N17" s="108"/>
    </row>
    <row r="18" spans="1:16384" x14ac:dyDescent="0.25">
      <c r="A18" s="111" t="s">
        <v>586</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c r="IV18" s="111"/>
      <c r="IW18" s="111"/>
      <c r="IX18" s="111"/>
      <c r="IY18" s="111"/>
      <c r="IZ18" s="111"/>
      <c r="JA18" s="111"/>
      <c r="JB18" s="111"/>
      <c r="JC18" s="111"/>
      <c r="JD18" s="111"/>
      <c r="JE18" s="111"/>
      <c r="JF18" s="111"/>
      <c r="JG18" s="111"/>
      <c r="JH18" s="111"/>
      <c r="JI18" s="111"/>
      <c r="JJ18" s="111"/>
      <c r="JK18" s="111"/>
      <c r="JL18" s="111"/>
      <c r="JM18" s="111"/>
      <c r="JN18" s="111"/>
      <c r="JO18" s="111"/>
      <c r="JP18" s="111"/>
      <c r="JQ18" s="111"/>
      <c r="JR18" s="111"/>
      <c r="JS18" s="111"/>
      <c r="JT18" s="111"/>
      <c r="JU18" s="111"/>
      <c r="JV18" s="111"/>
      <c r="JW18" s="111"/>
      <c r="JX18" s="111"/>
      <c r="JY18" s="111"/>
      <c r="JZ18" s="111"/>
      <c r="KA18" s="111"/>
      <c r="KB18" s="111"/>
      <c r="KC18" s="111"/>
      <c r="KD18" s="111"/>
      <c r="KE18" s="111"/>
      <c r="KF18" s="111"/>
      <c r="KG18" s="111"/>
      <c r="KH18" s="111"/>
      <c r="KI18" s="111"/>
      <c r="KJ18" s="111"/>
      <c r="KK18" s="111"/>
      <c r="KL18" s="111"/>
      <c r="KM18" s="111"/>
      <c r="KN18" s="111"/>
      <c r="KO18" s="111"/>
      <c r="KP18" s="111"/>
      <c r="KQ18" s="111"/>
      <c r="KR18" s="111"/>
      <c r="KS18" s="111"/>
      <c r="KT18" s="111"/>
      <c r="KU18" s="111"/>
      <c r="KV18" s="111"/>
      <c r="KW18" s="111"/>
      <c r="KX18" s="111"/>
      <c r="KY18" s="111"/>
      <c r="KZ18" s="111"/>
      <c r="LA18" s="111"/>
      <c r="LB18" s="111"/>
      <c r="LC18" s="111"/>
      <c r="LD18" s="111"/>
      <c r="LE18" s="111"/>
      <c r="LF18" s="111"/>
      <c r="LG18" s="111"/>
      <c r="LH18" s="111"/>
      <c r="LI18" s="111"/>
      <c r="LJ18" s="111"/>
      <c r="LK18" s="111"/>
      <c r="LL18" s="111"/>
      <c r="LM18" s="111"/>
      <c r="LN18" s="111"/>
      <c r="LO18" s="111"/>
      <c r="LP18" s="111"/>
      <c r="LQ18" s="111"/>
      <c r="LR18" s="111"/>
      <c r="LS18" s="111"/>
      <c r="LT18" s="111"/>
      <c r="LU18" s="111"/>
      <c r="LV18" s="111"/>
      <c r="LW18" s="111"/>
      <c r="LX18" s="111"/>
      <c r="LY18" s="111"/>
      <c r="LZ18" s="111"/>
      <c r="MA18" s="111"/>
      <c r="MB18" s="111"/>
      <c r="MC18" s="111"/>
      <c r="MD18" s="111"/>
      <c r="ME18" s="111"/>
      <c r="MF18" s="111"/>
      <c r="MG18" s="111"/>
      <c r="MH18" s="111"/>
      <c r="MI18" s="111"/>
      <c r="MJ18" s="111"/>
      <c r="MK18" s="111"/>
      <c r="ML18" s="111"/>
      <c r="MM18" s="111"/>
      <c r="MN18" s="111"/>
      <c r="MO18" s="111"/>
      <c r="MP18" s="111"/>
      <c r="MQ18" s="111"/>
      <c r="MR18" s="111"/>
      <c r="MS18" s="111"/>
      <c r="MT18" s="111"/>
      <c r="MU18" s="111"/>
      <c r="MV18" s="111"/>
      <c r="MW18" s="111"/>
      <c r="MX18" s="111"/>
      <c r="MY18" s="111"/>
      <c r="MZ18" s="111"/>
      <c r="NA18" s="111"/>
      <c r="NB18" s="111"/>
      <c r="NC18" s="111"/>
      <c r="ND18" s="111"/>
      <c r="NE18" s="111"/>
      <c r="NF18" s="111"/>
      <c r="NG18" s="111"/>
      <c r="NH18" s="111"/>
      <c r="NI18" s="111"/>
      <c r="NJ18" s="111"/>
      <c r="NK18" s="111"/>
      <c r="NL18" s="111"/>
      <c r="NM18" s="111"/>
      <c r="NN18" s="111"/>
      <c r="NO18" s="111"/>
      <c r="NP18" s="111"/>
      <c r="NQ18" s="111"/>
      <c r="NR18" s="111"/>
      <c r="NS18" s="111"/>
      <c r="NT18" s="111"/>
      <c r="NU18" s="111"/>
      <c r="NV18" s="111"/>
      <c r="NW18" s="111"/>
      <c r="NX18" s="111"/>
      <c r="NY18" s="111"/>
      <c r="NZ18" s="111"/>
      <c r="OA18" s="111"/>
      <c r="OB18" s="111"/>
      <c r="OC18" s="111"/>
      <c r="OD18" s="111"/>
      <c r="OE18" s="111"/>
      <c r="OF18" s="111"/>
      <c r="OG18" s="111"/>
      <c r="OH18" s="111"/>
      <c r="OI18" s="111"/>
      <c r="OJ18" s="111"/>
      <c r="OK18" s="111"/>
      <c r="OL18" s="111"/>
      <c r="OM18" s="111"/>
      <c r="ON18" s="111"/>
      <c r="OO18" s="111"/>
      <c r="OP18" s="111"/>
      <c r="OQ18" s="111"/>
      <c r="OR18" s="111"/>
      <c r="OS18" s="111"/>
      <c r="OT18" s="111"/>
      <c r="OU18" s="111"/>
      <c r="OV18" s="111"/>
      <c r="OW18" s="111"/>
      <c r="OX18" s="111"/>
      <c r="OY18" s="111"/>
      <c r="OZ18" s="111"/>
      <c r="PA18" s="111"/>
      <c r="PB18" s="111"/>
      <c r="PC18" s="111"/>
      <c r="PD18" s="111"/>
      <c r="PE18" s="111"/>
      <c r="PF18" s="111"/>
      <c r="PG18" s="111"/>
      <c r="PH18" s="111"/>
      <c r="PI18" s="111"/>
      <c r="PJ18" s="111"/>
      <c r="PK18" s="111"/>
      <c r="PL18" s="111"/>
      <c r="PM18" s="111"/>
      <c r="PN18" s="111"/>
      <c r="PO18" s="111"/>
      <c r="PP18" s="111"/>
      <c r="PQ18" s="111"/>
      <c r="PR18" s="111"/>
      <c r="PS18" s="111"/>
      <c r="PT18" s="111"/>
      <c r="PU18" s="111"/>
      <c r="PV18" s="111"/>
      <c r="PW18" s="111"/>
      <c r="PX18" s="111"/>
      <c r="PY18" s="111"/>
      <c r="PZ18" s="111"/>
      <c r="QA18" s="111"/>
      <c r="QB18" s="111"/>
      <c r="QC18" s="111"/>
      <c r="QD18" s="111"/>
      <c r="QE18" s="111"/>
      <c r="QF18" s="111"/>
      <c r="QG18" s="111"/>
      <c r="QH18" s="111"/>
      <c r="QI18" s="111"/>
      <c r="QJ18" s="111"/>
      <c r="QK18" s="111"/>
      <c r="QL18" s="111"/>
      <c r="QM18" s="111"/>
      <c r="QN18" s="111"/>
      <c r="QO18" s="111"/>
      <c r="QP18" s="111"/>
      <c r="QQ18" s="111"/>
      <c r="QR18" s="111"/>
      <c r="QS18" s="111"/>
      <c r="QT18" s="111"/>
      <c r="QU18" s="111"/>
      <c r="QV18" s="111"/>
      <c r="QW18" s="111"/>
      <c r="QX18" s="111"/>
      <c r="QY18" s="111"/>
      <c r="QZ18" s="111"/>
      <c r="RA18" s="111"/>
      <c r="RB18" s="111"/>
      <c r="RC18" s="111"/>
      <c r="RD18" s="111"/>
      <c r="RE18" s="111"/>
      <c r="RF18" s="111"/>
      <c r="RG18" s="111"/>
      <c r="RH18" s="111"/>
      <c r="RI18" s="111"/>
      <c r="RJ18" s="111"/>
      <c r="RK18" s="111"/>
      <c r="RL18" s="111"/>
      <c r="RM18" s="111"/>
      <c r="RN18" s="111"/>
      <c r="RO18" s="111"/>
      <c r="RP18" s="111"/>
      <c r="RQ18" s="111"/>
      <c r="RR18" s="111"/>
      <c r="RS18" s="111"/>
      <c r="RT18" s="111"/>
      <c r="RU18" s="111"/>
      <c r="RV18" s="111"/>
      <c r="RW18" s="111"/>
      <c r="RX18" s="111"/>
      <c r="RY18" s="111"/>
      <c r="RZ18" s="111"/>
      <c r="SA18" s="111"/>
      <c r="SB18" s="111"/>
      <c r="SC18" s="111"/>
      <c r="SD18" s="111"/>
      <c r="SE18" s="111"/>
      <c r="SF18" s="111"/>
      <c r="SG18" s="111"/>
      <c r="SH18" s="111"/>
      <c r="SI18" s="111"/>
      <c r="SJ18" s="111"/>
      <c r="SK18" s="111"/>
      <c r="SL18" s="111"/>
      <c r="SM18" s="111"/>
      <c r="SN18" s="111"/>
      <c r="SO18" s="111"/>
      <c r="SP18" s="111"/>
      <c r="SQ18" s="111"/>
      <c r="SR18" s="111"/>
      <c r="SS18" s="111"/>
      <c r="ST18" s="111"/>
      <c r="SU18" s="111"/>
      <c r="SV18" s="111"/>
      <c r="SW18" s="111"/>
      <c r="SX18" s="111"/>
      <c r="SY18" s="111"/>
      <c r="SZ18" s="111"/>
      <c r="TA18" s="111"/>
      <c r="TB18" s="111"/>
      <c r="TC18" s="111"/>
      <c r="TD18" s="111"/>
      <c r="TE18" s="111"/>
      <c r="TF18" s="111"/>
      <c r="TG18" s="111"/>
      <c r="TH18" s="111"/>
      <c r="TI18" s="111"/>
      <c r="TJ18" s="111"/>
      <c r="TK18" s="111"/>
      <c r="TL18" s="111"/>
      <c r="TM18" s="111"/>
      <c r="TN18" s="111"/>
      <c r="TO18" s="111"/>
      <c r="TP18" s="111"/>
      <c r="TQ18" s="111"/>
      <c r="TR18" s="111"/>
      <c r="TS18" s="111"/>
      <c r="TT18" s="111"/>
      <c r="TU18" s="111"/>
      <c r="TV18" s="111"/>
      <c r="TW18" s="111"/>
      <c r="TX18" s="111"/>
      <c r="TY18" s="111"/>
      <c r="TZ18" s="111"/>
      <c r="UA18" s="111"/>
      <c r="UB18" s="111"/>
      <c r="UC18" s="111"/>
      <c r="UD18" s="111"/>
      <c r="UE18" s="111"/>
      <c r="UF18" s="111"/>
      <c r="UG18" s="111"/>
      <c r="UH18" s="111"/>
      <c r="UI18" s="111"/>
      <c r="UJ18" s="111"/>
      <c r="UK18" s="111"/>
      <c r="UL18" s="111"/>
      <c r="UM18" s="111"/>
      <c r="UN18" s="111"/>
      <c r="UO18" s="111"/>
      <c r="UP18" s="111"/>
      <c r="UQ18" s="111"/>
      <c r="UR18" s="111"/>
      <c r="US18" s="111"/>
      <c r="UT18" s="111"/>
      <c r="UU18" s="111"/>
      <c r="UV18" s="111"/>
      <c r="UW18" s="111"/>
      <c r="UX18" s="111"/>
      <c r="UY18" s="111"/>
      <c r="UZ18" s="111"/>
      <c r="VA18" s="111"/>
      <c r="VB18" s="111"/>
      <c r="VC18" s="111"/>
      <c r="VD18" s="111"/>
      <c r="VE18" s="111"/>
      <c r="VF18" s="111"/>
      <c r="VG18" s="111"/>
      <c r="VH18" s="111"/>
      <c r="VI18" s="111"/>
      <c r="VJ18" s="111"/>
      <c r="VK18" s="111"/>
      <c r="VL18" s="111"/>
      <c r="VM18" s="111"/>
      <c r="VN18" s="111"/>
      <c r="VO18" s="111"/>
      <c r="VP18" s="111"/>
      <c r="VQ18" s="111"/>
      <c r="VR18" s="111"/>
      <c r="VS18" s="111"/>
      <c r="VT18" s="111"/>
      <c r="VU18" s="111"/>
      <c r="VV18" s="111"/>
      <c r="VW18" s="111"/>
      <c r="VX18" s="111"/>
      <c r="VY18" s="111"/>
      <c r="VZ18" s="111"/>
      <c r="WA18" s="111"/>
      <c r="WB18" s="111"/>
      <c r="WC18" s="111"/>
      <c r="WD18" s="111"/>
      <c r="WE18" s="111"/>
      <c r="WF18" s="111"/>
      <c r="WG18" s="111"/>
      <c r="WH18" s="111"/>
      <c r="WI18" s="111"/>
      <c r="WJ18" s="111"/>
      <c r="WK18" s="111"/>
      <c r="WL18" s="111"/>
      <c r="WM18" s="111"/>
      <c r="WN18" s="111"/>
      <c r="WO18" s="111"/>
      <c r="WP18" s="111"/>
      <c r="WQ18" s="111"/>
      <c r="WR18" s="111"/>
      <c r="WS18" s="111"/>
      <c r="WT18" s="111"/>
      <c r="WU18" s="111"/>
      <c r="WV18" s="111"/>
      <c r="WW18" s="111"/>
      <c r="WX18" s="111"/>
      <c r="WY18" s="111"/>
      <c r="WZ18" s="111"/>
      <c r="XA18" s="111"/>
      <c r="XB18" s="111"/>
      <c r="XC18" s="111"/>
      <c r="XD18" s="111"/>
      <c r="XE18" s="111"/>
      <c r="XF18" s="111"/>
      <c r="XG18" s="111"/>
      <c r="XH18" s="111"/>
      <c r="XI18" s="111"/>
      <c r="XJ18" s="111"/>
      <c r="XK18" s="111"/>
      <c r="XL18" s="111"/>
      <c r="XM18" s="111"/>
      <c r="XN18" s="111"/>
      <c r="XO18" s="111"/>
      <c r="XP18" s="111"/>
      <c r="XQ18" s="111"/>
      <c r="XR18" s="111"/>
      <c r="XS18" s="111"/>
      <c r="XT18" s="111"/>
      <c r="XU18" s="111"/>
      <c r="XV18" s="111"/>
      <c r="XW18" s="111"/>
      <c r="XX18" s="111"/>
      <c r="XY18" s="111"/>
      <c r="XZ18" s="111"/>
      <c r="YA18" s="111"/>
      <c r="YB18" s="111"/>
      <c r="YC18" s="111"/>
      <c r="YD18" s="111"/>
      <c r="YE18" s="111"/>
      <c r="YF18" s="111"/>
      <c r="YG18" s="111"/>
      <c r="YH18" s="111"/>
      <c r="YI18" s="111"/>
      <c r="YJ18" s="111"/>
      <c r="YK18" s="111"/>
      <c r="YL18" s="111"/>
      <c r="YM18" s="111"/>
      <c r="YN18" s="111"/>
      <c r="YO18" s="111"/>
      <c r="YP18" s="111"/>
      <c r="YQ18" s="111"/>
      <c r="YR18" s="111"/>
      <c r="YS18" s="111"/>
      <c r="YT18" s="111"/>
      <c r="YU18" s="111"/>
      <c r="YV18" s="111"/>
      <c r="YW18" s="111"/>
      <c r="YX18" s="111"/>
      <c r="YY18" s="111"/>
      <c r="YZ18" s="111"/>
      <c r="ZA18" s="111"/>
      <c r="ZB18" s="111"/>
      <c r="ZC18" s="111"/>
      <c r="ZD18" s="111"/>
      <c r="ZE18" s="111"/>
      <c r="ZF18" s="111"/>
      <c r="ZG18" s="111"/>
      <c r="ZH18" s="111"/>
      <c r="ZI18" s="111"/>
      <c r="ZJ18" s="111"/>
      <c r="ZK18" s="111"/>
      <c r="ZL18" s="111"/>
      <c r="ZM18" s="111"/>
      <c r="ZN18" s="111"/>
      <c r="ZO18" s="111"/>
      <c r="ZP18" s="111"/>
      <c r="ZQ18" s="111"/>
      <c r="ZR18" s="111"/>
      <c r="ZS18" s="111"/>
      <c r="ZT18" s="111"/>
      <c r="ZU18" s="111"/>
      <c r="ZV18" s="111"/>
      <c r="ZW18" s="111"/>
      <c r="ZX18" s="111"/>
      <c r="ZY18" s="111"/>
      <c r="ZZ18" s="111"/>
      <c r="AAA18" s="111"/>
      <c r="AAB18" s="111"/>
      <c r="AAC18" s="111"/>
      <c r="AAD18" s="111"/>
      <c r="AAE18" s="111"/>
      <c r="AAF18" s="111"/>
      <c r="AAG18" s="111"/>
      <c r="AAH18" s="111"/>
      <c r="AAI18" s="111"/>
      <c r="AAJ18" s="111"/>
      <c r="AAK18" s="111"/>
      <c r="AAL18" s="111"/>
      <c r="AAM18" s="111"/>
      <c r="AAN18" s="111"/>
      <c r="AAO18" s="111"/>
      <c r="AAP18" s="111"/>
      <c r="AAQ18" s="111"/>
      <c r="AAR18" s="111"/>
      <c r="AAS18" s="111"/>
      <c r="AAT18" s="111"/>
      <c r="AAU18" s="111"/>
      <c r="AAV18" s="111"/>
      <c r="AAW18" s="111"/>
      <c r="AAX18" s="111"/>
      <c r="AAY18" s="111"/>
      <c r="AAZ18" s="111"/>
      <c r="ABA18" s="111"/>
      <c r="ABB18" s="111"/>
      <c r="ABC18" s="111"/>
      <c r="ABD18" s="111"/>
      <c r="ABE18" s="111"/>
      <c r="ABF18" s="111"/>
      <c r="ABG18" s="111"/>
      <c r="ABH18" s="111"/>
      <c r="ABI18" s="111"/>
      <c r="ABJ18" s="111"/>
      <c r="ABK18" s="111"/>
      <c r="ABL18" s="111"/>
      <c r="ABM18" s="111"/>
      <c r="ABN18" s="111"/>
      <c r="ABO18" s="111"/>
      <c r="ABP18" s="111"/>
      <c r="ABQ18" s="111"/>
      <c r="ABR18" s="111"/>
      <c r="ABS18" s="111"/>
      <c r="ABT18" s="111"/>
      <c r="ABU18" s="111"/>
      <c r="ABV18" s="111"/>
      <c r="ABW18" s="111"/>
      <c r="ABX18" s="111"/>
      <c r="ABY18" s="111"/>
      <c r="ABZ18" s="111"/>
      <c r="ACA18" s="111"/>
      <c r="ACB18" s="111"/>
      <c r="ACC18" s="111"/>
      <c r="ACD18" s="111"/>
      <c r="ACE18" s="111"/>
      <c r="ACF18" s="111"/>
      <c r="ACG18" s="111"/>
      <c r="ACH18" s="111"/>
      <c r="ACI18" s="111"/>
      <c r="ACJ18" s="111"/>
      <c r="ACK18" s="111"/>
      <c r="ACL18" s="111"/>
      <c r="ACM18" s="111"/>
      <c r="ACN18" s="111"/>
      <c r="ACO18" s="111"/>
      <c r="ACP18" s="111"/>
      <c r="ACQ18" s="111"/>
      <c r="ACR18" s="111"/>
      <c r="ACS18" s="111"/>
      <c r="ACT18" s="111"/>
      <c r="ACU18" s="111"/>
      <c r="ACV18" s="111"/>
      <c r="ACW18" s="111"/>
      <c r="ACX18" s="111"/>
      <c r="ACY18" s="111"/>
      <c r="ACZ18" s="111"/>
      <c r="ADA18" s="111"/>
      <c r="ADB18" s="111"/>
      <c r="ADC18" s="111"/>
      <c r="ADD18" s="111"/>
      <c r="ADE18" s="111"/>
      <c r="ADF18" s="111"/>
      <c r="ADG18" s="111"/>
      <c r="ADH18" s="111"/>
      <c r="ADI18" s="111"/>
      <c r="ADJ18" s="111"/>
      <c r="ADK18" s="111"/>
      <c r="ADL18" s="111"/>
      <c r="ADM18" s="111"/>
      <c r="ADN18" s="111"/>
      <c r="ADO18" s="111"/>
      <c r="ADP18" s="111"/>
      <c r="ADQ18" s="111"/>
      <c r="ADR18" s="111"/>
      <c r="ADS18" s="111"/>
      <c r="ADT18" s="111"/>
      <c r="ADU18" s="111"/>
      <c r="ADV18" s="111"/>
      <c r="ADW18" s="111"/>
      <c r="ADX18" s="111"/>
      <c r="ADY18" s="111"/>
      <c r="ADZ18" s="111"/>
      <c r="AEA18" s="111"/>
      <c r="AEB18" s="111"/>
      <c r="AEC18" s="111"/>
      <c r="AED18" s="111"/>
      <c r="AEE18" s="111"/>
      <c r="AEF18" s="111"/>
      <c r="AEG18" s="111"/>
      <c r="AEH18" s="111"/>
      <c r="AEI18" s="111"/>
      <c r="AEJ18" s="111"/>
      <c r="AEK18" s="111"/>
      <c r="AEL18" s="111"/>
      <c r="AEM18" s="111"/>
      <c r="AEN18" s="111"/>
      <c r="AEO18" s="111"/>
      <c r="AEP18" s="111"/>
      <c r="AEQ18" s="111"/>
      <c r="AER18" s="111"/>
      <c r="AES18" s="111"/>
      <c r="AET18" s="111"/>
      <c r="AEU18" s="111"/>
      <c r="AEV18" s="111"/>
      <c r="AEW18" s="111"/>
      <c r="AEX18" s="111"/>
      <c r="AEY18" s="111"/>
      <c r="AEZ18" s="111"/>
      <c r="AFA18" s="111"/>
      <c r="AFB18" s="111"/>
      <c r="AFC18" s="111"/>
      <c r="AFD18" s="111"/>
      <c r="AFE18" s="111"/>
      <c r="AFF18" s="111"/>
      <c r="AFG18" s="111"/>
      <c r="AFH18" s="111"/>
      <c r="AFI18" s="111"/>
      <c r="AFJ18" s="111"/>
      <c r="AFK18" s="111"/>
      <c r="AFL18" s="111"/>
      <c r="AFM18" s="111"/>
      <c r="AFN18" s="111"/>
      <c r="AFO18" s="111"/>
      <c r="AFP18" s="111"/>
      <c r="AFQ18" s="111"/>
      <c r="AFR18" s="111"/>
      <c r="AFS18" s="111"/>
      <c r="AFT18" s="111"/>
      <c r="AFU18" s="111"/>
      <c r="AFV18" s="111"/>
      <c r="AFW18" s="111"/>
      <c r="AFX18" s="111"/>
      <c r="AFY18" s="111"/>
      <c r="AFZ18" s="111"/>
      <c r="AGA18" s="111"/>
      <c r="AGB18" s="111"/>
      <c r="AGC18" s="111"/>
      <c r="AGD18" s="111"/>
      <c r="AGE18" s="111"/>
      <c r="AGF18" s="111"/>
      <c r="AGG18" s="111"/>
      <c r="AGH18" s="111"/>
      <c r="AGI18" s="111"/>
      <c r="AGJ18" s="111"/>
      <c r="AGK18" s="111"/>
      <c r="AGL18" s="111"/>
      <c r="AGM18" s="111"/>
      <c r="AGN18" s="111"/>
      <c r="AGO18" s="111"/>
      <c r="AGP18" s="111"/>
      <c r="AGQ18" s="111"/>
      <c r="AGR18" s="111"/>
      <c r="AGS18" s="111"/>
      <c r="AGT18" s="111"/>
      <c r="AGU18" s="111"/>
      <c r="AGV18" s="111"/>
      <c r="AGW18" s="111"/>
      <c r="AGX18" s="111"/>
      <c r="AGY18" s="111"/>
      <c r="AGZ18" s="111"/>
      <c r="AHA18" s="111"/>
      <c r="AHB18" s="111"/>
      <c r="AHC18" s="111"/>
      <c r="AHD18" s="111"/>
      <c r="AHE18" s="111"/>
      <c r="AHF18" s="111"/>
      <c r="AHG18" s="111"/>
      <c r="AHH18" s="111"/>
      <c r="AHI18" s="111"/>
      <c r="AHJ18" s="111"/>
      <c r="AHK18" s="111"/>
      <c r="AHL18" s="111"/>
      <c r="AHM18" s="111"/>
      <c r="AHN18" s="111"/>
      <c r="AHO18" s="111"/>
      <c r="AHP18" s="111"/>
      <c r="AHQ18" s="111"/>
      <c r="AHR18" s="111"/>
      <c r="AHS18" s="111"/>
      <c r="AHT18" s="111"/>
      <c r="AHU18" s="111"/>
      <c r="AHV18" s="111"/>
      <c r="AHW18" s="111"/>
      <c r="AHX18" s="111"/>
      <c r="AHY18" s="111"/>
      <c r="AHZ18" s="111"/>
      <c r="AIA18" s="111"/>
      <c r="AIB18" s="111"/>
      <c r="AIC18" s="111"/>
      <c r="AID18" s="111"/>
      <c r="AIE18" s="111"/>
      <c r="AIF18" s="111"/>
      <c r="AIG18" s="111"/>
      <c r="AIH18" s="111"/>
      <c r="AII18" s="111"/>
      <c r="AIJ18" s="111"/>
      <c r="AIK18" s="111"/>
      <c r="AIL18" s="111"/>
      <c r="AIM18" s="111"/>
      <c r="AIN18" s="111"/>
      <c r="AIO18" s="111"/>
      <c r="AIP18" s="111"/>
      <c r="AIQ18" s="111"/>
      <c r="AIR18" s="111"/>
      <c r="AIS18" s="111"/>
      <c r="AIT18" s="111"/>
      <c r="AIU18" s="111"/>
      <c r="AIV18" s="111"/>
      <c r="AIW18" s="111"/>
      <c r="AIX18" s="111"/>
      <c r="AIY18" s="111"/>
      <c r="AIZ18" s="111"/>
      <c r="AJA18" s="111"/>
      <c r="AJB18" s="111"/>
      <c r="AJC18" s="111"/>
      <c r="AJD18" s="111"/>
      <c r="AJE18" s="111"/>
      <c r="AJF18" s="111"/>
      <c r="AJG18" s="111"/>
      <c r="AJH18" s="111"/>
      <c r="AJI18" s="111"/>
      <c r="AJJ18" s="111"/>
      <c r="AJK18" s="111"/>
      <c r="AJL18" s="111"/>
      <c r="AJM18" s="111"/>
      <c r="AJN18" s="111"/>
      <c r="AJO18" s="111"/>
      <c r="AJP18" s="111"/>
      <c r="AJQ18" s="111"/>
      <c r="AJR18" s="111"/>
      <c r="AJS18" s="111"/>
      <c r="AJT18" s="111"/>
      <c r="AJU18" s="111"/>
      <c r="AJV18" s="111"/>
      <c r="AJW18" s="111"/>
      <c r="AJX18" s="111"/>
      <c r="AJY18" s="111"/>
      <c r="AJZ18" s="111"/>
      <c r="AKA18" s="111"/>
      <c r="AKB18" s="111"/>
      <c r="AKC18" s="111"/>
      <c r="AKD18" s="111"/>
      <c r="AKE18" s="111"/>
      <c r="AKF18" s="111"/>
      <c r="AKG18" s="111"/>
      <c r="AKH18" s="111"/>
      <c r="AKI18" s="111"/>
      <c r="AKJ18" s="111"/>
      <c r="AKK18" s="111"/>
      <c r="AKL18" s="111"/>
      <c r="AKM18" s="111"/>
      <c r="AKN18" s="111"/>
      <c r="AKO18" s="111"/>
      <c r="AKP18" s="111"/>
      <c r="AKQ18" s="111"/>
      <c r="AKR18" s="111"/>
      <c r="AKS18" s="111"/>
      <c r="AKT18" s="111"/>
      <c r="AKU18" s="111"/>
      <c r="AKV18" s="111"/>
      <c r="AKW18" s="111"/>
      <c r="AKX18" s="111"/>
      <c r="AKY18" s="111"/>
      <c r="AKZ18" s="111"/>
      <c r="ALA18" s="111"/>
      <c r="ALB18" s="111"/>
      <c r="ALC18" s="111"/>
      <c r="ALD18" s="111"/>
      <c r="ALE18" s="111"/>
      <c r="ALF18" s="111"/>
      <c r="ALG18" s="111"/>
      <c r="ALH18" s="111"/>
      <c r="ALI18" s="111"/>
      <c r="ALJ18" s="111"/>
      <c r="ALK18" s="111"/>
      <c r="ALL18" s="111"/>
      <c r="ALM18" s="111"/>
      <c r="ALN18" s="111"/>
      <c r="ALO18" s="111"/>
      <c r="ALP18" s="111"/>
      <c r="ALQ18" s="111"/>
      <c r="ALR18" s="111"/>
      <c r="ALS18" s="111"/>
      <c r="ALT18" s="111"/>
      <c r="ALU18" s="111"/>
      <c r="ALV18" s="111"/>
      <c r="ALW18" s="111"/>
      <c r="ALX18" s="111"/>
      <c r="ALY18" s="111"/>
      <c r="ALZ18" s="111"/>
      <c r="AMA18" s="111"/>
      <c r="AMB18" s="111"/>
      <c r="AMC18" s="111"/>
      <c r="AMD18" s="111"/>
      <c r="AME18" s="111"/>
      <c r="AMF18" s="111"/>
      <c r="AMG18" s="111"/>
      <c r="AMH18" s="111"/>
      <c r="AMI18" s="111"/>
      <c r="AMJ18" s="111"/>
      <c r="AMK18" s="111"/>
      <c r="AML18" s="111"/>
      <c r="AMM18" s="111"/>
      <c r="AMN18" s="111"/>
      <c r="AMO18" s="111"/>
      <c r="AMP18" s="111"/>
      <c r="AMQ18" s="111"/>
      <c r="AMR18" s="111"/>
      <c r="AMS18" s="111"/>
      <c r="AMT18" s="111"/>
      <c r="AMU18" s="111"/>
      <c r="AMV18" s="111"/>
      <c r="AMW18" s="111"/>
      <c r="AMX18" s="111"/>
      <c r="AMY18" s="111"/>
      <c r="AMZ18" s="111"/>
      <c r="ANA18" s="111"/>
      <c r="ANB18" s="111"/>
      <c r="ANC18" s="111"/>
      <c r="AND18" s="111"/>
      <c r="ANE18" s="111"/>
      <c r="ANF18" s="111"/>
      <c r="ANG18" s="111"/>
      <c r="ANH18" s="111"/>
      <c r="ANI18" s="111"/>
      <c r="ANJ18" s="111"/>
      <c r="ANK18" s="111"/>
      <c r="ANL18" s="111"/>
      <c r="ANM18" s="111"/>
      <c r="ANN18" s="111"/>
      <c r="ANO18" s="111"/>
      <c r="ANP18" s="111"/>
      <c r="ANQ18" s="111"/>
      <c r="ANR18" s="111"/>
      <c r="ANS18" s="111"/>
      <c r="ANT18" s="111"/>
      <c r="ANU18" s="111"/>
      <c r="ANV18" s="111"/>
      <c r="ANW18" s="111"/>
      <c r="ANX18" s="111"/>
      <c r="ANY18" s="111"/>
      <c r="ANZ18" s="111"/>
      <c r="AOA18" s="111"/>
      <c r="AOB18" s="111"/>
      <c r="AOC18" s="111"/>
      <c r="AOD18" s="111"/>
      <c r="AOE18" s="111"/>
      <c r="AOF18" s="111"/>
      <c r="AOG18" s="111"/>
      <c r="AOH18" s="111"/>
      <c r="AOI18" s="111"/>
      <c r="AOJ18" s="111"/>
      <c r="AOK18" s="111"/>
      <c r="AOL18" s="111"/>
      <c r="AOM18" s="111"/>
      <c r="AON18" s="111"/>
      <c r="AOO18" s="111"/>
      <c r="AOP18" s="111"/>
      <c r="AOQ18" s="111"/>
      <c r="AOR18" s="111"/>
      <c r="AOS18" s="111"/>
      <c r="AOT18" s="111"/>
      <c r="AOU18" s="111"/>
      <c r="AOV18" s="111"/>
      <c r="AOW18" s="111"/>
      <c r="AOX18" s="111"/>
      <c r="AOY18" s="111"/>
      <c r="AOZ18" s="111"/>
      <c r="APA18" s="111"/>
      <c r="APB18" s="111"/>
      <c r="APC18" s="111"/>
      <c r="APD18" s="111"/>
      <c r="APE18" s="111"/>
      <c r="APF18" s="111"/>
      <c r="APG18" s="111"/>
      <c r="APH18" s="111"/>
      <c r="API18" s="111"/>
      <c r="APJ18" s="111"/>
      <c r="APK18" s="111"/>
      <c r="APL18" s="111"/>
      <c r="APM18" s="111"/>
      <c r="APN18" s="111"/>
      <c r="APO18" s="111"/>
      <c r="APP18" s="111"/>
      <c r="APQ18" s="111"/>
      <c r="APR18" s="111"/>
      <c r="APS18" s="111"/>
      <c r="APT18" s="111"/>
      <c r="APU18" s="111"/>
      <c r="APV18" s="111"/>
      <c r="APW18" s="111"/>
      <c r="APX18" s="111"/>
      <c r="APY18" s="111"/>
      <c r="APZ18" s="111"/>
      <c r="AQA18" s="111"/>
      <c r="AQB18" s="111"/>
      <c r="AQC18" s="111"/>
      <c r="AQD18" s="111"/>
      <c r="AQE18" s="111"/>
      <c r="AQF18" s="111"/>
      <c r="AQG18" s="111"/>
      <c r="AQH18" s="111"/>
      <c r="AQI18" s="111"/>
      <c r="AQJ18" s="111"/>
      <c r="AQK18" s="111"/>
      <c r="AQL18" s="111"/>
      <c r="AQM18" s="111"/>
      <c r="AQN18" s="111"/>
      <c r="AQO18" s="111"/>
      <c r="AQP18" s="111"/>
      <c r="AQQ18" s="111"/>
      <c r="AQR18" s="111"/>
      <c r="AQS18" s="111"/>
      <c r="AQT18" s="111"/>
      <c r="AQU18" s="111"/>
      <c r="AQV18" s="111"/>
      <c r="AQW18" s="111"/>
      <c r="AQX18" s="111"/>
      <c r="AQY18" s="111"/>
      <c r="AQZ18" s="111"/>
      <c r="ARA18" s="111"/>
      <c r="ARB18" s="111"/>
      <c r="ARC18" s="111"/>
      <c r="ARD18" s="111"/>
      <c r="ARE18" s="111"/>
      <c r="ARF18" s="111"/>
      <c r="ARG18" s="111"/>
      <c r="ARH18" s="111"/>
      <c r="ARI18" s="111"/>
      <c r="ARJ18" s="111"/>
      <c r="ARK18" s="111"/>
      <c r="ARL18" s="111"/>
      <c r="ARM18" s="111"/>
      <c r="ARN18" s="111"/>
      <c r="ARO18" s="111"/>
      <c r="ARP18" s="111"/>
      <c r="ARQ18" s="111"/>
      <c r="ARR18" s="111"/>
      <c r="ARS18" s="111"/>
      <c r="ART18" s="111"/>
      <c r="ARU18" s="111"/>
      <c r="ARV18" s="111"/>
      <c r="ARW18" s="111"/>
      <c r="ARX18" s="111"/>
      <c r="ARY18" s="111"/>
      <c r="ARZ18" s="111"/>
      <c r="ASA18" s="111"/>
      <c r="ASB18" s="111"/>
      <c r="ASC18" s="111"/>
      <c r="ASD18" s="111"/>
      <c r="ASE18" s="111"/>
      <c r="ASF18" s="111"/>
      <c r="ASG18" s="111"/>
      <c r="ASH18" s="111"/>
      <c r="ASI18" s="111"/>
      <c r="ASJ18" s="111"/>
      <c r="ASK18" s="111"/>
      <c r="ASL18" s="111"/>
      <c r="ASM18" s="111"/>
      <c r="ASN18" s="111"/>
      <c r="ASO18" s="111"/>
      <c r="ASP18" s="111"/>
      <c r="ASQ18" s="111"/>
      <c r="ASR18" s="111"/>
      <c r="ASS18" s="111"/>
      <c r="AST18" s="111"/>
      <c r="ASU18" s="111"/>
      <c r="ASV18" s="111"/>
      <c r="ASW18" s="111"/>
      <c r="ASX18" s="111"/>
      <c r="ASY18" s="111"/>
      <c r="ASZ18" s="111"/>
      <c r="ATA18" s="111"/>
      <c r="ATB18" s="111"/>
      <c r="ATC18" s="111"/>
      <c r="ATD18" s="111"/>
      <c r="ATE18" s="111"/>
      <c r="ATF18" s="111"/>
      <c r="ATG18" s="111"/>
      <c r="ATH18" s="111"/>
      <c r="ATI18" s="111"/>
      <c r="ATJ18" s="111"/>
      <c r="ATK18" s="111"/>
      <c r="ATL18" s="111"/>
      <c r="ATM18" s="111"/>
      <c r="ATN18" s="111"/>
      <c r="ATO18" s="111"/>
      <c r="ATP18" s="111"/>
      <c r="ATQ18" s="111"/>
      <c r="ATR18" s="111"/>
      <c r="ATS18" s="111"/>
      <c r="ATT18" s="111"/>
      <c r="ATU18" s="111"/>
      <c r="ATV18" s="111"/>
      <c r="ATW18" s="111"/>
      <c r="ATX18" s="111"/>
      <c r="ATY18" s="111"/>
      <c r="ATZ18" s="111"/>
      <c r="AUA18" s="111"/>
      <c r="AUB18" s="111"/>
      <c r="AUC18" s="111"/>
      <c r="AUD18" s="111"/>
      <c r="AUE18" s="111"/>
      <c r="AUF18" s="111"/>
      <c r="AUG18" s="111"/>
      <c r="AUH18" s="111"/>
      <c r="AUI18" s="111"/>
      <c r="AUJ18" s="111"/>
      <c r="AUK18" s="111"/>
      <c r="AUL18" s="111"/>
      <c r="AUM18" s="111"/>
      <c r="AUN18" s="111"/>
      <c r="AUO18" s="111"/>
      <c r="AUP18" s="111"/>
      <c r="AUQ18" s="111"/>
      <c r="AUR18" s="111"/>
      <c r="AUS18" s="111"/>
      <c r="AUT18" s="111"/>
      <c r="AUU18" s="111"/>
      <c r="AUV18" s="111"/>
      <c r="AUW18" s="111"/>
      <c r="AUX18" s="111"/>
      <c r="AUY18" s="111"/>
      <c r="AUZ18" s="111"/>
      <c r="AVA18" s="111"/>
      <c r="AVB18" s="111"/>
      <c r="AVC18" s="111"/>
      <c r="AVD18" s="111"/>
      <c r="AVE18" s="111"/>
      <c r="AVF18" s="111"/>
      <c r="AVG18" s="111"/>
      <c r="AVH18" s="111"/>
      <c r="AVI18" s="111"/>
      <c r="AVJ18" s="111"/>
      <c r="AVK18" s="111"/>
      <c r="AVL18" s="111"/>
      <c r="AVM18" s="111"/>
      <c r="AVN18" s="111"/>
      <c r="AVO18" s="111"/>
      <c r="AVP18" s="111"/>
      <c r="AVQ18" s="111"/>
      <c r="AVR18" s="111"/>
      <c r="AVS18" s="111"/>
      <c r="AVT18" s="111"/>
      <c r="AVU18" s="111"/>
      <c r="AVV18" s="111"/>
      <c r="AVW18" s="111"/>
      <c r="AVX18" s="111"/>
      <c r="AVY18" s="111"/>
      <c r="AVZ18" s="111"/>
      <c r="AWA18" s="111"/>
      <c r="AWB18" s="111"/>
      <c r="AWC18" s="111"/>
      <c r="AWD18" s="111"/>
      <c r="AWE18" s="111"/>
      <c r="AWF18" s="111"/>
      <c r="AWG18" s="111"/>
      <c r="AWH18" s="111"/>
      <c r="AWI18" s="111"/>
      <c r="AWJ18" s="111"/>
      <c r="AWK18" s="111"/>
      <c r="AWL18" s="111"/>
      <c r="AWM18" s="111"/>
      <c r="AWN18" s="111"/>
      <c r="AWO18" s="111"/>
      <c r="AWP18" s="111"/>
      <c r="AWQ18" s="111"/>
      <c r="AWR18" s="111"/>
      <c r="AWS18" s="111"/>
      <c r="AWT18" s="111"/>
      <c r="AWU18" s="111"/>
      <c r="AWV18" s="111"/>
      <c r="AWW18" s="111"/>
      <c r="AWX18" s="111"/>
      <c r="AWY18" s="111"/>
      <c r="AWZ18" s="111"/>
      <c r="AXA18" s="111"/>
      <c r="AXB18" s="111"/>
      <c r="AXC18" s="111"/>
      <c r="AXD18" s="111"/>
      <c r="AXE18" s="111"/>
      <c r="AXF18" s="111"/>
      <c r="AXG18" s="111"/>
      <c r="AXH18" s="111"/>
      <c r="AXI18" s="111"/>
      <c r="AXJ18" s="111"/>
      <c r="AXK18" s="111"/>
      <c r="AXL18" s="111"/>
      <c r="AXM18" s="111"/>
      <c r="AXN18" s="111"/>
      <c r="AXO18" s="111"/>
      <c r="AXP18" s="111"/>
      <c r="AXQ18" s="111"/>
      <c r="AXR18" s="111"/>
      <c r="AXS18" s="111"/>
      <c r="AXT18" s="111"/>
      <c r="AXU18" s="111"/>
      <c r="AXV18" s="111"/>
      <c r="AXW18" s="111"/>
      <c r="AXX18" s="111"/>
      <c r="AXY18" s="111"/>
      <c r="AXZ18" s="111"/>
      <c r="AYA18" s="111"/>
      <c r="AYB18" s="111"/>
      <c r="AYC18" s="111"/>
      <c r="AYD18" s="111"/>
      <c r="AYE18" s="111"/>
      <c r="AYF18" s="111"/>
      <c r="AYG18" s="111"/>
      <c r="AYH18" s="111"/>
      <c r="AYI18" s="111"/>
      <c r="AYJ18" s="111"/>
      <c r="AYK18" s="111"/>
      <c r="AYL18" s="111"/>
      <c r="AYM18" s="111"/>
      <c r="AYN18" s="111"/>
      <c r="AYO18" s="111"/>
      <c r="AYP18" s="111"/>
      <c r="AYQ18" s="111"/>
      <c r="AYR18" s="111"/>
      <c r="AYS18" s="111"/>
      <c r="AYT18" s="111"/>
      <c r="AYU18" s="111"/>
      <c r="AYV18" s="111"/>
      <c r="AYW18" s="111"/>
      <c r="AYX18" s="111"/>
      <c r="AYY18" s="111"/>
      <c r="AYZ18" s="111"/>
      <c r="AZA18" s="111"/>
      <c r="AZB18" s="111"/>
      <c r="AZC18" s="111"/>
      <c r="AZD18" s="111"/>
      <c r="AZE18" s="111"/>
      <c r="AZF18" s="111"/>
      <c r="AZG18" s="111"/>
      <c r="AZH18" s="111"/>
      <c r="AZI18" s="111"/>
      <c r="AZJ18" s="111"/>
      <c r="AZK18" s="111"/>
      <c r="AZL18" s="111"/>
      <c r="AZM18" s="111"/>
      <c r="AZN18" s="111"/>
      <c r="AZO18" s="111"/>
      <c r="AZP18" s="111"/>
      <c r="AZQ18" s="111"/>
      <c r="AZR18" s="111"/>
      <c r="AZS18" s="111"/>
      <c r="AZT18" s="111"/>
      <c r="AZU18" s="111"/>
      <c r="AZV18" s="111"/>
      <c r="AZW18" s="111"/>
      <c r="AZX18" s="111"/>
      <c r="AZY18" s="111"/>
      <c r="AZZ18" s="111"/>
      <c r="BAA18" s="111"/>
      <c r="BAB18" s="111"/>
      <c r="BAC18" s="111"/>
      <c r="BAD18" s="111"/>
      <c r="BAE18" s="111"/>
      <c r="BAF18" s="111"/>
      <c r="BAG18" s="111"/>
      <c r="BAH18" s="111"/>
      <c r="BAI18" s="111"/>
      <c r="BAJ18" s="111"/>
      <c r="BAK18" s="111"/>
      <c r="BAL18" s="111"/>
      <c r="BAM18" s="111"/>
      <c r="BAN18" s="111"/>
      <c r="BAO18" s="111"/>
      <c r="BAP18" s="111"/>
      <c r="BAQ18" s="111"/>
      <c r="BAR18" s="111"/>
      <c r="BAS18" s="111"/>
      <c r="BAT18" s="111"/>
      <c r="BAU18" s="111"/>
      <c r="BAV18" s="111"/>
      <c r="BAW18" s="111"/>
      <c r="BAX18" s="111"/>
      <c r="BAY18" s="111"/>
      <c r="BAZ18" s="111"/>
      <c r="BBA18" s="111"/>
      <c r="BBB18" s="111"/>
      <c r="BBC18" s="111"/>
      <c r="BBD18" s="111"/>
      <c r="BBE18" s="111"/>
      <c r="BBF18" s="111"/>
      <c r="BBG18" s="111"/>
      <c r="BBH18" s="111"/>
      <c r="BBI18" s="111"/>
      <c r="BBJ18" s="111"/>
      <c r="BBK18" s="111"/>
      <c r="BBL18" s="111"/>
      <c r="BBM18" s="111"/>
      <c r="BBN18" s="111"/>
      <c r="BBO18" s="111"/>
      <c r="BBP18" s="111"/>
      <c r="BBQ18" s="111"/>
      <c r="BBR18" s="111"/>
      <c r="BBS18" s="111"/>
      <c r="BBT18" s="111"/>
      <c r="BBU18" s="111"/>
      <c r="BBV18" s="111"/>
      <c r="BBW18" s="111"/>
      <c r="BBX18" s="111"/>
      <c r="BBY18" s="111"/>
      <c r="BBZ18" s="111"/>
      <c r="BCA18" s="111"/>
      <c r="BCB18" s="111"/>
      <c r="BCC18" s="111"/>
      <c r="BCD18" s="111"/>
      <c r="BCE18" s="111"/>
      <c r="BCF18" s="111"/>
      <c r="BCG18" s="111"/>
      <c r="BCH18" s="111"/>
      <c r="BCI18" s="111"/>
      <c r="BCJ18" s="111"/>
      <c r="BCK18" s="111"/>
      <c r="BCL18" s="111"/>
      <c r="BCM18" s="111"/>
      <c r="BCN18" s="111"/>
      <c r="BCO18" s="111"/>
      <c r="BCP18" s="111"/>
      <c r="BCQ18" s="111"/>
      <c r="BCR18" s="111"/>
      <c r="BCS18" s="111"/>
      <c r="BCT18" s="111"/>
      <c r="BCU18" s="111"/>
      <c r="BCV18" s="111"/>
      <c r="BCW18" s="111"/>
      <c r="BCX18" s="111"/>
      <c r="BCY18" s="111"/>
      <c r="BCZ18" s="111"/>
      <c r="BDA18" s="111"/>
      <c r="BDB18" s="111"/>
      <c r="BDC18" s="111"/>
      <c r="BDD18" s="111"/>
      <c r="BDE18" s="111"/>
      <c r="BDF18" s="111"/>
      <c r="BDG18" s="111"/>
      <c r="BDH18" s="111"/>
      <c r="BDI18" s="111"/>
      <c r="BDJ18" s="111"/>
      <c r="BDK18" s="111"/>
      <c r="BDL18" s="111"/>
      <c r="BDM18" s="111"/>
      <c r="BDN18" s="111"/>
      <c r="BDO18" s="111"/>
      <c r="BDP18" s="111"/>
      <c r="BDQ18" s="111"/>
      <c r="BDR18" s="111"/>
      <c r="BDS18" s="111"/>
      <c r="BDT18" s="111"/>
      <c r="BDU18" s="111"/>
      <c r="BDV18" s="111"/>
      <c r="BDW18" s="111"/>
      <c r="BDX18" s="111"/>
      <c r="BDY18" s="111"/>
      <c r="BDZ18" s="111"/>
      <c r="BEA18" s="111"/>
      <c r="BEB18" s="111"/>
      <c r="BEC18" s="111"/>
      <c r="BED18" s="111"/>
      <c r="BEE18" s="111"/>
      <c r="BEF18" s="111"/>
      <c r="BEG18" s="111"/>
      <c r="BEH18" s="111"/>
      <c r="BEI18" s="111"/>
      <c r="BEJ18" s="111"/>
      <c r="BEK18" s="111"/>
      <c r="BEL18" s="111"/>
      <c r="BEM18" s="111"/>
      <c r="BEN18" s="111"/>
      <c r="BEO18" s="111"/>
      <c r="BEP18" s="111"/>
      <c r="BEQ18" s="111"/>
      <c r="BER18" s="111"/>
      <c r="BES18" s="111"/>
      <c r="BET18" s="111"/>
      <c r="BEU18" s="111"/>
      <c r="BEV18" s="111"/>
      <c r="BEW18" s="111"/>
      <c r="BEX18" s="111"/>
      <c r="BEY18" s="111"/>
      <c r="BEZ18" s="111"/>
      <c r="BFA18" s="111"/>
      <c r="BFB18" s="111"/>
      <c r="BFC18" s="111"/>
      <c r="BFD18" s="111"/>
      <c r="BFE18" s="111"/>
      <c r="BFF18" s="111"/>
      <c r="BFG18" s="111"/>
      <c r="BFH18" s="111"/>
      <c r="BFI18" s="111"/>
      <c r="BFJ18" s="111"/>
      <c r="BFK18" s="111"/>
      <c r="BFL18" s="111"/>
      <c r="BFM18" s="111"/>
      <c r="BFN18" s="111"/>
      <c r="BFO18" s="111"/>
      <c r="BFP18" s="111"/>
      <c r="BFQ18" s="111"/>
      <c r="BFR18" s="111"/>
      <c r="BFS18" s="111"/>
      <c r="BFT18" s="111"/>
      <c r="BFU18" s="111"/>
      <c r="BFV18" s="111"/>
      <c r="BFW18" s="111"/>
      <c r="BFX18" s="111"/>
      <c r="BFY18" s="111"/>
      <c r="BFZ18" s="111"/>
      <c r="BGA18" s="111"/>
      <c r="BGB18" s="111"/>
      <c r="BGC18" s="111"/>
      <c r="BGD18" s="111"/>
      <c r="BGE18" s="111"/>
      <c r="BGF18" s="111"/>
      <c r="BGG18" s="111"/>
      <c r="BGH18" s="111"/>
      <c r="BGI18" s="111"/>
      <c r="BGJ18" s="111"/>
      <c r="BGK18" s="111"/>
      <c r="BGL18" s="111"/>
      <c r="BGM18" s="111"/>
      <c r="BGN18" s="111"/>
      <c r="BGO18" s="111"/>
      <c r="BGP18" s="111"/>
      <c r="BGQ18" s="111"/>
      <c r="BGR18" s="111"/>
      <c r="BGS18" s="111"/>
      <c r="BGT18" s="111"/>
      <c r="BGU18" s="111"/>
      <c r="BGV18" s="111"/>
      <c r="BGW18" s="111"/>
      <c r="BGX18" s="111"/>
      <c r="BGY18" s="111"/>
      <c r="BGZ18" s="111"/>
      <c r="BHA18" s="111"/>
      <c r="BHB18" s="111"/>
      <c r="BHC18" s="111"/>
      <c r="BHD18" s="111"/>
      <c r="BHE18" s="111"/>
      <c r="BHF18" s="111"/>
      <c r="BHG18" s="111"/>
      <c r="BHH18" s="111"/>
      <c r="BHI18" s="111"/>
      <c r="BHJ18" s="111"/>
      <c r="BHK18" s="111"/>
      <c r="BHL18" s="111"/>
      <c r="BHM18" s="111"/>
      <c r="BHN18" s="111"/>
      <c r="BHO18" s="111"/>
      <c r="BHP18" s="111"/>
      <c r="BHQ18" s="111"/>
      <c r="BHR18" s="111"/>
      <c r="BHS18" s="111"/>
      <c r="BHT18" s="111"/>
      <c r="BHU18" s="111"/>
      <c r="BHV18" s="111"/>
      <c r="BHW18" s="111"/>
      <c r="BHX18" s="111"/>
      <c r="BHY18" s="111"/>
      <c r="BHZ18" s="111"/>
      <c r="BIA18" s="111"/>
      <c r="BIB18" s="111"/>
      <c r="BIC18" s="111"/>
      <c r="BID18" s="111"/>
      <c r="BIE18" s="111"/>
      <c r="BIF18" s="111"/>
      <c r="BIG18" s="111"/>
      <c r="BIH18" s="111"/>
      <c r="BII18" s="111"/>
      <c r="BIJ18" s="111"/>
      <c r="BIK18" s="111"/>
      <c r="BIL18" s="111"/>
      <c r="BIM18" s="111"/>
      <c r="BIN18" s="111"/>
      <c r="BIO18" s="111"/>
      <c r="BIP18" s="111"/>
      <c r="BIQ18" s="111"/>
      <c r="BIR18" s="111"/>
      <c r="BIS18" s="111"/>
      <c r="BIT18" s="111"/>
      <c r="BIU18" s="111"/>
      <c r="BIV18" s="111"/>
      <c r="BIW18" s="111"/>
      <c r="BIX18" s="111"/>
      <c r="BIY18" s="111"/>
      <c r="BIZ18" s="111"/>
      <c r="BJA18" s="111"/>
      <c r="BJB18" s="111"/>
      <c r="BJC18" s="111"/>
      <c r="BJD18" s="111"/>
      <c r="BJE18" s="111"/>
      <c r="BJF18" s="111"/>
      <c r="BJG18" s="111"/>
      <c r="BJH18" s="111"/>
      <c r="BJI18" s="111"/>
      <c r="BJJ18" s="111"/>
      <c r="BJK18" s="111"/>
      <c r="BJL18" s="111"/>
      <c r="BJM18" s="111"/>
      <c r="BJN18" s="111"/>
      <c r="BJO18" s="111"/>
      <c r="BJP18" s="111"/>
      <c r="BJQ18" s="111"/>
      <c r="BJR18" s="111"/>
      <c r="BJS18" s="111"/>
      <c r="BJT18" s="111"/>
      <c r="BJU18" s="111"/>
      <c r="BJV18" s="111"/>
      <c r="BJW18" s="111"/>
      <c r="BJX18" s="111"/>
      <c r="BJY18" s="111"/>
      <c r="BJZ18" s="111"/>
      <c r="BKA18" s="111"/>
      <c r="BKB18" s="111"/>
      <c r="BKC18" s="111"/>
      <c r="BKD18" s="111"/>
      <c r="BKE18" s="111"/>
      <c r="BKF18" s="111"/>
      <c r="BKG18" s="111"/>
      <c r="BKH18" s="111"/>
      <c r="BKI18" s="111"/>
      <c r="BKJ18" s="111"/>
      <c r="BKK18" s="111"/>
      <c r="BKL18" s="111"/>
      <c r="BKM18" s="111"/>
      <c r="BKN18" s="111"/>
      <c r="BKO18" s="111"/>
      <c r="BKP18" s="111"/>
      <c r="BKQ18" s="111"/>
      <c r="BKR18" s="111"/>
      <c r="BKS18" s="111"/>
      <c r="BKT18" s="111"/>
      <c r="BKU18" s="111"/>
      <c r="BKV18" s="111"/>
      <c r="BKW18" s="111"/>
      <c r="BKX18" s="111"/>
      <c r="BKY18" s="111"/>
      <c r="BKZ18" s="111"/>
      <c r="BLA18" s="111"/>
      <c r="BLB18" s="111"/>
      <c r="BLC18" s="111"/>
      <c r="BLD18" s="111"/>
      <c r="BLE18" s="111"/>
      <c r="BLF18" s="111"/>
      <c r="BLG18" s="111"/>
      <c r="BLH18" s="111"/>
      <c r="BLI18" s="111"/>
      <c r="BLJ18" s="111"/>
      <c r="BLK18" s="111"/>
      <c r="BLL18" s="111"/>
      <c r="BLM18" s="111"/>
      <c r="BLN18" s="111"/>
      <c r="BLO18" s="111"/>
      <c r="BLP18" s="111"/>
      <c r="BLQ18" s="111"/>
      <c r="BLR18" s="111"/>
      <c r="BLS18" s="111"/>
      <c r="BLT18" s="111"/>
      <c r="BLU18" s="111"/>
      <c r="BLV18" s="111"/>
      <c r="BLW18" s="111"/>
      <c r="BLX18" s="111"/>
      <c r="BLY18" s="111"/>
      <c r="BLZ18" s="111"/>
      <c r="BMA18" s="111"/>
      <c r="BMB18" s="111"/>
      <c r="BMC18" s="111"/>
      <c r="BMD18" s="111"/>
      <c r="BME18" s="111"/>
      <c r="BMF18" s="111"/>
      <c r="BMG18" s="111"/>
      <c r="BMH18" s="111"/>
      <c r="BMI18" s="111"/>
      <c r="BMJ18" s="111"/>
      <c r="BMK18" s="111"/>
      <c r="BML18" s="111"/>
      <c r="BMM18" s="111"/>
      <c r="BMN18" s="111"/>
      <c r="BMO18" s="111"/>
      <c r="BMP18" s="111"/>
      <c r="BMQ18" s="111"/>
      <c r="BMR18" s="111"/>
      <c r="BMS18" s="111"/>
      <c r="BMT18" s="111"/>
      <c r="BMU18" s="111"/>
      <c r="BMV18" s="111"/>
      <c r="BMW18" s="111"/>
      <c r="BMX18" s="111"/>
      <c r="BMY18" s="111"/>
      <c r="BMZ18" s="111"/>
      <c r="BNA18" s="111"/>
      <c r="BNB18" s="111"/>
      <c r="BNC18" s="111"/>
      <c r="BND18" s="111"/>
      <c r="BNE18" s="111"/>
      <c r="BNF18" s="111"/>
      <c r="BNG18" s="111"/>
      <c r="BNH18" s="111"/>
      <c r="BNI18" s="111"/>
      <c r="BNJ18" s="111"/>
      <c r="BNK18" s="111"/>
      <c r="BNL18" s="111"/>
      <c r="BNM18" s="111"/>
      <c r="BNN18" s="111"/>
      <c r="BNO18" s="111"/>
      <c r="BNP18" s="111"/>
      <c r="BNQ18" s="111"/>
      <c r="BNR18" s="111"/>
      <c r="BNS18" s="111"/>
      <c r="BNT18" s="111"/>
      <c r="BNU18" s="111"/>
      <c r="BNV18" s="111"/>
      <c r="BNW18" s="111"/>
      <c r="BNX18" s="111"/>
      <c r="BNY18" s="111"/>
      <c r="BNZ18" s="111"/>
      <c r="BOA18" s="111"/>
      <c r="BOB18" s="111"/>
      <c r="BOC18" s="111"/>
      <c r="BOD18" s="111"/>
      <c r="BOE18" s="111"/>
      <c r="BOF18" s="111"/>
      <c r="BOG18" s="111"/>
      <c r="BOH18" s="111"/>
      <c r="BOI18" s="111"/>
      <c r="BOJ18" s="111"/>
      <c r="BOK18" s="111"/>
      <c r="BOL18" s="111"/>
      <c r="BOM18" s="111"/>
      <c r="BON18" s="111"/>
      <c r="BOO18" s="111"/>
      <c r="BOP18" s="111"/>
      <c r="BOQ18" s="111"/>
      <c r="BOR18" s="111"/>
      <c r="BOS18" s="111"/>
      <c r="BOT18" s="111"/>
      <c r="BOU18" s="111"/>
      <c r="BOV18" s="111"/>
      <c r="BOW18" s="111"/>
      <c r="BOX18" s="111"/>
      <c r="BOY18" s="111"/>
      <c r="BOZ18" s="111"/>
      <c r="BPA18" s="111"/>
      <c r="BPB18" s="111"/>
      <c r="BPC18" s="111"/>
      <c r="BPD18" s="111"/>
      <c r="BPE18" s="111"/>
      <c r="BPF18" s="111"/>
      <c r="BPG18" s="111"/>
      <c r="BPH18" s="111"/>
      <c r="BPI18" s="111"/>
      <c r="BPJ18" s="111"/>
      <c r="BPK18" s="111"/>
      <c r="BPL18" s="111"/>
      <c r="BPM18" s="111"/>
      <c r="BPN18" s="111"/>
      <c r="BPO18" s="111"/>
      <c r="BPP18" s="111"/>
      <c r="BPQ18" s="111"/>
      <c r="BPR18" s="111"/>
      <c r="BPS18" s="111"/>
      <c r="BPT18" s="111"/>
      <c r="BPU18" s="111"/>
      <c r="BPV18" s="111"/>
      <c r="BPW18" s="111"/>
      <c r="BPX18" s="111"/>
      <c r="BPY18" s="111"/>
      <c r="BPZ18" s="111"/>
      <c r="BQA18" s="111"/>
      <c r="BQB18" s="111"/>
      <c r="BQC18" s="111"/>
      <c r="BQD18" s="111"/>
      <c r="BQE18" s="111"/>
      <c r="BQF18" s="111"/>
      <c r="BQG18" s="111"/>
      <c r="BQH18" s="111"/>
      <c r="BQI18" s="111"/>
      <c r="BQJ18" s="111"/>
      <c r="BQK18" s="111"/>
      <c r="BQL18" s="111"/>
      <c r="BQM18" s="111"/>
      <c r="BQN18" s="111"/>
      <c r="BQO18" s="111"/>
      <c r="BQP18" s="111"/>
      <c r="BQQ18" s="111"/>
      <c r="BQR18" s="111"/>
      <c r="BQS18" s="111"/>
      <c r="BQT18" s="111"/>
      <c r="BQU18" s="111"/>
      <c r="BQV18" s="111"/>
      <c r="BQW18" s="111"/>
      <c r="BQX18" s="111"/>
      <c r="BQY18" s="111"/>
      <c r="BQZ18" s="111"/>
      <c r="BRA18" s="111"/>
      <c r="BRB18" s="111"/>
      <c r="BRC18" s="111"/>
      <c r="BRD18" s="111"/>
      <c r="BRE18" s="111"/>
      <c r="BRF18" s="111"/>
      <c r="BRG18" s="111"/>
      <c r="BRH18" s="111"/>
      <c r="BRI18" s="111"/>
      <c r="BRJ18" s="111"/>
      <c r="BRK18" s="111"/>
      <c r="BRL18" s="111"/>
      <c r="BRM18" s="111"/>
      <c r="BRN18" s="111"/>
      <c r="BRO18" s="111"/>
      <c r="BRP18" s="111"/>
      <c r="BRQ18" s="111"/>
      <c r="BRR18" s="111"/>
      <c r="BRS18" s="111"/>
      <c r="BRT18" s="111"/>
      <c r="BRU18" s="111"/>
      <c r="BRV18" s="111"/>
      <c r="BRW18" s="111"/>
      <c r="BRX18" s="111"/>
      <c r="BRY18" s="111"/>
      <c r="BRZ18" s="111"/>
      <c r="BSA18" s="111"/>
      <c r="BSB18" s="111"/>
      <c r="BSC18" s="111"/>
      <c r="BSD18" s="111"/>
      <c r="BSE18" s="111"/>
      <c r="BSF18" s="111"/>
      <c r="BSG18" s="111"/>
      <c r="BSH18" s="111"/>
      <c r="BSI18" s="111"/>
      <c r="BSJ18" s="111"/>
      <c r="BSK18" s="111"/>
      <c r="BSL18" s="111"/>
      <c r="BSM18" s="111"/>
      <c r="BSN18" s="111"/>
      <c r="BSO18" s="111"/>
      <c r="BSP18" s="111"/>
      <c r="BSQ18" s="111"/>
      <c r="BSR18" s="111"/>
      <c r="BSS18" s="111"/>
      <c r="BST18" s="111"/>
      <c r="BSU18" s="111"/>
      <c r="BSV18" s="111"/>
      <c r="BSW18" s="111"/>
      <c r="BSX18" s="111"/>
      <c r="BSY18" s="111"/>
      <c r="BSZ18" s="111"/>
      <c r="BTA18" s="111"/>
      <c r="BTB18" s="111"/>
      <c r="BTC18" s="111"/>
      <c r="BTD18" s="111"/>
      <c r="BTE18" s="111"/>
      <c r="BTF18" s="111"/>
      <c r="BTG18" s="111"/>
      <c r="BTH18" s="111"/>
      <c r="BTI18" s="111"/>
      <c r="BTJ18" s="111"/>
      <c r="BTK18" s="111"/>
      <c r="BTL18" s="111"/>
      <c r="BTM18" s="111"/>
      <c r="BTN18" s="111"/>
      <c r="BTO18" s="111"/>
      <c r="BTP18" s="111"/>
      <c r="BTQ18" s="111"/>
      <c r="BTR18" s="111"/>
      <c r="BTS18" s="111"/>
      <c r="BTT18" s="111"/>
      <c r="BTU18" s="111"/>
      <c r="BTV18" s="111"/>
      <c r="BTW18" s="111"/>
      <c r="BTX18" s="111"/>
      <c r="BTY18" s="111"/>
      <c r="BTZ18" s="111"/>
      <c r="BUA18" s="111"/>
      <c r="BUB18" s="111"/>
      <c r="BUC18" s="111"/>
      <c r="BUD18" s="111"/>
      <c r="BUE18" s="111"/>
      <c r="BUF18" s="111"/>
      <c r="BUG18" s="111"/>
      <c r="BUH18" s="111"/>
      <c r="BUI18" s="111"/>
      <c r="BUJ18" s="111"/>
      <c r="BUK18" s="111"/>
      <c r="BUL18" s="111"/>
      <c r="BUM18" s="111"/>
      <c r="BUN18" s="111"/>
      <c r="BUO18" s="111"/>
      <c r="BUP18" s="111"/>
      <c r="BUQ18" s="111"/>
      <c r="BUR18" s="111"/>
      <c r="BUS18" s="111"/>
      <c r="BUT18" s="111"/>
      <c r="BUU18" s="111"/>
      <c r="BUV18" s="111"/>
      <c r="BUW18" s="111"/>
      <c r="BUX18" s="111"/>
      <c r="BUY18" s="111"/>
      <c r="BUZ18" s="111"/>
      <c r="BVA18" s="111"/>
      <c r="BVB18" s="111"/>
      <c r="BVC18" s="111"/>
      <c r="BVD18" s="111"/>
      <c r="BVE18" s="111"/>
      <c r="BVF18" s="111"/>
      <c r="BVG18" s="111"/>
      <c r="BVH18" s="111"/>
      <c r="BVI18" s="111"/>
      <c r="BVJ18" s="111"/>
      <c r="BVK18" s="111"/>
      <c r="BVL18" s="111"/>
      <c r="BVM18" s="111"/>
      <c r="BVN18" s="111"/>
      <c r="BVO18" s="111"/>
      <c r="BVP18" s="111"/>
      <c r="BVQ18" s="111"/>
      <c r="BVR18" s="111"/>
      <c r="BVS18" s="111"/>
      <c r="BVT18" s="111"/>
      <c r="BVU18" s="111"/>
      <c r="BVV18" s="111"/>
      <c r="BVW18" s="111"/>
      <c r="BVX18" s="111"/>
      <c r="BVY18" s="111"/>
      <c r="BVZ18" s="111"/>
      <c r="BWA18" s="111"/>
      <c r="BWB18" s="111"/>
      <c r="BWC18" s="111"/>
      <c r="BWD18" s="111"/>
      <c r="BWE18" s="111"/>
      <c r="BWF18" s="111"/>
      <c r="BWG18" s="111"/>
      <c r="BWH18" s="111"/>
      <c r="BWI18" s="111"/>
      <c r="BWJ18" s="111"/>
      <c r="BWK18" s="111"/>
      <c r="BWL18" s="111"/>
      <c r="BWM18" s="111"/>
      <c r="BWN18" s="111"/>
      <c r="BWO18" s="111"/>
      <c r="BWP18" s="111"/>
      <c r="BWQ18" s="111"/>
      <c r="BWR18" s="111"/>
      <c r="BWS18" s="111"/>
      <c r="BWT18" s="111"/>
      <c r="BWU18" s="111"/>
      <c r="BWV18" s="111"/>
      <c r="BWW18" s="111"/>
      <c r="BWX18" s="111"/>
      <c r="BWY18" s="111"/>
      <c r="BWZ18" s="111"/>
      <c r="BXA18" s="111"/>
      <c r="BXB18" s="111"/>
      <c r="BXC18" s="111"/>
      <c r="BXD18" s="111"/>
      <c r="BXE18" s="111"/>
      <c r="BXF18" s="111"/>
      <c r="BXG18" s="111"/>
      <c r="BXH18" s="111"/>
      <c r="BXI18" s="111"/>
      <c r="BXJ18" s="111"/>
      <c r="BXK18" s="111"/>
      <c r="BXL18" s="111"/>
      <c r="BXM18" s="111"/>
      <c r="BXN18" s="111"/>
      <c r="BXO18" s="111"/>
      <c r="BXP18" s="111"/>
      <c r="BXQ18" s="111"/>
      <c r="BXR18" s="111"/>
      <c r="BXS18" s="111"/>
      <c r="BXT18" s="111"/>
      <c r="BXU18" s="111"/>
      <c r="BXV18" s="111"/>
      <c r="BXW18" s="111"/>
      <c r="BXX18" s="111"/>
      <c r="BXY18" s="111"/>
      <c r="BXZ18" s="111"/>
      <c r="BYA18" s="111"/>
      <c r="BYB18" s="111"/>
      <c r="BYC18" s="111"/>
      <c r="BYD18" s="111"/>
      <c r="BYE18" s="111"/>
      <c r="BYF18" s="111"/>
      <c r="BYG18" s="111"/>
      <c r="BYH18" s="111"/>
      <c r="BYI18" s="111"/>
      <c r="BYJ18" s="111"/>
      <c r="BYK18" s="111"/>
      <c r="BYL18" s="111"/>
      <c r="BYM18" s="111"/>
      <c r="BYN18" s="111"/>
      <c r="BYO18" s="111"/>
      <c r="BYP18" s="111"/>
      <c r="BYQ18" s="111"/>
      <c r="BYR18" s="111"/>
      <c r="BYS18" s="111"/>
      <c r="BYT18" s="111"/>
      <c r="BYU18" s="111"/>
      <c r="BYV18" s="111"/>
      <c r="BYW18" s="111"/>
      <c r="BYX18" s="111"/>
      <c r="BYY18" s="111"/>
      <c r="BYZ18" s="111"/>
      <c r="BZA18" s="111"/>
      <c r="BZB18" s="111"/>
      <c r="BZC18" s="111"/>
      <c r="BZD18" s="111"/>
      <c r="BZE18" s="111"/>
      <c r="BZF18" s="111"/>
      <c r="BZG18" s="111"/>
      <c r="BZH18" s="111"/>
      <c r="BZI18" s="111"/>
      <c r="BZJ18" s="111"/>
      <c r="BZK18" s="111"/>
      <c r="BZL18" s="111"/>
      <c r="BZM18" s="111"/>
      <c r="BZN18" s="111"/>
      <c r="BZO18" s="111"/>
      <c r="BZP18" s="111"/>
      <c r="BZQ18" s="111"/>
      <c r="BZR18" s="111"/>
      <c r="BZS18" s="111"/>
      <c r="BZT18" s="111"/>
      <c r="BZU18" s="111"/>
      <c r="BZV18" s="111"/>
      <c r="BZW18" s="111"/>
      <c r="BZX18" s="111"/>
      <c r="BZY18" s="111"/>
      <c r="BZZ18" s="111"/>
      <c r="CAA18" s="111"/>
      <c r="CAB18" s="111"/>
      <c r="CAC18" s="111"/>
      <c r="CAD18" s="111"/>
      <c r="CAE18" s="111"/>
      <c r="CAF18" s="111"/>
      <c r="CAG18" s="111"/>
      <c r="CAH18" s="111"/>
      <c r="CAI18" s="111"/>
      <c r="CAJ18" s="111"/>
      <c r="CAK18" s="111"/>
      <c r="CAL18" s="111"/>
      <c r="CAM18" s="111"/>
      <c r="CAN18" s="111"/>
      <c r="CAO18" s="111"/>
      <c r="CAP18" s="111"/>
      <c r="CAQ18" s="111"/>
      <c r="CAR18" s="111"/>
      <c r="CAS18" s="111"/>
      <c r="CAT18" s="111"/>
      <c r="CAU18" s="111"/>
      <c r="CAV18" s="111"/>
      <c r="CAW18" s="111"/>
      <c r="CAX18" s="111"/>
      <c r="CAY18" s="111"/>
      <c r="CAZ18" s="111"/>
      <c r="CBA18" s="111"/>
      <c r="CBB18" s="111"/>
      <c r="CBC18" s="111"/>
      <c r="CBD18" s="111"/>
      <c r="CBE18" s="111"/>
      <c r="CBF18" s="111"/>
      <c r="CBG18" s="111"/>
      <c r="CBH18" s="111"/>
      <c r="CBI18" s="111"/>
      <c r="CBJ18" s="111"/>
      <c r="CBK18" s="111"/>
      <c r="CBL18" s="111"/>
      <c r="CBM18" s="111"/>
      <c r="CBN18" s="111"/>
      <c r="CBO18" s="111"/>
      <c r="CBP18" s="111"/>
      <c r="CBQ18" s="111"/>
      <c r="CBR18" s="111"/>
      <c r="CBS18" s="111"/>
      <c r="CBT18" s="111"/>
      <c r="CBU18" s="111"/>
      <c r="CBV18" s="111"/>
      <c r="CBW18" s="111"/>
      <c r="CBX18" s="111"/>
      <c r="CBY18" s="111"/>
      <c r="CBZ18" s="111"/>
      <c r="CCA18" s="111"/>
      <c r="CCB18" s="111"/>
      <c r="CCC18" s="111"/>
      <c r="CCD18" s="111"/>
      <c r="CCE18" s="111"/>
      <c r="CCF18" s="111"/>
      <c r="CCG18" s="111"/>
      <c r="CCH18" s="111"/>
      <c r="CCI18" s="111"/>
      <c r="CCJ18" s="111"/>
      <c r="CCK18" s="111"/>
      <c r="CCL18" s="111"/>
      <c r="CCM18" s="111"/>
      <c r="CCN18" s="111"/>
      <c r="CCO18" s="111"/>
      <c r="CCP18" s="111"/>
      <c r="CCQ18" s="111"/>
      <c r="CCR18" s="111"/>
      <c r="CCS18" s="111"/>
      <c r="CCT18" s="111"/>
      <c r="CCU18" s="111"/>
      <c r="CCV18" s="111"/>
      <c r="CCW18" s="111"/>
      <c r="CCX18" s="111"/>
      <c r="CCY18" s="111"/>
      <c r="CCZ18" s="111"/>
      <c r="CDA18" s="111"/>
      <c r="CDB18" s="111"/>
      <c r="CDC18" s="111"/>
      <c r="CDD18" s="111"/>
      <c r="CDE18" s="111"/>
      <c r="CDF18" s="111"/>
      <c r="CDG18" s="111"/>
      <c r="CDH18" s="111"/>
      <c r="CDI18" s="111"/>
      <c r="CDJ18" s="111"/>
      <c r="CDK18" s="111"/>
      <c r="CDL18" s="111"/>
      <c r="CDM18" s="111"/>
      <c r="CDN18" s="111"/>
      <c r="CDO18" s="111"/>
      <c r="CDP18" s="111"/>
      <c r="CDQ18" s="111"/>
      <c r="CDR18" s="111"/>
      <c r="CDS18" s="111"/>
      <c r="CDT18" s="111"/>
      <c r="CDU18" s="111"/>
      <c r="CDV18" s="111"/>
      <c r="CDW18" s="111"/>
      <c r="CDX18" s="111"/>
      <c r="CDY18" s="111"/>
      <c r="CDZ18" s="111"/>
      <c r="CEA18" s="111"/>
      <c r="CEB18" s="111"/>
      <c r="CEC18" s="111"/>
      <c r="CED18" s="111"/>
      <c r="CEE18" s="111"/>
      <c r="CEF18" s="111"/>
      <c r="CEG18" s="111"/>
      <c r="CEH18" s="111"/>
      <c r="CEI18" s="111"/>
      <c r="CEJ18" s="111"/>
      <c r="CEK18" s="111"/>
      <c r="CEL18" s="111"/>
      <c r="CEM18" s="111"/>
      <c r="CEN18" s="111"/>
      <c r="CEO18" s="111"/>
      <c r="CEP18" s="111"/>
      <c r="CEQ18" s="111"/>
      <c r="CER18" s="111"/>
      <c r="CES18" s="111"/>
      <c r="CET18" s="111"/>
      <c r="CEU18" s="111"/>
      <c r="CEV18" s="111"/>
      <c r="CEW18" s="111"/>
      <c r="CEX18" s="111"/>
      <c r="CEY18" s="111"/>
      <c r="CEZ18" s="111"/>
      <c r="CFA18" s="111"/>
      <c r="CFB18" s="111"/>
      <c r="CFC18" s="111"/>
      <c r="CFD18" s="111"/>
      <c r="CFE18" s="111"/>
      <c r="CFF18" s="111"/>
      <c r="CFG18" s="111"/>
      <c r="CFH18" s="111"/>
      <c r="CFI18" s="111"/>
      <c r="CFJ18" s="111"/>
      <c r="CFK18" s="111"/>
      <c r="CFL18" s="111"/>
      <c r="CFM18" s="111"/>
      <c r="CFN18" s="111"/>
      <c r="CFO18" s="111"/>
      <c r="CFP18" s="111"/>
      <c r="CFQ18" s="111"/>
      <c r="CFR18" s="111"/>
      <c r="CFS18" s="111"/>
      <c r="CFT18" s="111"/>
      <c r="CFU18" s="111"/>
      <c r="CFV18" s="111"/>
      <c r="CFW18" s="111"/>
      <c r="CFX18" s="111"/>
      <c r="CFY18" s="111"/>
      <c r="CFZ18" s="111"/>
      <c r="CGA18" s="111"/>
      <c r="CGB18" s="111"/>
      <c r="CGC18" s="111"/>
      <c r="CGD18" s="111"/>
      <c r="CGE18" s="111"/>
      <c r="CGF18" s="111"/>
      <c r="CGG18" s="111"/>
      <c r="CGH18" s="111"/>
      <c r="CGI18" s="111"/>
      <c r="CGJ18" s="111"/>
      <c r="CGK18" s="111"/>
      <c r="CGL18" s="111"/>
      <c r="CGM18" s="111"/>
      <c r="CGN18" s="111"/>
      <c r="CGO18" s="111"/>
      <c r="CGP18" s="111"/>
      <c r="CGQ18" s="111"/>
      <c r="CGR18" s="111"/>
      <c r="CGS18" s="111"/>
      <c r="CGT18" s="111"/>
      <c r="CGU18" s="111"/>
      <c r="CGV18" s="111"/>
      <c r="CGW18" s="111"/>
      <c r="CGX18" s="111"/>
      <c r="CGY18" s="111"/>
      <c r="CGZ18" s="111"/>
      <c r="CHA18" s="111"/>
      <c r="CHB18" s="111"/>
      <c r="CHC18" s="111"/>
      <c r="CHD18" s="111"/>
      <c r="CHE18" s="111"/>
      <c r="CHF18" s="111"/>
      <c r="CHG18" s="111"/>
      <c r="CHH18" s="111"/>
      <c r="CHI18" s="111"/>
      <c r="CHJ18" s="111"/>
      <c r="CHK18" s="111"/>
      <c r="CHL18" s="111"/>
      <c r="CHM18" s="111"/>
      <c r="CHN18" s="111"/>
      <c r="CHO18" s="111"/>
      <c r="CHP18" s="111"/>
      <c r="CHQ18" s="111"/>
      <c r="CHR18" s="111"/>
      <c r="CHS18" s="111"/>
      <c r="CHT18" s="111"/>
      <c r="CHU18" s="111"/>
      <c r="CHV18" s="111"/>
      <c r="CHW18" s="111"/>
      <c r="CHX18" s="111"/>
      <c r="CHY18" s="111"/>
      <c r="CHZ18" s="111"/>
      <c r="CIA18" s="111"/>
      <c r="CIB18" s="111"/>
      <c r="CIC18" s="111"/>
      <c r="CID18" s="111"/>
      <c r="CIE18" s="111"/>
      <c r="CIF18" s="111"/>
      <c r="CIG18" s="111"/>
      <c r="CIH18" s="111"/>
      <c r="CII18" s="111"/>
      <c r="CIJ18" s="111"/>
      <c r="CIK18" s="111"/>
      <c r="CIL18" s="111"/>
      <c r="CIM18" s="111"/>
      <c r="CIN18" s="111"/>
      <c r="CIO18" s="111"/>
      <c r="CIP18" s="111"/>
      <c r="CIQ18" s="111"/>
      <c r="CIR18" s="111"/>
      <c r="CIS18" s="111"/>
      <c r="CIT18" s="111"/>
      <c r="CIU18" s="111"/>
      <c r="CIV18" s="111"/>
      <c r="CIW18" s="111"/>
      <c r="CIX18" s="111"/>
      <c r="CIY18" s="111"/>
      <c r="CIZ18" s="111"/>
      <c r="CJA18" s="111"/>
      <c r="CJB18" s="111"/>
      <c r="CJC18" s="111"/>
      <c r="CJD18" s="111"/>
      <c r="CJE18" s="111"/>
      <c r="CJF18" s="111"/>
      <c r="CJG18" s="111"/>
      <c r="CJH18" s="111"/>
      <c r="CJI18" s="111"/>
      <c r="CJJ18" s="111"/>
      <c r="CJK18" s="111"/>
      <c r="CJL18" s="111"/>
      <c r="CJM18" s="111"/>
      <c r="CJN18" s="111"/>
      <c r="CJO18" s="111"/>
      <c r="CJP18" s="111"/>
      <c r="CJQ18" s="111"/>
      <c r="CJR18" s="111"/>
      <c r="CJS18" s="111"/>
      <c r="CJT18" s="111"/>
      <c r="CJU18" s="111"/>
      <c r="CJV18" s="111"/>
      <c r="CJW18" s="111"/>
      <c r="CJX18" s="111"/>
      <c r="CJY18" s="111"/>
      <c r="CJZ18" s="111"/>
      <c r="CKA18" s="111"/>
      <c r="CKB18" s="111"/>
      <c r="CKC18" s="111"/>
      <c r="CKD18" s="111"/>
      <c r="CKE18" s="111"/>
      <c r="CKF18" s="111"/>
      <c r="CKG18" s="111"/>
      <c r="CKH18" s="111"/>
      <c r="CKI18" s="111"/>
      <c r="CKJ18" s="111"/>
      <c r="CKK18" s="111"/>
      <c r="CKL18" s="111"/>
      <c r="CKM18" s="111"/>
      <c r="CKN18" s="111"/>
      <c r="CKO18" s="111"/>
      <c r="CKP18" s="111"/>
      <c r="CKQ18" s="111"/>
      <c r="CKR18" s="111"/>
      <c r="CKS18" s="111"/>
      <c r="CKT18" s="111"/>
      <c r="CKU18" s="111"/>
      <c r="CKV18" s="111"/>
      <c r="CKW18" s="111"/>
      <c r="CKX18" s="111"/>
      <c r="CKY18" s="111"/>
      <c r="CKZ18" s="111"/>
      <c r="CLA18" s="111"/>
      <c r="CLB18" s="111"/>
      <c r="CLC18" s="111"/>
      <c r="CLD18" s="111"/>
      <c r="CLE18" s="111"/>
      <c r="CLF18" s="111"/>
      <c r="CLG18" s="111"/>
      <c r="CLH18" s="111"/>
      <c r="CLI18" s="111"/>
      <c r="CLJ18" s="111"/>
      <c r="CLK18" s="111"/>
      <c r="CLL18" s="111"/>
      <c r="CLM18" s="111"/>
      <c r="CLN18" s="111"/>
      <c r="CLO18" s="111"/>
      <c r="CLP18" s="111"/>
      <c r="CLQ18" s="111"/>
      <c r="CLR18" s="111"/>
      <c r="CLS18" s="111"/>
      <c r="CLT18" s="111"/>
      <c r="CLU18" s="111"/>
      <c r="CLV18" s="111"/>
      <c r="CLW18" s="111"/>
      <c r="CLX18" s="111"/>
      <c r="CLY18" s="111"/>
      <c r="CLZ18" s="111"/>
      <c r="CMA18" s="111"/>
      <c r="CMB18" s="111"/>
      <c r="CMC18" s="111"/>
      <c r="CMD18" s="111"/>
      <c r="CME18" s="111"/>
      <c r="CMF18" s="111"/>
      <c r="CMG18" s="111"/>
      <c r="CMH18" s="111"/>
      <c r="CMI18" s="111"/>
      <c r="CMJ18" s="111"/>
      <c r="CMK18" s="111"/>
      <c r="CML18" s="111"/>
      <c r="CMM18" s="111"/>
      <c r="CMN18" s="111"/>
      <c r="CMO18" s="111"/>
      <c r="CMP18" s="111"/>
      <c r="CMQ18" s="111"/>
      <c r="CMR18" s="111"/>
      <c r="CMS18" s="111"/>
      <c r="CMT18" s="111"/>
      <c r="CMU18" s="111"/>
      <c r="CMV18" s="111"/>
      <c r="CMW18" s="111"/>
      <c r="CMX18" s="111"/>
      <c r="CMY18" s="111"/>
      <c r="CMZ18" s="111"/>
      <c r="CNA18" s="111"/>
      <c r="CNB18" s="111"/>
      <c r="CNC18" s="111"/>
      <c r="CND18" s="111"/>
      <c r="CNE18" s="111"/>
      <c r="CNF18" s="111"/>
      <c r="CNG18" s="111"/>
      <c r="CNH18" s="111"/>
      <c r="CNI18" s="111"/>
      <c r="CNJ18" s="111"/>
      <c r="CNK18" s="111"/>
      <c r="CNL18" s="111"/>
      <c r="CNM18" s="111"/>
      <c r="CNN18" s="111"/>
      <c r="CNO18" s="111"/>
      <c r="CNP18" s="111"/>
      <c r="CNQ18" s="111"/>
      <c r="CNR18" s="111"/>
      <c r="CNS18" s="111"/>
      <c r="CNT18" s="111"/>
      <c r="CNU18" s="111"/>
      <c r="CNV18" s="111"/>
      <c r="CNW18" s="111"/>
      <c r="CNX18" s="111"/>
      <c r="CNY18" s="111"/>
      <c r="CNZ18" s="111"/>
      <c r="COA18" s="111"/>
      <c r="COB18" s="111"/>
      <c r="COC18" s="111"/>
      <c r="COD18" s="111"/>
      <c r="COE18" s="111"/>
      <c r="COF18" s="111"/>
      <c r="COG18" s="111"/>
      <c r="COH18" s="111"/>
      <c r="COI18" s="111"/>
      <c r="COJ18" s="111"/>
      <c r="COK18" s="111"/>
      <c r="COL18" s="111"/>
      <c r="COM18" s="111"/>
      <c r="CON18" s="111"/>
      <c r="COO18" s="111"/>
      <c r="COP18" s="111"/>
      <c r="COQ18" s="111"/>
      <c r="COR18" s="111"/>
      <c r="COS18" s="111"/>
      <c r="COT18" s="111"/>
      <c r="COU18" s="111"/>
      <c r="COV18" s="111"/>
      <c r="COW18" s="111"/>
      <c r="COX18" s="111"/>
      <c r="COY18" s="111"/>
      <c r="COZ18" s="111"/>
      <c r="CPA18" s="111"/>
      <c r="CPB18" s="111"/>
      <c r="CPC18" s="111"/>
      <c r="CPD18" s="111"/>
      <c r="CPE18" s="111"/>
      <c r="CPF18" s="111"/>
      <c r="CPG18" s="111"/>
      <c r="CPH18" s="111"/>
      <c r="CPI18" s="111"/>
      <c r="CPJ18" s="111"/>
      <c r="CPK18" s="111"/>
      <c r="CPL18" s="111"/>
      <c r="CPM18" s="111"/>
      <c r="CPN18" s="111"/>
      <c r="CPO18" s="111"/>
      <c r="CPP18" s="111"/>
      <c r="CPQ18" s="111"/>
      <c r="CPR18" s="111"/>
      <c r="CPS18" s="111"/>
      <c r="CPT18" s="111"/>
      <c r="CPU18" s="111"/>
      <c r="CPV18" s="111"/>
      <c r="CPW18" s="111"/>
      <c r="CPX18" s="111"/>
      <c r="CPY18" s="111"/>
      <c r="CPZ18" s="111"/>
      <c r="CQA18" s="111"/>
      <c r="CQB18" s="111"/>
      <c r="CQC18" s="111"/>
      <c r="CQD18" s="111"/>
      <c r="CQE18" s="111"/>
      <c r="CQF18" s="111"/>
      <c r="CQG18" s="111"/>
      <c r="CQH18" s="111"/>
      <c r="CQI18" s="111"/>
      <c r="CQJ18" s="111"/>
      <c r="CQK18" s="111"/>
      <c r="CQL18" s="111"/>
      <c r="CQM18" s="111"/>
      <c r="CQN18" s="111"/>
      <c r="CQO18" s="111"/>
      <c r="CQP18" s="111"/>
      <c r="CQQ18" s="111"/>
      <c r="CQR18" s="111"/>
      <c r="CQS18" s="111"/>
      <c r="CQT18" s="111"/>
      <c r="CQU18" s="111"/>
      <c r="CQV18" s="111"/>
      <c r="CQW18" s="111"/>
      <c r="CQX18" s="111"/>
      <c r="CQY18" s="111"/>
      <c r="CQZ18" s="111"/>
      <c r="CRA18" s="111"/>
      <c r="CRB18" s="111"/>
      <c r="CRC18" s="111"/>
      <c r="CRD18" s="111"/>
      <c r="CRE18" s="111"/>
      <c r="CRF18" s="111"/>
      <c r="CRG18" s="111"/>
      <c r="CRH18" s="111"/>
      <c r="CRI18" s="111"/>
      <c r="CRJ18" s="111"/>
      <c r="CRK18" s="111"/>
      <c r="CRL18" s="111"/>
      <c r="CRM18" s="111"/>
      <c r="CRN18" s="111"/>
      <c r="CRO18" s="111"/>
      <c r="CRP18" s="111"/>
      <c r="CRQ18" s="111"/>
      <c r="CRR18" s="111"/>
      <c r="CRS18" s="111"/>
      <c r="CRT18" s="111"/>
      <c r="CRU18" s="111"/>
      <c r="CRV18" s="111"/>
      <c r="CRW18" s="111"/>
      <c r="CRX18" s="111"/>
      <c r="CRY18" s="111"/>
      <c r="CRZ18" s="111"/>
      <c r="CSA18" s="111"/>
      <c r="CSB18" s="111"/>
      <c r="CSC18" s="111"/>
      <c r="CSD18" s="111"/>
      <c r="CSE18" s="111"/>
      <c r="CSF18" s="111"/>
      <c r="CSG18" s="111"/>
      <c r="CSH18" s="111"/>
      <c r="CSI18" s="111"/>
      <c r="CSJ18" s="111"/>
      <c r="CSK18" s="111"/>
      <c r="CSL18" s="111"/>
      <c r="CSM18" s="111"/>
      <c r="CSN18" s="111"/>
      <c r="CSO18" s="111"/>
      <c r="CSP18" s="111"/>
      <c r="CSQ18" s="111"/>
      <c r="CSR18" s="111"/>
      <c r="CSS18" s="111"/>
      <c r="CST18" s="111"/>
      <c r="CSU18" s="111"/>
      <c r="CSV18" s="111"/>
      <c r="CSW18" s="111"/>
      <c r="CSX18" s="111"/>
      <c r="CSY18" s="111"/>
      <c r="CSZ18" s="111"/>
      <c r="CTA18" s="111"/>
      <c r="CTB18" s="111"/>
      <c r="CTC18" s="111"/>
      <c r="CTD18" s="111"/>
      <c r="CTE18" s="111"/>
      <c r="CTF18" s="111"/>
      <c r="CTG18" s="111"/>
      <c r="CTH18" s="111"/>
      <c r="CTI18" s="111"/>
      <c r="CTJ18" s="111"/>
      <c r="CTK18" s="111"/>
      <c r="CTL18" s="111"/>
      <c r="CTM18" s="111"/>
      <c r="CTN18" s="111"/>
      <c r="CTO18" s="111"/>
      <c r="CTP18" s="111"/>
      <c r="CTQ18" s="111"/>
      <c r="CTR18" s="111"/>
      <c r="CTS18" s="111"/>
      <c r="CTT18" s="111"/>
      <c r="CTU18" s="111"/>
      <c r="CTV18" s="111"/>
      <c r="CTW18" s="111"/>
      <c r="CTX18" s="111"/>
      <c r="CTY18" s="111"/>
      <c r="CTZ18" s="111"/>
      <c r="CUA18" s="111"/>
      <c r="CUB18" s="111"/>
      <c r="CUC18" s="111"/>
      <c r="CUD18" s="111"/>
      <c r="CUE18" s="111"/>
      <c r="CUF18" s="111"/>
      <c r="CUG18" s="111"/>
      <c r="CUH18" s="111"/>
      <c r="CUI18" s="111"/>
      <c r="CUJ18" s="111"/>
      <c r="CUK18" s="111"/>
      <c r="CUL18" s="111"/>
      <c r="CUM18" s="111"/>
      <c r="CUN18" s="111"/>
      <c r="CUO18" s="111"/>
      <c r="CUP18" s="111"/>
      <c r="CUQ18" s="111"/>
      <c r="CUR18" s="111"/>
      <c r="CUS18" s="111"/>
      <c r="CUT18" s="111"/>
      <c r="CUU18" s="111"/>
      <c r="CUV18" s="111"/>
      <c r="CUW18" s="111"/>
      <c r="CUX18" s="111"/>
      <c r="CUY18" s="111"/>
      <c r="CUZ18" s="111"/>
      <c r="CVA18" s="111"/>
      <c r="CVB18" s="111"/>
      <c r="CVC18" s="111"/>
      <c r="CVD18" s="111"/>
      <c r="CVE18" s="111"/>
      <c r="CVF18" s="111"/>
      <c r="CVG18" s="111"/>
      <c r="CVH18" s="111"/>
      <c r="CVI18" s="111"/>
      <c r="CVJ18" s="111"/>
      <c r="CVK18" s="111"/>
      <c r="CVL18" s="111"/>
      <c r="CVM18" s="111"/>
      <c r="CVN18" s="111"/>
      <c r="CVO18" s="111"/>
      <c r="CVP18" s="111"/>
      <c r="CVQ18" s="111"/>
      <c r="CVR18" s="111"/>
      <c r="CVS18" s="111"/>
      <c r="CVT18" s="111"/>
      <c r="CVU18" s="111"/>
      <c r="CVV18" s="111"/>
      <c r="CVW18" s="111"/>
      <c r="CVX18" s="111"/>
      <c r="CVY18" s="111"/>
      <c r="CVZ18" s="111"/>
      <c r="CWA18" s="111"/>
      <c r="CWB18" s="111"/>
      <c r="CWC18" s="111"/>
      <c r="CWD18" s="111"/>
      <c r="CWE18" s="111"/>
      <c r="CWF18" s="111"/>
      <c r="CWG18" s="111"/>
      <c r="CWH18" s="111"/>
      <c r="CWI18" s="111"/>
      <c r="CWJ18" s="111"/>
      <c r="CWK18" s="111"/>
      <c r="CWL18" s="111"/>
      <c r="CWM18" s="111"/>
      <c r="CWN18" s="111"/>
      <c r="CWO18" s="111"/>
      <c r="CWP18" s="111"/>
      <c r="CWQ18" s="111"/>
      <c r="CWR18" s="111"/>
      <c r="CWS18" s="111"/>
      <c r="CWT18" s="111"/>
      <c r="CWU18" s="111"/>
      <c r="CWV18" s="111"/>
      <c r="CWW18" s="111"/>
      <c r="CWX18" s="111"/>
      <c r="CWY18" s="111"/>
      <c r="CWZ18" s="111"/>
      <c r="CXA18" s="111"/>
      <c r="CXB18" s="111"/>
      <c r="CXC18" s="111"/>
      <c r="CXD18" s="111"/>
      <c r="CXE18" s="111"/>
      <c r="CXF18" s="111"/>
      <c r="CXG18" s="111"/>
      <c r="CXH18" s="111"/>
      <c r="CXI18" s="111"/>
      <c r="CXJ18" s="111"/>
      <c r="CXK18" s="111"/>
      <c r="CXL18" s="111"/>
      <c r="CXM18" s="111"/>
      <c r="CXN18" s="111"/>
      <c r="CXO18" s="111"/>
      <c r="CXP18" s="111"/>
      <c r="CXQ18" s="111"/>
      <c r="CXR18" s="111"/>
      <c r="CXS18" s="111"/>
      <c r="CXT18" s="111"/>
      <c r="CXU18" s="111"/>
      <c r="CXV18" s="111"/>
      <c r="CXW18" s="111"/>
      <c r="CXX18" s="111"/>
      <c r="CXY18" s="111"/>
      <c r="CXZ18" s="111"/>
      <c r="CYA18" s="111"/>
      <c r="CYB18" s="111"/>
      <c r="CYC18" s="111"/>
      <c r="CYD18" s="111"/>
      <c r="CYE18" s="111"/>
      <c r="CYF18" s="111"/>
      <c r="CYG18" s="111"/>
      <c r="CYH18" s="111"/>
      <c r="CYI18" s="111"/>
      <c r="CYJ18" s="111"/>
      <c r="CYK18" s="111"/>
      <c r="CYL18" s="111"/>
      <c r="CYM18" s="111"/>
      <c r="CYN18" s="111"/>
      <c r="CYO18" s="111"/>
      <c r="CYP18" s="111"/>
      <c r="CYQ18" s="111"/>
      <c r="CYR18" s="111"/>
      <c r="CYS18" s="111"/>
      <c r="CYT18" s="111"/>
      <c r="CYU18" s="111"/>
      <c r="CYV18" s="111"/>
      <c r="CYW18" s="111"/>
      <c r="CYX18" s="111"/>
      <c r="CYY18" s="111"/>
      <c r="CYZ18" s="111"/>
      <c r="CZA18" s="111"/>
      <c r="CZB18" s="111"/>
      <c r="CZC18" s="111"/>
      <c r="CZD18" s="111"/>
      <c r="CZE18" s="111"/>
      <c r="CZF18" s="111"/>
      <c r="CZG18" s="111"/>
      <c r="CZH18" s="111"/>
      <c r="CZI18" s="111"/>
      <c r="CZJ18" s="111"/>
      <c r="CZK18" s="111"/>
      <c r="CZL18" s="111"/>
      <c r="CZM18" s="111"/>
      <c r="CZN18" s="111"/>
      <c r="CZO18" s="111"/>
      <c r="CZP18" s="111"/>
      <c r="CZQ18" s="111"/>
      <c r="CZR18" s="111"/>
      <c r="CZS18" s="111"/>
      <c r="CZT18" s="111"/>
      <c r="CZU18" s="111"/>
      <c r="CZV18" s="111"/>
      <c r="CZW18" s="111"/>
      <c r="CZX18" s="111"/>
      <c r="CZY18" s="111"/>
      <c r="CZZ18" s="111"/>
      <c r="DAA18" s="111"/>
      <c r="DAB18" s="111"/>
      <c r="DAC18" s="111"/>
      <c r="DAD18" s="111"/>
      <c r="DAE18" s="111"/>
      <c r="DAF18" s="111"/>
      <c r="DAG18" s="111"/>
      <c r="DAH18" s="111"/>
      <c r="DAI18" s="111"/>
      <c r="DAJ18" s="111"/>
      <c r="DAK18" s="111"/>
      <c r="DAL18" s="111"/>
      <c r="DAM18" s="111"/>
      <c r="DAN18" s="111"/>
      <c r="DAO18" s="111"/>
      <c r="DAP18" s="111"/>
      <c r="DAQ18" s="111"/>
      <c r="DAR18" s="111"/>
      <c r="DAS18" s="111"/>
      <c r="DAT18" s="111"/>
      <c r="DAU18" s="111"/>
      <c r="DAV18" s="111"/>
      <c r="DAW18" s="111"/>
      <c r="DAX18" s="111"/>
      <c r="DAY18" s="111"/>
      <c r="DAZ18" s="111"/>
      <c r="DBA18" s="111"/>
      <c r="DBB18" s="111"/>
      <c r="DBC18" s="111"/>
      <c r="DBD18" s="111"/>
      <c r="DBE18" s="111"/>
      <c r="DBF18" s="111"/>
      <c r="DBG18" s="111"/>
      <c r="DBH18" s="111"/>
      <c r="DBI18" s="111"/>
      <c r="DBJ18" s="111"/>
      <c r="DBK18" s="111"/>
      <c r="DBL18" s="111"/>
      <c r="DBM18" s="111"/>
      <c r="DBN18" s="111"/>
      <c r="DBO18" s="111"/>
      <c r="DBP18" s="111"/>
      <c r="DBQ18" s="111"/>
      <c r="DBR18" s="111"/>
      <c r="DBS18" s="111"/>
      <c r="DBT18" s="111"/>
      <c r="DBU18" s="111"/>
      <c r="DBV18" s="111"/>
      <c r="DBW18" s="111"/>
      <c r="DBX18" s="111"/>
      <c r="DBY18" s="111"/>
      <c r="DBZ18" s="111"/>
      <c r="DCA18" s="111"/>
      <c r="DCB18" s="111"/>
      <c r="DCC18" s="111"/>
      <c r="DCD18" s="111"/>
      <c r="DCE18" s="111"/>
      <c r="DCF18" s="111"/>
      <c r="DCG18" s="111"/>
      <c r="DCH18" s="111"/>
      <c r="DCI18" s="111"/>
      <c r="DCJ18" s="111"/>
      <c r="DCK18" s="111"/>
      <c r="DCL18" s="111"/>
      <c r="DCM18" s="111"/>
      <c r="DCN18" s="111"/>
      <c r="DCO18" s="111"/>
      <c r="DCP18" s="111"/>
      <c r="DCQ18" s="111"/>
      <c r="DCR18" s="111"/>
      <c r="DCS18" s="111"/>
      <c r="DCT18" s="111"/>
      <c r="DCU18" s="111"/>
      <c r="DCV18" s="111"/>
      <c r="DCW18" s="111"/>
      <c r="DCX18" s="111"/>
      <c r="DCY18" s="111"/>
      <c r="DCZ18" s="111"/>
      <c r="DDA18" s="111"/>
      <c r="DDB18" s="111"/>
      <c r="DDC18" s="111"/>
      <c r="DDD18" s="111"/>
      <c r="DDE18" s="111"/>
      <c r="DDF18" s="111"/>
      <c r="DDG18" s="111"/>
      <c r="DDH18" s="111"/>
      <c r="DDI18" s="111"/>
      <c r="DDJ18" s="111"/>
      <c r="DDK18" s="111"/>
      <c r="DDL18" s="111"/>
      <c r="DDM18" s="111"/>
      <c r="DDN18" s="111"/>
      <c r="DDO18" s="111"/>
      <c r="DDP18" s="111"/>
      <c r="DDQ18" s="111"/>
      <c r="DDR18" s="111"/>
      <c r="DDS18" s="111"/>
      <c r="DDT18" s="111"/>
      <c r="DDU18" s="111"/>
      <c r="DDV18" s="111"/>
      <c r="DDW18" s="111"/>
      <c r="DDX18" s="111"/>
      <c r="DDY18" s="111"/>
      <c r="DDZ18" s="111"/>
      <c r="DEA18" s="111"/>
      <c r="DEB18" s="111"/>
      <c r="DEC18" s="111"/>
      <c r="DED18" s="111"/>
      <c r="DEE18" s="111"/>
      <c r="DEF18" s="111"/>
      <c r="DEG18" s="111"/>
      <c r="DEH18" s="111"/>
      <c r="DEI18" s="111"/>
      <c r="DEJ18" s="111"/>
      <c r="DEK18" s="111"/>
      <c r="DEL18" s="111"/>
      <c r="DEM18" s="111"/>
      <c r="DEN18" s="111"/>
      <c r="DEO18" s="111"/>
      <c r="DEP18" s="111"/>
      <c r="DEQ18" s="111"/>
      <c r="DER18" s="111"/>
      <c r="DES18" s="111"/>
      <c r="DET18" s="111"/>
      <c r="DEU18" s="111"/>
      <c r="DEV18" s="111"/>
      <c r="DEW18" s="111"/>
      <c r="DEX18" s="111"/>
      <c r="DEY18" s="111"/>
      <c r="DEZ18" s="111"/>
      <c r="DFA18" s="111"/>
      <c r="DFB18" s="111"/>
      <c r="DFC18" s="111"/>
      <c r="DFD18" s="111"/>
      <c r="DFE18" s="111"/>
      <c r="DFF18" s="111"/>
      <c r="DFG18" s="111"/>
      <c r="DFH18" s="111"/>
      <c r="DFI18" s="111"/>
      <c r="DFJ18" s="111"/>
      <c r="DFK18" s="111"/>
      <c r="DFL18" s="111"/>
      <c r="DFM18" s="111"/>
      <c r="DFN18" s="111"/>
      <c r="DFO18" s="111"/>
      <c r="DFP18" s="111"/>
      <c r="DFQ18" s="111"/>
      <c r="DFR18" s="111"/>
      <c r="DFS18" s="111"/>
      <c r="DFT18" s="111"/>
      <c r="DFU18" s="111"/>
      <c r="DFV18" s="111"/>
      <c r="DFW18" s="111"/>
      <c r="DFX18" s="111"/>
      <c r="DFY18" s="111"/>
      <c r="DFZ18" s="111"/>
      <c r="DGA18" s="111"/>
      <c r="DGB18" s="111"/>
      <c r="DGC18" s="111"/>
      <c r="DGD18" s="111"/>
      <c r="DGE18" s="111"/>
      <c r="DGF18" s="111"/>
      <c r="DGG18" s="111"/>
      <c r="DGH18" s="111"/>
      <c r="DGI18" s="111"/>
      <c r="DGJ18" s="111"/>
      <c r="DGK18" s="111"/>
      <c r="DGL18" s="111"/>
      <c r="DGM18" s="111"/>
      <c r="DGN18" s="111"/>
      <c r="DGO18" s="111"/>
      <c r="DGP18" s="111"/>
      <c r="DGQ18" s="111"/>
      <c r="DGR18" s="111"/>
      <c r="DGS18" s="111"/>
      <c r="DGT18" s="111"/>
      <c r="DGU18" s="111"/>
      <c r="DGV18" s="111"/>
      <c r="DGW18" s="111"/>
      <c r="DGX18" s="111"/>
      <c r="DGY18" s="111"/>
      <c r="DGZ18" s="111"/>
      <c r="DHA18" s="111"/>
      <c r="DHB18" s="111"/>
      <c r="DHC18" s="111"/>
      <c r="DHD18" s="111"/>
      <c r="DHE18" s="111"/>
      <c r="DHF18" s="111"/>
      <c r="DHG18" s="111"/>
      <c r="DHH18" s="111"/>
      <c r="DHI18" s="111"/>
      <c r="DHJ18" s="111"/>
      <c r="DHK18" s="111"/>
      <c r="DHL18" s="111"/>
      <c r="DHM18" s="111"/>
      <c r="DHN18" s="111"/>
      <c r="DHO18" s="111"/>
      <c r="DHP18" s="111"/>
      <c r="DHQ18" s="111"/>
      <c r="DHR18" s="111"/>
      <c r="DHS18" s="111"/>
      <c r="DHT18" s="111"/>
      <c r="DHU18" s="111"/>
      <c r="DHV18" s="111"/>
      <c r="DHW18" s="111"/>
      <c r="DHX18" s="111"/>
      <c r="DHY18" s="111"/>
      <c r="DHZ18" s="111"/>
      <c r="DIA18" s="111"/>
      <c r="DIB18" s="111"/>
      <c r="DIC18" s="111"/>
      <c r="DID18" s="111"/>
      <c r="DIE18" s="111"/>
      <c r="DIF18" s="111"/>
      <c r="DIG18" s="111"/>
      <c r="DIH18" s="111"/>
      <c r="DII18" s="111"/>
      <c r="DIJ18" s="111"/>
      <c r="DIK18" s="111"/>
      <c r="DIL18" s="111"/>
      <c r="DIM18" s="111"/>
      <c r="DIN18" s="111"/>
      <c r="DIO18" s="111"/>
      <c r="DIP18" s="111"/>
      <c r="DIQ18" s="111"/>
      <c r="DIR18" s="111"/>
      <c r="DIS18" s="111"/>
      <c r="DIT18" s="111"/>
      <c r="DIU18" s="111"/>
      <c r="DIV18" s="111"/>
      <c r="DIW18" s="111"/>
      <c r="DIX18" s="111"/>
      <c r="DIY18" s="111"/>
      <c r="DIZ18" s="111"/>
      <c r="DJA18" s="111"/>
      <c r="DJB18" s="111"/>
      <c r="DJC18" s="111"/>
      <c r="DJD18" s="111"/>
      <c r="DJE18" s="111"/>
      <c r="DJF18" s="111"/>
      <c r="DJG18" s="111"/>
      <c r="DJH18" s="111"/>
      <c r="DJI18" s="111"/>
      <c r="DJJ18" s="111"/>
      <c r="DJK18" s="111"/>
      <c r="DJL18" s="111"/>
      <c r="DJM18" s="111"/>
      <c r="DJN18" s="111"/>
      <c r="DJO18" s="111"/>
      <c r="DJP18" s="111"/>
      <c r="DJQ18" s="111"/>
      <c r="DJR18" s="111"/>
      <c r="DJS18" s="111"/>
      <c r="DJT18" s="111"/>
      <c r="DJU18" s="111"/>
      <c r="DJV18" s="111"/>
      <c r="DJW18" s="111"/>
      <c r="DJX18" s="111"/>
      <c r="DJY18" s="111"/>
      <c r="DJZ18" s="111"/>
      <c r="DKA18" s="111"/>
      <c r="DKB18" s="111"/>
      <c r="DKC18" s="111"/>
      <c r="DKD18" s="111"/>
      <c r="DKE18" s="111"/>
      <c r="DKF18" s="111"/>
      <c r="DKG18" s="111"/>
      <c r="DKH18" s="111"/>
      <c r="DKI18" s="111"/>
      <c r="DKJ18" s="111"/>
      <c r="DKK18" s="111"/>
      <c r="DKL18" s="111"/>
      <c r="DKM18" s="111"/>
      <c r="DKN18" s="111"/>
      <c r="DKO18" s="111"/>
      <c r="DKP18" s="111"/>
      <c r="DKQ18" s="111"/>
      <c r="DKR18" s="111"/>
      <c r="DKS18" s="111"/>
      <c r="DKT18" s="111"/>
      <c r="DKU18" s="111"/>
      <c r="DKV18" s="111"/>
      <c r="DKW18" s="111"/>
      <c r="DKX18" s="111"/>
      <c r="DKY18" s="111"/>
      <c r="DKZ18" s="111"/>
      <c r="DLA18" s="111"/>
      <c r="DLB18" s="111"/>
      <c r="DLC18" s="111"/>
      <c r="DLD18" s="111"/>
      <c r="DLE18" s="111"/>
      <c r="DLF18" s="111"/>
      <c r="DLG18" s="111"/>
      <c r="DLH18" s="111"/>
      <c r="DLI18" s="111"/>
      <c r="DLJ18" s="111"/>
      <c r="DLK18" s="111"/>
      <c r="DLL18" s="111"/>
      <c r="DLM18" s="111"/>
      <c r="DLN18" s="111"/>
      <c r="DLO18" s="111"/>
      <c r="DLP18" s="111"/>
      <c r="DLQ18" s="111"/>
      <c r="DLR18" s="111"/>
      <c r="DLS18" s="111"/>
      <c r="DLT18" s="111"/>
      <c r="DLU18" s="111"/>
      <c r="DLV18" s="111"/>
      <c r="DLW18" s="111"/>
      <c r="DLX18" s="111"/>
      <c r="DLY18" s="111"/>
      <c r="DLZ18" s="111"/>
      <c r="DMA18" s="111"/>
      <c r="DMB18" s="111"/>
      <c r="DMC18" s="111"/>
      <c r="DMD18" s="111"/>
      <c r="DME18" s="111"/>
      <c r="DMF18" s="111"/>
      <c r="DMG18" s="111"/>
      <c r="DMH18" s="111"/>
      <c r="DMI18" s="111"/>
      <c r="DMJ18" s="111"/>
      <c r="DMK18" s="111"/>
      <c r="DML18" s="111"/>
      <c r="DMM18" s="111"/>
      <c r="DMN18" s="111"/>
      <c r="DMO18" s="111"/>
      <c r="DMP18" s="111"/>
      <c r="DMQ18" s="111"/>
      <c r="DMR18" s="111"/>
      <c r="DMS18" s="111"/>
      <c r="DMT18" s="111"/>
      <c r="DMU18" s="111"/>
      <c r="DMV18" s="111"/>
      <c r="DMW18" s="111"/>
      <c r="DMX18" s="111"/>
      <c r="DMY18" s="111"/>
      <c r="DMZ18" s="111"/>
      <c r="DNA18" s="111"/>
      <c r="DNB18" s="111"/>
      <c r="DNC18" s="111"/>
      <c r="DND18" s="111"/>
      <c r="DNE18" s="111"/>
      <c r="DNF18" s="111"/>
      <c r="DNG18" s="111"/>
      <c r="DNH18" s="111"/>
      <c r="DNI18" s="111"/>
      <c r="DNJ18" s="111"/>
      <c r="DNK18" s="111"/>
      <c r="DNL18" s="111"/>
      <c r="DNM18" s="111"/>
      <c r="DNN18" s="111"/>
      <c r="DNO18" s="111"/>
      <c r="DNP18" s="111"/>
      <c r="DNQ18" s="111"/>
      <c r="DNR18" s="111"/>
      <c r="DNS18" s="111"/>
      <c r="DNT18" s="111"/>
      <c r="DNU18" s="111"/>
      <c r="DNV18" s="111"/>
      <c r="DNW18" s="111"/>
      <c r="DNX18" s="111"/>
      <c r="DNY18" s="111"/>
      <c r="DNZ18" s="111"/>
      <c r="DOA18" s="111"/>
      <c r="DOB18" s="111"/>
      <c r="DOC18" s="111"/>
      <c r="DOD18" s="111"/>
      <c r="DOE18" s="111"/>
      <c r="DOF18" s="111"/>
      <c r="DOG18" s="111"/>
      <c r="DOH18" s="111"/>
      <c r="DOI18" s="111"/>
      <c r="DOJ18" s="111"/>
      <c r="DOK18" s="111"/>
      <c r="DOL18" s="111"/>
      <c r="DOM18" s="111"/>
      <c r="DON18" s="111"/>
      <c r="DOO18" s="111"/>
      <c r="DOP18" s="111"/>
      <c r="DOQ18" s="111"/>
      <c r="DOR18" s="111"/>
      <c r="DOS18" s="111"/>
      <c r="DOT18" s="111"/>
      <c r="DOU18" s="111"/>
      <c r="DOV18" s="111"/>
      <c r="DOW18" s="111"/>
      <c r="DOX18" s="111"/>
      <c r="DOY18" s="111"/>
      <c r="DOZ18" s="111"/>
      <c r="DPA18" s="111"/>
      <c r="DPB18" s="111"/>
      <c r="DPC18" s="111"/>
      <c r="DPD18" s="111"/>
      <c r="DPE18" s="111"/>
      <c r="DPF18" s="111"/>
      <c r="DPG18" s="111"/>
      <c r="DPH18" s="111"/>
      <c r="DPI18" s="111"/>
      <c r="DPJ18" s="111"/>
      <c r="DPK18" s="111"/>
      <c r="DPL18" s="111"/>
      <c r="DPM18" s="111"/>
      <c r="DPN18" s="111"/>
      <c r="DPO18" s="111"/>
      <c r="DPP18" s="111"/>
      <c r="DPQ18" s="111"/>
      <c r="DPR18" s="111"/>
      <c r="DPS18" s="111"/>
      <c r="DPT18" s="111"/>
      <c r="DPU18" s="111"/>
      <c r="DPV18" s="111"/>
      <c r="DPW18" s="111"/>
      <c r="DPX18" s="111"/>
      <c r="DPY18" s="111"/>
      <c r="DPZ18" s="111"/>
      <c r="DQA18" s="111"/>
      <c r="DQB18" s="111"/>
      <c r="DQC18" s="111"/>
      <c r="DQD18" s="111"/>
      <c r="DQE18" s="111"/>
      <c r="DQF18" s="111"/>
      <c r="DQG18" s="111"/>
      <c r="DQH18" s="111"/>
      <c r="DQI18" s="111"/>
      <c r="DQJ18" s="111"/>
      <c r="DQK18" s="111"/>
      <c r="DQL18" s="111"/>
      <c r="DQM18" s="111"/>
      <c r="DQN18" s="111"/>
      <c r="DQO18" s="111"/>
      <c r="DQP18" s="111"/>
      <c r="DQQ18" s="111"/>
      <c r="DQR18" s="111"/>
      <c r="DQS18" s="111"/>
      <c r="DQT18" s="111"/>
      <c r="DQU18" s="111"/>
      <c r="DQV18" s="111"/>
      <c r="DQW18" s="111"/>
      <c r="DQX18" s="111"/>
      <c r="DQY18" s="111"/>
      <c r="DQZ18" s="111"/>
      <c r="DRA18" s="111"/>
      <c r="DRB18" s="111"/>
      <c r="DRC18" s="111"/>
      <c r="DRD18" s="111"/>
      <c r="DRE18" s="111"/>
      <c r="DRF18" s="111"/>
      <c r="DRG18" s="111"/>
      <c r="DRH18" s="111"/>
      <c r="DRI18" s="111"/>
      <c r="DRJ18" s="111"/>
      <c r="DRK18" s="111"/>
      <c r="DRL18" s="111"/>
      <c r="DRM18" s="111"/>
      <c r="DRN18" s="111"/>
      <c r="DRO18" s="111"/>
      <c r="DRP18" s="111"/>
      <c r="DRQ18" s="111"/>
      <c r="DRR18" s="111"/>
      <c r="DRS18" s="111"/>
      <c r="DRT18" s="111"/>
      <c r="DRU18" s="111"/>
      <c r="DRV18" s="111"/>
      <c r="DRW18" s="111"/>
      <c r="DRX18" s="111"/>
      <c r="DRY18" s="111"/>
      <c r="DRZ18" s="111"/>
      <c r="DSA18" s="111"/>
      <c r="DSB18" s="111"/>
      <c r="DSC18" s="111"/>
      <c r="DSD18" s="111"/>
      <c r="DSE18" s="111"/>
      <c r="DSF18" s="111"/>
      <c r="DSG18" s="111"/>
      <c r="DSH18" s="111"/>
      <c r="DSI18" s="111"/>
      <c r="DSJ18" s="111"/>
      <c r="DSK18" s="111"/>
      <c r="DSL18" s="111"/>
      <c r="DSM18" s="111"/>
      <c r="DSN18" s="111"/>
      <c r="DSO18" s="111"/>
      <c r="DSP18" s="111"/>
      <c r="DSQ18" s="111"/>
      <c r="DSR18" s="111"/>
      <c r="DSS18" s="111"/>
      <c r="DST18" s="111"/>
      <c r="DSU18" s="111"/>
      <c r="DSV18" s="111"/>
      <c r="DSW18" s="111"/>
      <c r="DSX18" s="111"/>
      <c r="DSY18" s="111"/>
      <c r="DSZ18" s="111"/>
      <c r="DTA18" s="111"/>
      <c r="DTB18" s="111"/>
      <c r="DTC18" s="111"/>
      <c r="DTD18" s="111"/>
      <c r="DTE18" s="111"/>
      <c r="DTF18" s="111"/>
      <c r="DTG18" s="111"/>
      <c r="DTH18" s="111"/>
      <c r="DTI18" s="111"/>
      <c r="DTJ18" s="111"/>
      <c r="DTK18" s="111"/>
      <c r="DTL18" s="111"/>
      <c r="DTM18" s="111"/>
      <c r="DTN18" s="111"/>
      <c r="DTO18" s="111"/>
      <c r="DTP18" s="111"/>
      <c r="DTQ18" s="111"/>
      <c r="DTR18" s="111"/>
      <c r="DTS18" s="111"/>
      <c r="DTT18" s="111"/>
      <c r="DTU18" s="111"/>
      <c r="DTV18" s="111"/>
      <c r="DTW18" s="111"/>
      <c r="DTX18" s="111"/>
      <c r="DTY18" s="111"/>
      <c r="DTZ18" s="111"/>
      <c r="DUA18" s="111"/>
      <c r="DUB18" s="111"/>
      <c r="DUC18" s="111"/>
      <c r="DUD18" s="111"/>
      <c r="DUE18" s="111"/>
      <c r="DUF18" s="111"/>
      <c r="DUG18" s="111"/>
      <c r="DUH18" s="111"/>
      <c r="DUI18" s="111"/>
      <c r="DUJ18" s="111"/>
      <c r="DUK18" s="111"/>
      <c r="DUL18" s="111"/>
      <c r="DUM18" s="111"/>
      <c r="DUN18" s="111"/>
      <c r="DUO18" s="111"/>
      <c r="DUP18" s="111"/>
      <c r="DUQ18" s="111"/>
      <c r="DUR18" s="111"/>
      <c r="DUS18" s="111"/>
      <c r="DUT18" s="111"/>
      <c r="DUU18" s="111"/>
      <c r="DUV18" s="111"/>
      <c r="DUW18" s="111"/>
      <c r="DUX18" s="111"/>
      <c r="DUY18" s="111"/>
      <c r="DUZ18" s="111"/>
      <c r="DVA18" s="111"/>
      <c r="DVB18" s="111"/>
      <c r="DVC18" s="111"/>
      <c r="DVD18" s="111"/>
      <c r="DVE18" s="111"/>
      <c r="DVF18" s="111"/>
      <c r="DVG18" s="111"/>
      <c r="DVH18" s="111"/>
      <c r="DVI18" s="111"/>
      <c r="DVJ18" s="111"/>
      <c r="DVK18" s="111"/>
      <c r="DVL18" s="111"/>
      <c r="DVM18" s="111"/>
      <c r="DVN18" s="111"/>
      <c r="DVO18" s="111"/>
      <c r="DVP18" s="111"/>
      <c r="DVQ18" s="111"/>
      <c r="DVR18" s="111"/>
      <c r="DVS18" s="111"/>
      <c r="DVT18" s="111"/>
      <c r="DVU18" s="111"/>
      <c r="DVV18" s="111"/>
      <c r="DVW18" s="111"/>
      <c r="DVX18" s="111"/>
      <c r="DVY18" s="111"/>
      <c r="DVZ18" s="111"/>
      <c r="DWA18" s="111"/>
      <c r="DWB18" s="111"/>
      <c r="DWC18" s="111"/>
      <c r="DWD18" s="111"/>
      <c r="DWE18" s="111"/>
      <c r="DWF18" s="111"/>
      <c r="DWG18" s="111"/>
      <c r="DWH18" s="111"/>
      <c r="DWI18" s="111"/>
      <c r="DWJ18" s="111"/>
      <c r="DWK18" s="111"/>
      <c r="DWL18" s="111"/>
      <c r="DWM18" s="111"/>
      <c r="DWN18" s="111"/>
      <c r="DWO18" s="111"/>
      <c r="DWP18" s="111"/>
      <c r="DWQ18" s="111"/>
      <c r="DWR18" s="111"/>
      <c r="DWS18" s="111"/>
      <c r="DWT18" s="111"/>
      <c r="DWU18" s="111"/>
      <c r="DWV18" s="111"/>
      <c r="DWW18" s="111"/>
      <c r="DWX18" s="111"/>
      <c r="DWY18" s="111"/>
      <c r="DWZ18" s="111"/>
      <c r="DXA18" s="111"/>
      <c r="DXB18" s="111"/>
      <c r="DXC18" s="111"/>
      <c r="DXD18" s="111"/>
      <c r="DXE18" s="111"/>
      <c r="DXF18" s="111"/>
      <c r="DXG18" s="111"/>
      <c r="DXH18" s="111"/>
      <c r="DXI18" s="111"/>
      <c r="DXJ18" s="111"/>
      <c r="DXK18" s="111"/>
      <c r="DXL18" s="111"/>
      <c r="DXM18" s="111"/>
      <c r="DXN18" s="111"/>
      <c r="DXO18" s="111"/>
      <c r="DXP18" s="111"/>
      <c r="DXQ18" s="111"/>
      <c r="DXR18" s="111"/>
      <c r="DXS18" s="111"/>
      <c r="DXT18" s="111"/>
      <c r="DXU18" s="111"/>
      <c r="DXV18" s="111"/>
      <c r="DXW18" s="111"/>
      <c r="DXX18" s="111"/>
      <c r="DXY18" s="111"/>
      <c r="DXZ18" s="111"/>
      <c r="DYA18" s="111"/>
      <c r="DYB18" s="111"/>
      <c r="DYC18" s="111"/>
      <c r="DYD18" s="111"/>
      <c r="DYE18" s="111"/>
      <c r="DYF18" s="111"/>
      <c r="DYG18" s="111"/>
      <c r="DYH18" s="111"/>
      <c r="DYI18" s="111"/>
      <c r="DYJ18" s="111"/>
      <c r="DYK18" s="111"/>
      <c r="DYL18" s="111"/>
      <c r="DYM18" s="111"/>
      <c r="DYN18" s="111"/>
      <c r="DYO18" s="111"/>
      <c r="DYP18" s="111"/>
      <c r="DYQ18" s="111"/>
      <c r="DYR18" s="111"/>
      <c r="DYS18" s="111"/>
      <c r="DYT18" s="111"/>
      <c r="DYU18" s="111"/>
      <c r="DYV18" s="111"/>
      <c r="DYW18" s="111"/>
      <c r="DYX18" s="111"/>
      <c r="DYY18" s="111"/>
      <c r="DYZ18" s="111"/>
      <c r="DZA18" s="111"/>
      <c r="DZB18" s="111"/>
      <c r="DZC18" s="111"/>
      <c r="DZD18" s="111"/>
      <c r="DZE18" s="111"/>
      <c r="DZF18" s="111"/>
      <c r="DZG18" s="111"/>
      <c r="DZH18" s="111"/>
      <c r="DZI18" s="111"/>
      <c r="DZJ18" s="111"/>
      <c r="DZK18" s="111"/>
      <c r="DZL18" s="111"/>
      <c r="DZM18" s="111"/>
      <c r="DZN18" s="111"/>
      <c r="DZO18" s="111"/>
      <c r="DZP18" s="111"/>
      <c r="DZQ18" s="111"/>
      <c r="DZR18" s="111"/>
      <c r="DZS18" s="111"/>
      <c r="DZT18" s="111"/>
      <c r="DZU18" s="111"/>
      <c r="DZV18" s="111"/>
      <c r="DZW18" s="111"/>
      <c r="DZX18" s="111"/>
      <c r="DZY18" s="111"/>
      <c r="DZZ18" s="111"/>
      <c r="EAA18" s="111"/>
      <c r="EAB18" s="111"/>
      <c r="EAC18" s="111"/>
      <c r="EAD18" s="111"/>
      <c r="EAE18" s="111"/>
      <c r="EAF18" s="111"/>
      <c r="EAG18" s="111"/>
      <c r="EAH18" s="111"/>
      <c r="EAI18" s="111"/>
      <c r="EAJ18" s="111"/>
      <c r="EAK18" s="111"/>
      <c r="EAL18" s="111"/>
      <c r="EAM18" s="111"/>
      <c r="EAN18" s="111"/>
      <c r="EAO18" s="111"/>
      <c r="EAP18" s="111"/>
      <c r="EAQ18" s="111"/>
      <c r="EAR18" s="111"/>
      <c r="EAS18" s="111"/>
      <c r="EAT18" s="111"/>
      <c r="EAU18" s="111"/>
      <c r="EAV18" s="111"/>
      <c r="EAW18" s="111"/>
      <c r="EAX18" s="111"/>
      <c r="EAY18" s="111"/>
      <c r="EAZ18" s="111"/>
      <c r="EBA18" s="111"/>
      <c r="EBB18" s="111"/>
      <c r="EBC18" s="111"/>
      <c r="EBD18" s="111"/>
      <c r="EBE18" s="111"/>
      <c r="EBF18" s="111"/>
      <c r="EBG18" s="111"/>
      <c r="EBH18" s="111"/>
      <c r="EBI18" s="111"/>
      <c r="EBJ18" s="111"/>
      <c r="EBK18" s="111"/>
      <c r="EBL18" s="111"/>
      <c r="EBM18" s="111"/>
      <c r="EBN18" s="111"/>
      <c r="EBO18" s="111"/>
      <c r="EBP18" s="111"/>
      <c r="EBQ18" s="111"/>
      <c r="EBR18" s="111"/>
      <c r="EBS18" s="111"/>
      <c r="EBT18" s="111"/>
      <c r="EBU18" s="111"/>
      <c r="EBV18" s="111"/>
      <c r="EBW18" s="111"/>
      <c r="EBX18" s="111"/>
      <c r="EBY18" s="111"/>
      <c r="EBZ18" s="111"/>
      <c r="ECA18" s="111"/>
      <c r="ECB18" s="111"/>
      <c r="ECC18" s="111"/>
      <c r="ECD18" s="111"/>
      <c r="ECE18" s="111"/>
      <c r="ECF18" s="111"/>
      <c r="ECG18" s="111"/>
      <c r="ECH18" s="111"/>
      <c r="ECI18" s="111"/>
      <c r="ECJ18" s="111"/>
      <c r="ECK18" s="111"/>
      <c r="ECL18" s="111"/>
      <c r="ECM18" s="111"/>
      <c r="ECN18" s="111"/>
      <c r="ECO18" s="111"/>
      <c r="ECP18" s="111"/>
      <c r="ECQ18" s="111"/>
      <c r="ECR18" s="111"/>
      <c r="ECS18" s="111"/>
      <c r="ECT18" s="111"/>
      <c r="ECU18" s="111"/>
      <c r="ECV18" s="111"/>
      <c r="ECW18" s="111"/>
      <c r="ECX18" s="111"/>
      <c r="ECY18" s="111"/>
      <c r="ECZ18" s="111"/>
      <c r="EDA18" s="111"/>
      <c r="EDB18" s="111"/>
      <c r="EDC18" s="111"/>
      <c r="EDD18" s="111"/>
      <c r="EDE18" s="111"/>
      <c r="EDF18" s="111"/>
      <c r="EDG18" s="111"/>
      <c r="EDH18" s="111"/>
      <c r="EDI18" s="111"/>
      <c r="EDJ18" s="111"/>
      <c r="EDK18" s="111"/>
      <c r="EDL18" s="111"/>
      <c r="EDM18" s="111"/>
      <c r="EDN18" s="111"/>
      <c r="EDO18" s="111"/>
      <c r="EDP18" s="111"/>
      <c r="EDQ18" s="111"/>
      <c r="EDR18" s="111"/>
      <c r="EDS18" s="111"/>
      <c r="EDT18" s="111"/>
      <c r="EDU18" s="111"/>
      <c r="EDV18" s="111"/>
      <c r="EDW18" s="111"/>
      <c r="EDX18" s="111"/>
      <c r="EDY18" s="111"/>
      <c r="EDZ18" s="111"/>
      <c r="EEA18" s="111"/>
      <c r="EEB18" s="111"/>
      <c r="EEC18" s="111"/>
      <c r="EED18" s="111"/>
      <c r="EEE18" s="111"/>
      <c r="EEF18" s="111"/>
      <c r="EEG18" s="111"/>
      <c r="EEH18" s="111"/>
      <c r="EEI18" s="111"/>
      <c r="EEJ18" s="111"/>
      <c r="EEK18" s="111"/>
      <c r="EEL18" s="111"/>
      <c r="EEM18" s="111"/>
      <c r="EEN18" s="111"/>
      <c r="EEO18" s="111"/>
      <c r="EEP18" s="111"/>
      <c r="EEQ18" s="111"/>
      <c r="EER18" s="111"/>
      <c r="EES18" s="111"/>
      <c r="EET18" s="111"/>
      <c r="EEU18" s="111"/>
      <c r="EEV18" s="111"/>
      <c r="EEW18" s="111"/>
      <c r="EEX18" s="111"/>
      <c r="EEY18" s="111"/>
      <c r="EEZ18" s="111"/>
      <c r="EFA18" s="111"/>
      <c r="EFB18" s="111"/>
      <c r="EFC18" s="111"/>
      <c r="EFD18" s="111"/>
      <c r="EFE18" s="111"/>
      <c r="EFF18" s="111"/>
      <c r="EFG18" s="111"/>
      <c r="EFH18" s="111"/>
      <c r="EFI18" s="111"/>
      <c r="EFJ18" s="111"/>
      <c r="EFK18" s="111"/>
      <c r="EFL18" s="111"/>
      <c r="EFM18" s="111"/>
      <c r="EFN18" s="111"/>
      <c r="EFO18" s="111"/>
      <c r="EFP18" s="111"/>
      <c r="EFQ18" s="111"/>
      <c r="EFR18" s="111"/>
      <c r="EFS18" s="111"/>
      <c r="EFT18" s="111"/>
      <c r="EFU18" s="111"/>
      <c r="EFV18" s="111"/>
      <c r="EFW18" s="111"/>
      <c r="EFX18" s="111"/>
      <c r="EFY18" s="111"/>
      <c r="EFZ18" s="111"/>
      <c r="EGA18" s="111"/>
      <c r="EGB18" s="111"/>
      <c r="EGC18" s="111"/>
      <c r="EGD18" s="111"/>
      <c r="EGE18" s="111"/>
      <c r="EGF18" s="111"/>
      <c r="EGG18" s="111"/>
      <c r="EGH18" s="111"/>
      <c r="EGI18" s="111"/>
      <c r="EGJ18" s="111"/>
      <c r="EGK18" s="111"/>
      <c r="EGL18" s="111"/>
      <c r="EGM18" s="111"/>
      <c r="EGN18" s="111"/>
      <c r="EGO18" s="111"/>
      <c r="EGP18" s="111"/>
      <c r="EGQ18" s="111"/>
      <c r="EGR18" s="111"/>
      <c r="EGS18" s="111"/>
      <c r="EGT18" s="111"/>
      <c r="EGU18" s="111"/>
      <c r="EGV18" s="111"/>
      <c r="EGW18" s="111"/>
      <c r="EGX18" s="111"/>
      <c r="EGY18" s="111"/>
      <c r="EGZ18" s="111"/>
      <c r="EHA18" s="111"/>
      <c r="EHB18" s="111"/>
      <c r="EHC18" s="111"/>
      <c r="EHD18" s="111"/>
      <c r="EHE18" s="111"/>
      <c r="EHF18" s="111"/>
      <c r="EHG18" s="111"/>
      <c r="EHH18" s="111"/>
      <c r="EHI18" s="111"/>
      <c r="EHJ18" s="111"/>
      <c r="EHK18" s="111"/>
      <c r="EHL18" s="111"/>
      <c r="EHM18" s="111"/>
      <c r="EHN18" s="111"/>
      <c r="EHO18" s="111"/>
      <c r="EHP18" s="111"/>
      <c r="EHQ18" s="111"/>
      <c r="EHR18" s="111"/>
      <c r="EHS18" s="111"/>
      <c r="EHT18" s="111"/>
      <c r="EHU18" s="111"/>
      <c r="EHV18" s="111"/>
      <c r="EHW18" s="111"/>
      <c r="EHX18" s="111"/>
      <c r="EHY18" s="111"/>
      <c r="EHZ18" s="111"/>
      <c r="EIA18" s="111"/>
      <c r="EIB18" s="111"/>
      <c r="EIC18" s="111"/>
      <c r="EID18" s="111"/>
      <c r="EIE18" s="111"/>
      <c r="EIF18" s="111"/>
      <c r="EIG18" s="111"/>
      <c r="EIH18" s="111"/>
      <c r="EII18" s="111"/>
      <c r="EIJ18" s="111"/>
      <c r="EIK18" s="111"/>
      <c r="EIL18" s="111"/>
      <c r="EIM18" s="111"/>
      <c r="EIN18" s="111"/>
      <c r="EIO18" s="111"/>
      <c r="EIP18" s="111"/>
      <c r="EIQ18" s="111"/>
      <c r="EIR18" s="111"/>
      <c r="EIS18" s="111"/>
      <c r="EIT18" s="111"/>
      <c r="EIU18" s="111"/>
      <c r="EIV18" s="111"/>
      <c r="EIW18" s="111"/>
      <c r="EIX18" s="111"/>
      <c r="EIY18" s="111"/>
      <c r="EIZ18" s="111"/>
      <c r="EJA18" s="111"/>
      <c r="EJB18" s="111"/>
      <c r="EJC18" s="111"/>
      <c r="EJD18" s="111"/>
      <c r="EJE18" s="111"/>
      <c r="EJF18" s="111"/>
      <c r="EJG18" s="111"/>
      <c r="EJH18" s="111"/>
      <c r="EJI18" s="111"/>
      <c r="EJJ18" s="111"/>
      <c r="EJK18" s="111"/>
      <c r="EJL18" s="111"/>
      <c r="EJM18" s="111"/>
      <c r="EJN18" s="111"/>
      <c r="EJO18" s="111"/>
      <c r="EJP18" s="111"/>
      <c r="EJQ18" s="111"/>
      <c r="EJR18" s="111"/>
      <c r="EJS18" s="111"/>
      <c r="EJT18" s="111"/>
      <c r="EJU18" s="111"/>
      <c r="EJV18" s="111"/>
      <c r="EJW18" s="111"/>
      <c r="EJX18" s="111"/>
      <c r="EJY18" s="111"/>
      <c r="EJZ18" s="111"/>
      <c r="EKA18" s="111"/>
      <c r="EKB18" s="111"/>
      <c r="EKC18" s="111"/>
      <c r="EKD18" s="111"/>
      <c r="EKE18" s="111"/>
      <c r="EKF18" s="111"/>
      <c r="EKG18" s="111"/>
      <c r="EKH18" s="111"/>
      <c r="EKI18" s="111"/>
      <c r="EKJ18" s="111"/>
      <c r="EKK18" s="111"/>
      <c r="EKL18" s="111"/>
      <c r="EKM18" s="111"/>
      <c r="EKN18" s="111"/>
      <c r="EKO18" s="111"/>
      <c r="EKP18" s="111"/>
      <c r="EKQ18" s="111"/>
      <c r="EKR18" s="111"/>
      <c r="EKS18" s="111"/>
      <c r="EKT18" s="111"/>
      <c r="EKU18" s="111"/>
      <c r="EKV18" s="111"/>
      <c r="EKW18" s="111"/>
      <c r="EKX18" s="111"/>
      <c r="EKY18" s="111"/>
      <c r="EKZ18" s="111"/>
      <c r="ELA18" s="111"/>
      <c r="ELB18" s="111"/>
      <c r="ELC18" s="111"/>
      <c r="ELD18" s="111"/>
      <c r="ELE18" s="111"/>
      <c r="ELF18" s="111"/>
      <c r="ELG18" s="111"/>
      <c r="ELH18" s="111"/>
      <c r="ELI18" s="111"/>
      <c r="ELJ18" s="111"/>
      <c r="ELK18" s="111"/>
      <c r="ELL18" s="111"/>
      <c r="ELM18" s="111"/>
      <c r="ELN18" s="111"/>
      <c r="ELO18" s="111"/>
      <c r="ELP18" s="111"/>
      <c r="ELQ18" s="111"/>
      <c r="ELR18" s="111"/>
      <c r="ELS18" s="111"/>
      <c r="ELT18" s="111"/>
      <c r="ELU18" s="111"/>
      <c r="ELV18" s="111"/>
      <c r="ELW18" s="111"/>
      <c r="ELX18" s="111"/>
      <c r="ELY18" s="111"/>
      <c r="ELZ18" s="111"/>
      <c r="EMA18" s="111"/>
      <c r="EMB18" s="111"/>
      <c r="EMC18" s="111"/>
      <c r="EMD18" s="111"/>
      <c r="EME18" s="111"/>
      <c r="EMF18" s="111"/>
      <c r="EMG18" s="111"/>
      <c r="EMH18" s="111"/>
      <c r="EMI18" s="111"/>
      <c r="EMJ18" s="111"/>
      <c r="EMK18" s="111"/>
      <c r="EML18" s="111"/>
      <c r="EMM18" s="111"/>
      <c r="EMN18" s="111"/>
      <c r="EMO18" s="111"/>
      <c r="EMP18" s="111"/>
      <c r="EMQ18" s="111"/>
      <c r="EMR18" s="111"/>
      <c r="EMS18" s="111"/>
      <c r="EMT18" s="111"/>
      <c r="EMU18" s="111"/>
      <c r="EMV18" s="111"/>
      <c r="EMW18" s="111"/>
      <c r="EMX18" s="111"/>
      <c r="EMY18" s="111"/>
      <c r="EMZ18" s="111"/>
      <c r="ENA18" s="111"/>
      <c r="ENB18" s="111"/>
      <c r="ENC18" s="111"/>
      <c r="END18" s="111"/>
      <c r="ENE18" s="111"/>
      <c r="ENF18" s="111"/>
      <c r="ENG18" s="111"/>
      <c r="ENH18" s="111"/>
      <c r="ENI18" s="111"/>
      <c r="ENJ18" s="111"/>
      <c r="ENK18" s="111"/>
      <c r="ENL18" s="111"/>
      <c r="ENM18" s="111"/>
      <c r="ENN18" s="111"/>
      <c r="ENO18" s="111"/>
      <c r="ENP18" s="111"/>
      <c r="ENQ18" s="111"/>
      <c r="ENR18" s="111"/>
      <c r="ENS18" s="111"/>
      <c r="ENT18" s="111"/>
      <c r="ENU18" s="111"/>
      <c r="ENV18" s="111"/>
      <c r="ENW18" s="111"/>
      <c r="ENX18" s="111"/>
      <c r="ENY18" s="111"/>
      <c r="ENZ18" s="111"/>
      <c r="EOA18" s="111"/>
      <c r="EOB18" s="111"/>
      <c r="EOC18" s="111"/>
      <c r="EOD18" s="111"/>
      <c r="EOE18" s="111"/>
      <c r="EOF18" s="111"/>
      <c r="EOG18" s="111"/>
      <c r="EOH18" s="111"/>
      <c r="EOI18" s="111"/>
      <c r="EOJ18" s="111"/>
      <c r="EOK18" s="111"/>
      <c r="EOL18" s="111"/>
      <c r="EOM18" s="111"/>
      <c r="EON18" s="111"/>
      <c r="EOO18" s="111"/>
      <c r="EOP18" s="111"/>
      <c r="EOQ18" s="111"/>
      <c r="EOR18" s="111"/>
      <c r="EOS18" s="111"/>
      <c r="EOT18" s="111"/>
      <c r="EOU18" s="111"/>
      <c r="EOV18" s="111"/>
      <c r="EOW18" s="111"/>
      <c r="EOX18" s="111"/>
      <c r="EOY18" s="111"/>
      <c r="EOZ18" s="111"/>
      <c r="EPA18" s="111"/>
      <c r="EPB18" s="111"/>
      <c r="EPC18" s="111"/>
      <c r="EPD18" s="111"/>
      <c r="EPE18" s="111"/>
      <c r="EPF18" s="111"/>
      <c r="EPG18" s="111"/>
      <c r="EPH18" s="111"/>
      <c r="EPI18" s="111"/>
      <c r="EPJ18" s="111"/>
      <c r="EPK18" s="111"/>
      <c r="EPL18" s="111"/>
      <c r="EPM18" s="111"/>
      <c r="EPN18" s="111"/>
      <c r="EPO18" s="111"/>
      <c r="EPP18" s="111"/>
      <c r="EPQ18" s="111"/>
      <c r="EPR18" s="111"/>
      <c r="EPS18" s="111"/>
      <c r="EPT18" s="111"/>
      <c r="EPU18" s="111"/>
      <c r="EPV18" s="111"/>
      <c r="EPW18" s="111"/>
      <c r="EPX18" s="111"/>
      <c r="EPY18" s="111"/>
      <c r="EPZ18" s="111"/>
      <c r="EQA18" s="111"/>
      <c r="EQB18" s="111"/>
      <c r="EQC18" s="111"/>
      <c r="EQD18" s="111"/>
      <c r="EQE18" s="111"/>
      <c r="EQF18" s="111"/>
      <c r="EQG18" s="111"/>
      <c r="EQH18" s="111"/>
      <c r="EQI18" s="111"/>
      <c r="EQJ18" s="111"/>
      <c r="EQK18" s="111"/>
      <c r="EQL18" s="111"/>
      <c r="EQM18" s="111"/>
      <c r="EQN18" s="111"/>
      <c r="EQO18" s="111"/>
      <c r="EQP18" s="111"/>
      <c r="EQQ18" s="111"/>
      <c r="EQR18" s="111"/>
      <c r="EQS18" s="111"/>
      <c r="EQT18" s="111"/>
      <c r="EQU18" s="111"/>
      <c r="EQV18" s="111"/>
      <c r="EQW18" s="111"/>
      <c r="EQX18" s="111"/>
      <c r="EQY18" s="111"/>
      <c r="EQZ18" s="111"/>
      <c r="ERA18" s="111"/>
      <c r="ERB18" s="111"/>
      <c r="ERC18" s="111"/>
      <c r="ERD18" s="111"/>
      <c r="ERE18" s="111"/>
      <c r="ERF18" s="111"/>
      <c r="ERG18" s="111"/>
      <c r="ERH18" s="111"/>
      <c r="ERI18" s="111"/>
      <c r="ERJ18" s="111"/>
      <c r="ERK18" s="111"/>
      <c r="ERL18" s="111"/>
      <c r="ERM18" s="111"/>
      <c r="ERN18" s="111"/>
      <c r="ERO18" s="111"/>
      <c r="ERP18" s="111"/>
      <c r="ERQ18" s="111"/>
      <c r="ERR18" s="111"/>
      <c r="ERS18" s="111"/>
      <c r="ERT18" s="111"/>
      <c r="ERU18" s="111"/>
      <c r="ERV18" s="111"/>
      <c r="ERW18" s="111"/>
      <c r="ERX18" s="111"/>
      <c r="ERY18" s="111"/>
      <c r="ERZ18" s="111"/>
      <c r="ESA18" s="111"/>
      <c r="ESB18" s="111"/>
      <c r="ESC18" s="111"/>
      <c r="ESD18" s="111"/>
      <c r="ESE18" s="111"/>
      <c r="ESF18" s="111"/>
      <c r="ESG18" s="111"/>
      <c r="ESH18" s="111"/>
      <c r="ESI18" s="111"/>
      <c r="ESJ18" s="111"/>
      <c r="ESK18" s="111"/>
      <c r="ESL18" s="111"/>
      <c r="ESM18" s="111"/>
      <c r="ESN18" s="111"/>
      <c r="ESO18" s="111"/>
      <c r="ESP18" s="111"/>
      <c r="ESQ18" s="111"/>
      <c r="ESR18" s="111"/>
      <c r="ESS18" s="111"/>
      <c r="EST18" s="111"/>
      <c r="ESU18" s="111"/>
      <c r="ESV18" s="111"/>
      <c r="ESW18" s="111"/>
      <c r="ESX18" s="111"/>
      <c r="ESY18" s="111"/>
      <c r="ESZ18" s="111"/>
      <c r="ETA18" s="111"/>
      <c r="ETB18" s="111"/>
      <c r="ETC18" s="111"/>
      <c r="ETD18" s="111"/>
      <c r="ETE18" s="111"/>
      <c r="ETF18" s="111"/>
      <c r="ETG18" s="111"/>
      <c r="ETH18" s="111"/>
      <c r="ETI18" s="111"/>
      <c r="ETJ18" s="111"/>
      <c r="ETK18" s="111"/>
      <c r="ETL18" s="111"/>
      <c r="ETM18" s="111"/>
      <c r="ETN18" s="111"/>
      <c r="ETO18" s="111"/>
      <c r="ETP18" s="111"/>
      <c r="ETQ18" s="111"/>
      <c r="ETR18" s="111"/>
      <c r="ETS18" s="111"/>
      <c r="ETT18" s="111"/>
      <c r="ETU18" s="111"/>
      <c r="ETV18" s="111"/>
      <c r="ETW18" s="111"/>
      <c r="ETX18" s="111"/>
      <c r="ETY18" s="111"/>
      <c r="ETZ18" s="111"/>
      <c r="EUA18" s="111"/>
      <c r="EUB18" s="111"/>
      <c r="EUC18" s="111"/>
      <c r="EUD18" s="111"/>
      <c r="EUE18" s="111"/>
      <c r="EUF18" s="111"/>
      <c r="EUG18" s="111"/>
      <c r="EUH18" s="111"/>
      <c r="EUI18" s="111"/>
      <c r="EUJ18" s="111"/>
      <c r="EUK18" s="111"/>
      <c r="EUL18" s="111"/>
      <c r="EUM18" s="111"/>
      <c r="EUN18" s="111"/>
      <c r="EUO18" s="111"/>
      <c r="EUP18" s="111"/>
      <c r="EUQ18" s="111"/>
      <c r="EUR18" s="111"/>
      <c r="EUS18" s="111"/>
      <c r="EUT18" s="111"/>
      <c r="EUU18" s="111"/>
      <c r="EUV18" s="111"/>
      <c r="EUW18" s="111"/>
      <c r="EUX18" s="111"/>
      <c r="EUY18" s="111"/>
      <c r="EUZ18" s="111"/>
      <c r="EVA18" s="111"/>
      <c r="EVB18" s="111"/>
      <c r="EVC18" s="111"/>
      <c r="EVD18" s="111"/>
      <c r="EVE18" s="111"/>
      <c r="EVF18" s="111"/>
      <c r="EVG18" s="111"/>
      <c r="EVH18" s="111"/>
      <c r="EVI18" s="111"/>
      <c r="EVJ18" s="111"/>
      <c r="EVK18" s="111"/>
      <c r="EVL18" s="111"/>
      <c r="EVM18" s="111"/>
      <c r="EVN18" s="111"/>
      <c r="EVO18" s="111"/>
      <c r="EVP18" s="111"/>
      <c r="EVQ18" s="111"/>
      <c r="EVR18" s="111"/>
      <c r="EVS18" s="111"/>
      <c r="EVT18" s="111"/>
      <c r="EVU18" s="111"/>
      <c r="EVV18" s="111"/>
      <c r="EVW18" s="111"/>
      <c r="EVX18" s="111"/>
      <c r="EVY18" s="111"/>
      <c r="EVZ18" s="111"/>
      <c r="EWA18" s="111"/>
      <c r="EWB18" s="111"/>
      <c r="EWC18" s="111"/>
      <c r="EWD18" s="111"/>
      <c r="EWE18" s="111"/>
      <c r="EWF18" s="111"/>
      <c r="EWG18" s="111"/>
      <c r="EWH18" s="111"/>
      <c r="EWI18" s="111"/>
      <c r="EWJ18" s="111"/>
      <c r="EWK18" s="111"/>
      <c r="EWL18" s="111"/>
      <c r="EWM18" s="111"/>
      <c r="EWN18" s="111"/>
      <c r="EWO18" s="111"/>
      <c r="EWP18" s="111"/>
      <c r="EWQ18" s="111"/>
      <c r="EWR18" s="111"/>
      <c r="EWS18" s="111"/>
      <c r="EWT18" s="111"/>
      <c r="EWU18" s="111"/>
      <c r="EWV18" s="111"/>
      <c r="EWW18" s="111"/>
      <c r="EWX18" s="111"/>
      <c r="EWY18" s="111"/>
      <c r="EWZ18" s="111"/>
      <c r="EXA18" s="111"/>
      <c r="EXB18" s="111"/>
      <c r="EXC18" s="111"/>
      <c r="EXD18" s="111"/>
      <c r="EXE18" s="111"/>
      <c r="EXF18" s="111"/>
      <c r="EXG18" s="111"/>
      <c r="EXH18" s="111"/>
      <c r="EXI18" s="111"/>
      <c r="EXJ18" s="111"/>
      <c r="EXK18" s="111"/>
      <c r="EXL18" s="111"/>
      <c r="EXM18" s="111"/>
      <c r="EXN18" s="111"/>
      <c r="EXO18" s="111"/>
      <c r="EXP18" s="111"/>
      <c r="EXQ18" s="111"/>
      <c r="EXR18" s="111"/>
      <c r="EXS18" s="111"/>
      <c r="EXT18" s="111"/>
      <c r="EXU18" s="111"/>
      <c r="EXV18" s="111"/>
      <c r="EXW18" s="111"/>
      <c r="EXX18" s="111"/>
      <c r="EXY18" s="111"/>
      <c r="EXZ18" s="111"/>
      <c r="EYA18" s="111"/>
      <c r="EYB18" s="111"/>
      <c r="EYC18" s="111"/>
      <c r="EYD18" s="111"/>
      <c r="EYE18" s="111"/>
      <c r="EYF18" s="111"/>
      <c r="EYG18" s="111"/>
      <c r="EYH18" s="111"/>
      <c r="EYI18" s="111"/>
      <c r="EYJ18" s="111"/>
      <c r="EYK18" s="111"/>
      <c r="EYL18" s="111"/>
      <c r="EYM18" s="111"/>
      <c r="EYN18" s="111"/>
      <c r="EYO18" s="111"/>
      <c r="EYP18" s="111"/>
      <c r="EYQ18" s="111"/>
      <c r="EYR18" s="111"/>
      <c r="EYS18" s="111"/>
      <c r="EYT18" s="111"/>
      <c r="EYU18" s="111"/>
      <c r="EYV18" s="111"/>
      <c r="EYW18" s="111"/>
      <c r="EYX18" s="111"/>
      <c r="EYY18" s="111"/>
      <c r="EYZ18" s="111"/>
      <c r="EZA18" s="111"/>
      <c r="EZB18" s="111"/>
      <c r="EZC18" s="111"/>
      <c r="EZD18" s="111"/>
      <c r="EZE18" s="111"/>
      <c r="EZF18" s="111"/>
      <c r="EZG18" s="111"/>
      <c r="EZH18" s="111"/>
      <c r="EZI18" s="111"/>
      <c r="EZJ18" s="111"/>
      <c r="EZK18" s="111"/>
      <c r="EZL18" s="111"/>
      <c r="EZM18" s="111"/>
      <c r="EZN18" s="111"/>
      <c r="EZO18" s="111"/>
      <c r="EZP18" s="111"/>
      <c r="EZQ18" s="111"/>
      <c r="EZR18" s="111"/>
      <c r="EZS18" s="111"/>
      <c r="EZT18" s="111"/>
      <c r="EZU18" s="111"/>
      <c r="EZV18" s="111"/>
      <c r="EZW18" s="111"/>
      <c r="EZX18" s="111"/>
      <c r="EZY18" s="111"/>
      <c r="EZZ18" s="111"/>
      <c r="FAA18" s="111"/>
      <c r="FAB18" s="111"/>
      <c r="FAC18" s="111"/>
      <c r="FAD18" s="111"/>
      <c r="FAE18" s="111"/>
      <c r="FAF18" s="111"/>
      <c r="FAG18" s="111"/>
      <c r="FAH18" s="111"/>
      <c r="FAI18" s="111"/>
      <c r="FAJ18" s="111"/>
      <c r="FAK18" s="111"/>
      <c r="FAL18" s="111"/>
      <c r="FAM18" s="111"/>
      <c r="FAN18" s="111"/>
      <c r="FAO18" s="111"/>
      <c r="FAP18" s="111"/>
      <c r="FAQ18" s="111"/>
      <c r="FAR18" s="111"/>
      <c r="FAS18" s="111"/>
      <c r="FAT18" s="111"/>
      <c r="FAU18" s="111"/>
      <c r="FAV18" s="111"/>
      <c r="FAW18" s="111"/>
      <c r="FAX18" s="111"/>
      <c r="FAY18" s="111"/>
      <c r="FAZ18" s="111"/>
      <c r="FBA18" s="111"/>
      <c r="FBB18" s="111"/>
      <c r="FBC18" s="111"/>
      <c r="FBD18" s="111"/>
      <c r="FBE18" s="111"/>
      <c r="FBF18" s="111"/>
      <c r="FBG18" s="111"/>
      <c r="FBH18" s="111"/>
      <c r="FBI18" s="111"/>
      <c r="FBJ18" s="111"/>
      <c r="FBK18" s="111"/>
      <c r="FBL18" s="111"/>
      <c r="FBM18" s="111"/>
      <c r="FBN18" s="111"/>
      <c r="FBO18" s="111"/>
      <c r="FBP18" s="111"/>
      <c r="FBQ18" s="111"/>
      <c r="FBR18" s="111"/>
      <c r="FBS18" s="111"/>
      <c r="FBT18" s="111"/>
      <c r="FBU18" s="111"/>
      <c r="FBV18" s="111"/>
      <c r="FBW18" s="111"/>
      <c r="FBX18" s="111"/>
      <c r="FBY18" s="111"/>
      <c r="FBZ18" s="111"/>
      <c r="FCA18" s="111"/>
      <c r="FCB18" s="111"/>
      <c r="FCC18" s="111"/>
      <c r="FCD18" s="111"/>
      <c r="FCE18" s="111"/>
      <c r="FCF18" s="111"/>
      <c r="FCG18" s="111"/>
      <c r="FCH18" s="111"/>
      <c r="FCI18" s="111"/>
      <c r="FCJ18" s="111"/>
      <c r="FCK18" s="111"/>
      <c r="FCL18" s="111"/>
      <c r="FCM18" s="111"/>
      <c r="FCN18" s="111"/>
      <c r="FCO18" s="111"/>
      <c r="FCP18" s="111"/>
      <c r="FCQ18" s="111"/>
      <c r="FCR18" s="111"/>
      <c r="FCS18" s="111"/>
      <c r="FCT18" s="111"/>
      <c r="FCU18" s="111"/>
      <c r="FCV18" s="111"/>
      <c r="FCW18" s="111"/>
      <c r="FCX18" s="111"/>
      <c r="FCY18" s="111"/>
      <c r="FCZ18" s="111"/>
      <c r="FDA18" s="111"/>
      <c r="FDB18" s="111"/>
      <c r="FDC18" s="111"/>
      <c r="FDD18" s="111"/>
      <c r="FDE18" s="111"/>
      <c r="FDF18" s="111"/>
      <c r="FDG18" s="111"/>
      <c r="FDH18" s="111"/>
      <c r="FDI18" s="111"/>
      <c r="FDJ18" s="111"/>
      <c r="FDK18" s="111"/>
      <c r="FDL18" s="111"/>
      <c r="FDM18" s="111"/>
      <c r="FDN18" s="111"/>
      <c r="FDO18" s="111"/>
      <c r="FDP18" s="111"/>
      <c r="FDQ18" s="111"/>
      <c r="FDR18" s="111"/>
      <c r="FDS18" s="111"/>
      <c r="FDT18" s="111"/>
      <c r="FDU18" s="111"/>
      <c r="FDV18" s="111"/>
      <c r="FDW18" s="111"/>
      <c r="FDX18" s="111"/>
      <c r="FDY18" s="111"/>
      <c r="FDZ18" s="111"/>
      <c r="FEA18" s="111"/>
      <c r="FEB18" s="111"/>
      <c r="FEC18" s="111"/>
      <c r="FED18" s="111"/>
      <c r="FEE18" s="111"/>
      <c r="FEF18" s="111"/>
      <c r="FEG18" s="111"/>
      <c r="FEH18" s="111"/>
      <c r="FEI18" s="111"/>
      <c r="FEJ18" s="111"/>
      <c r="FEK18" s="111"/>
      <c r="FEL18" s="111"/>
      <c r="FEM18" s="111"/>
      <c r="FEN18" s="111"/>
      <c r="FEO18" s="111"/>
      <c r="FEP18" s="111"/>
      <c r="FEQ18" s="111"/>
      <c r="FER18" s="111"/>
      <c r="FES18" s="111"/>
      <c r="FET18" s="111"/>
      <c r="FEU18" s="111"/>
      <c r="FEV18" s="111"/>
      <c r="FEW18" s="111"/>
      <c r="FEX18" s="111"/>
      <c r="FEY18" s="111"/>
      <c r="FEZ18" s="111"/>
      <c r="FFA18" s="111"/>
      <c r="FFB18" s="111"/>
      <c r="FFC18" s="111"/>
      <c r="FFD18" s="111"/>
      <c r="FFE18" s="111"/>
      <c r="FFF18" s="111"/>
      <c r="FFG18" s="111"/>
      <c r="FFH18" s="111"/>
      <c r="FFI18" s="111"/>
      <c r="FFJ18" s="111"/>
      <c r="FFK18" s="111"/>
      <c r="FFL18" s="111"/>
      <c r="FFM18" s="111"/>
      <c r="FFN18" s="111"/>
      <c r="FFO18" s="111"/>
      <c r="FFP18" s="111"/>
      <c r="FFQ18" s="111"/>
      <c r="FFR18" s="111"/>
      <c r="FFS18" s="111"/>
      <c r="FFT18" s="111"/>
      <c r="FFU18" s="111"/>
      <c r="FFV18" s="111"/>
      <c r="FFW18" s="111"/>
      <c r="FFX18" s="111"/>
      <c r="FFY18" s="111"/>
      <c r="FFZ18" s="111"/>
      <c r="FGA18" s="111"/>
      <c r="FGB18" s="111"/>
      <c r="FGC18" s="111"/>
      <c r="FGD18" s="111"/>
      <c r="FGE18" s="111"/>
      <c r="FGF18" s="111"/>
      <c r="FGG18" s="111"/>
      <c r="FGH18" s="111"/>
      <c r="FGI18" s="111"/>
      <c r="FGJ18" s="111"/>
      <c r="FGK18" s="111"/>
      <c r="FGL18" s="111"/>
      <c r="FGM18" s="111"/>
      <c r="FGN18" s="111"/>
      <c r="FGO18" s="111"/>
      <c r="FGP18" s="111"/>
      <c r="FGQ18" s="111"/>
      <c r="FGR18" s="111"/>
      <c r="FGS18" s="111"/>
      <c r="FGT18" s="111"/>
      <c r="FGU18" s="111"/>
      <c r="FGV18" s="111"/>
      <c r="FGW18" s="111"/>
      <c r="FGX18" s="111"/>
      <c r="FGY18" s="111"/>
      <c r="FGZ18" s="111"/>
      <c r="FHA18" s="111"/>
      <c r="FHB18" s="111"/>
      <c r="FHC18" s="111"/>
      <c r="FHD18" s="111"/>
      <c r="FHE18" s="111"/>
      <c r="FHF18" s="111"/>
      <c r="FHG18" s="111"/>
      <c r="FHH18" s="111"/>
      <c r="FHI18" s="111"/>
      <c r="FHJ18" s="111"/>
      <c r="FHK18" s="111"/>
      <c r="FHL18" s="111"/>
      <c r="FHM18" s="111"/>
      <c r="FHN18" s="111"/>
      <c r="FHO18" s="111"/>
      <c r="FHP18" s="111"/>
      <c r="FHQ18" s="111"/>
      <c r="FHR18" s="111"/>
      <c r="FHS18" s="111"/>
      <c r="FHT18" s="111"/>
      <c r="FHU18" s="111"/>
      <c r="FHV18" s="111"/>
      <c r="FHW18" s="111"/>
      <c r="FHX18" s="111"/>
      <c r="FHY18" s="111"/>
      <c r="FHZ18" s="111"/>
      <c r="FIA18" s="111"/>
      <c r="FIB18" s="111"/>
      <c r="FIC18" s="111"/>
      <c r="FID18" s="111"/>
      <c r="FIE18" s="111"/>
      <c r="FIF18" s="111"/>
      <c r="FIG18" s="111"/>
      <c r="FIH18" s="111"/>
      <c r="FII18" s="111"/>
      <c r="FIJ18" s="111"/>
      <c r="FIK18" s="111"/>
      <c r="FIL18" s="111"/>
      <c r="FIM18" s="111"/>
      <c r="FIN18" s="111"/>
      <c r="FIO18" s="111"/>
      <c r="FIP18" s="111"/>
      <c r="FIQ18" s="111"/>
      <c r="FIR18" s="111"/>
      <c r="FIS18" s="111"/>
      <c r="FIT18" s="111"/>
      <c r="FIU18" s="111"/>
      <c r="FIV18" s="111"/>
      <c r="FIW18" s="111"/>
      <c r="FIX18" s="111"/>
      <c r="FIY18" s="111"/>
      <c r="FIZ18" s="111"/>
      <c r="FJA18" s="111"/>
      <c r="FJB18" s="111"/>
      <c r="FJC18" s="111"/>
      <c r="FJD18" s="111"/>
      <c r="FJE18" s="111"/>
      <c r="FJF18" s="111"/>
      <c r="FJG18" s="111"/>
      <c r="FJH18" s="111"/>
      <c r="FJI18" s="111"/>
      <c r="FJJ18" s="111"/>
      <c r="FJK18" s="111"/>
      <c r="FJL18" s="111"/>
      <c r="FJM18" s="111"/>
      <c r="FJN18" s="111"/>
      <c r="FJO18" s="111"/>
      <c r="FJP18" s="111"/>
      <c r="FJQ18" s="111"/>
      <c r="FJR18" s="111"/>
      <c r="FJS18" s="111"/>
      <c r="FJT18" s="111"/>
      <c r="FJU18" s="111"/>
      <c r="FJV18" s="111"/>
      <c r="FJW18" s="111"/>
      <c r="FJX18" s="111"/>
      <c r="FJY18" s="111"/>
      <c r="FJZ18" s="111"/>
      <c r="FKA18" s="111"/>
      <c r="FKB18" s="111"/>
      <c r="FKC18" s="111"/>
      <c r="FKD18" s="111"/>
      <c r="FKE18" s="111"/>
      <c r="FKF18" s="111"/>
      <c r="FKG18" s="111"/>
      <c r="FKH18" s="111"/>
      <c r="FKI18" s="111"/>
      <c r="FKJ18" s="111"/>
      <c r="FKK18" s="111"/>
      <c r="FKL18" s="111"/>
      <c r="FKM18" s="111"/>
      <c r="FKN18" s="111"/>
      <c r="FKO18" s="111"/>
      <c r="FKP18" s="111"/>
      <c r="FKQ18" s="111"/>
      <c r="FKR18" s="111"/>
      <c r="FKS18" s="111"/>
      <c r="FKT18" s="111"/>
      <c r="FKU18" s="111"/>
      <c r="FKV18" s="111"/>
      <c r="FKW18" s="111"/>
      <c r="FKX18" s="111"/>
      <c r="FKY18" s="111"/>
      <c r="FKZ18" s="111"/>
      <c r="FLA18" s="111"/>
      <c r="FLB18" s="111"/>
      <c r="FLC18" s="111"/>
      <c r="FLD18" s="111"/>
      <c r="FLE18" s="111"/>
      <c r="FLF18" s="111"/>
      <c r="FLG18" s="111"/>
      <c r="FLH18" s="111"/>
      <c r="FLI18" s="111"/>
      <c r="FLJ18" s="111"/>
      <c r="FLK18" s="111"/>
      <c r="FLL18" s="111"/>
      <c r="FLM18" s="111"/>
      <c r="FLN18" s="111"/>
      <c r="FLO18" s="111"/>
      <c r="FLP18" s="111"/>
      <c r="FLQ18" s="111"/>
      <c r="FLR18" s="111"/>
      <c r="FLS18" s="111"/>
      <c r="FLT18" s="111"/>
      <c r="FLU18" s="111"/>
      <c r="FLV18" s="111"/>
      <c r="FLW18" s="111"/>
      <c r="FLX18" s="111"/>
      <c r="FLY18" s="111"/>
      <c r="FLZ18" s="111"/>
      <c r="FMA18" s="111"/>
      <c r="FMB18" s="111"/>
      <c r="FMC18" s="111"/>
      <c r="FMD18" s="111"/>
      <c r="FME18" s="111"/>
      <c r="FMF18" s="111"/>
      <c r="FMG18" s="111"/>
      <c r="FMH18" s="111"/>
      <c r="FMI18" s="111"/>
      <c r="FMJ18" s="111"/>
      <c r="FMK18" s="111"/>
      <c r="FML18" s="111"/>
      <c r="FMM18" s="111"/>
      <c r="FMN18" s="111"/>
      <c r="FMO18" s="111"/>
      <c r="FMP18" s="111"/>
      <c r="FMQ18" s="111"/>
      <c r="FMR18" s="111"/>
      <c r="FMS18" s="111"/>
      <c r="FMT18" s="111"/>
      <c r="FMU18" s="111"/>
      <c r="FMV18" s="111"/>
      <c r="FMW18" s="111"/>
      <c r="FMX18" s="111"/>
      <c r="FMY18" s="111"/>
      <c r="FMZ18" s="111"/>
      <c r="FNA18" s="111"/>
      <c r="FNB18" s="111"/>
      <c r="FNC18" s="111"/>
      <c r="FND18" s="111"/>
      <c r="FNE18" s="111"/>
      <c r="FNF18" s="111"/>
      <c r="FNG18" s="111"/>
      <c r="FNH18" s="111"/>
      <c r="FNI18" s="111"/>
      <c r="FNJ18" s="111"/>
      <c r="FNK18" s="111"/>
      <c r="FNL18" s="111"/>
      <c r="FNM18" s="111"/>
      <c r="FNN18" s="111"/>
      <c r="FNO18" s="111"/>
      <c r="FNP18" s="111"/>
      <c r="FNQ18" s="111"/>
      <c r="FNR18" s="111"/>
      <c r="FNS18" s="111"/>
      <c r="FNT18" s="111"/>
      <c r="FNU18" s="111"/>
      <c r="FNV18" s="111"/>
      <c r="FNW18" s="111"/>
      <c r="FNX18" s="111"/>
      <c r="FNY18" s="111"/>
      <c r="FNZ18" s="111"/>
      <c r="FOA18" s="111"/>
      <c r="FOB18" s="111"/>
      <c r="FOC18" s="111"/>
      <c r="FOD18" s="111"/>
      <c r="FOE18" s="111"/>
      <c r="FOF18" s="111"/>
      <c r="FOG18" s="111"/>
      <c r="FOH18" s="111"/>
      <c r="FOI18" s="111"/>
      <c r="FOJ18" s="111"/>
      <c r="FOK18" s="111"/>
      <c r="FOL18" s="111"/>
      <c r="FOM18" s="111"/>
      <c r="FON18" s="111"/>
      <c r="FOO18" s="111"/>
      <c r="FOP18" s="111"/>
      <c r="FOQ18" s="111"/>
      <c r="FOR18" s="111"/>
      <c r="FOS18" s="111"/>
      <c r="FOT18" s="111"/>
      <c r="FOU18" s="111"/>
      <c r="FOV18" s="111"/>
      <c r="FOW18" s="111"/>
      <c r="FOX18" s="111"/>
      <c r="FOY18" s="111"/>
      <c r="FOZ18" s="111"/>
      <c r="FPA18" s="111"/>
      <c r="FPB18" s="111"/>
      <c r="FPC18" s="111"/>
      <c r="FPD18" s="111"/>
      <c r="FPE18" s="111"/>
      <c r="FPF18" s="111"/>
      <c r="FPG18" s="111"/>
      <c r="FPH18" s="111"/>
      <c r="FPI18" s="111"/>
      <c r="FPJ18" s="111"/>
      <c r="FPK18" s="111"/>
      <c r="FPL18" s="111"/>
      <c r="FPM18" s="111"/>
      <c r="FPN18" s="111"/>
      <c r="FPO18" s="111"/>
      <c r="FPP18" s="111"/>
      <c r="FPQ18" s="111"/>
      <c r="FPR18" s="111"/>
      <c r="FPS18" s="111"/>
      <c r="FPT18" s="111"/>
      <c r="FPU18" s="111"/>
      <c r="FPV18" s="111"/>
      <c r="FPW18" s="111"/>
      <c r="FPX18" s="111"/>
      <c r="FPY18" s="111"/>
      <c r="FPZ18" s="111"/>
      <c r="FQA18" s="111"/>
      <c r="FQB18" s="111"/>
      <c r="FQC18" s="111"/>
      <c r="FQD18" s="111"/>
      <c r="FQE18" s="111"/>
      <c r="FQF18" s="111"/>
      <c r="FQG18" s="111"/>
      <c r="FQH18" s="111"/>
      <c r="FQI18" s="111"/>
      <c r="FQJ18" s="111"/>
      <c r="FQK18" s="111"/>
      <c r="FQL18" s="111"/>
      <c r="FQM18" s="111"/>
      <c r="FQN18" s="111"/>
      <c r="FQO18" s="111"/>
      <c r="FQP18" s="111"/>
      <c r="FQQ18" s="111"/>
      <c r="FQR18" s="111"/>
      <c r="FQS18" s="111"/>
      <c r="FQT18" s="111"/>
      <c r="FQU18" s="111"/>
      <c r="FQV18" s="111"/>
      <c r="FQW18" s="111"/>
      <c r="FQX18" s="111"/>
      <c r="FQY18" s="111"/>
      <c r="FQZ18" s="111"/>
      <c r="FRA18" s="111"/>
      <c r="FRB18" s="111"/>
      <c r="FRC18" s="111"/>
      <c r="FRD18" s="111"/>
      <c r="FRE18" s="111"/>
      <c r="FRF18" s="111"/>
      <c r="FRG18" s="111"/>
      <c r="FRH18" s="111"/>
      <c r="FRI18" s="111"/>
      <c r="FRJ18" s="111"/>
      <c r="FRK18" s="111"/>
      <c r="FRL18" s="111"/>
      <c r="FRM18" s="111"/>
      <c r="FRN18" s="111"/>
      <c r="FRO18" s="111"/>
      <c r="FRP18" s="111"/>
      <c r="FRQ18" s="111"/>
      <c r="FRR18" s="111"/>
      <c r="FRS18" s="111"/>
      <c r="FRT18" s="111"/>
      <c r="FRU18" s="111"/>
      <c r="FRV18" s="111"/>
      <c r="FRW18" s="111"/>
      <c r="FRX18" s="111"/>
      <c r="FRY18" s="111"/>
      <c r="FRZ18" s="111"/>
      <c r="FSA18" s="111"/>
      <c r="FSB18" s="111"/>
      <c r="FSC18" s="111"/>
      <c r="FSD18" s="111"/>
      <c r="FSE18" s="111"/>
      <c r="FSF18" s="111"/>
      <c r="FSG18" s="111"/>
      <c r="FSH18" s="111"/>
      <c r="FSI18" s="111"/>
      <c r="FSJ18" s="111"/>
      <c r="FSK18" s="111"/>
      <c r="FSL18" s="111"/>
      <c r="FSM18" s="111"/>
      <c r="FSN18" s="111"/>
      <c r="FSO18" s="111"/>
      <c r="FSP18" s="111"/>
      <c r="FSQ18" s="111"/>
      <c r="FSR18" s="111"/>
      <c r="FSS18" s="111"/>
      <c r="FST18" s="111"/>
      <c r="FSU18" s="111"/>
      <c r="FSV18" s="111"/>
      <c r="FSW18" s="111"/>
      <c r="FSX18" s="111"/>
      <c r="FSY18" s="111"/>
      <c r="FSZ18" s="111"/>
      <c r="FTA18" s="111"/>
      <c r="FTB18" s="111"/>
      <c r="FTC18" s="111"/>
      <c r="FTD18" s="111"/>
      <c r="FTE18" s="111"/>
      <c r="FTF18" s="111"/>
      <c r="FTG18" s="111"/>
      <c r="FTH18" s="111"/>
      <c r="FTI18" s="111"/>
      <c r="FTJ18" s="111"/>
      <c r="FTK18" s="111"/>
      <c r="FTL18" s="111"/>
      <c r="FTM18" s="111"/>
      <c r="FTN18" s="111"/>
      <c r="FTO18" s="111"/>
      <c r="FTP18" s="111"/>
      <c r="FTQ18" s="111"/>
      <c r="FTR18" s="111"/>
      <c r="FTS18" s="111"/>
      <c r="FTT18" s="111"/>
      <c r="FTU18" s="111"/>
      <c r="FTV18" s="111"/>
      <c r="FTW18" s="111"/>
      <c r="FTX18" s="111"/>
      <c r="FTY18" s="111"/>
      <c r="FTZ18" s="111"/>
      <c r="FUA18" s="111"/>
      <c r="FUB18" s="111"/>
      <c r="FUC18" s="111"/>
      <c r="FUD18" s="111"/>
      <c r="FUE18" s="111"/>
      <c r="FUF18" s="111"/>
      <c r="FUG18" s="111"/>
      <c r="FUH18" s="111"/>
      <c r="FUI18" s="111"/>
      <c r="FUJ18" s="111"/>
      <c r="FUK18" s="111"/>
      <c r="FUL18" s="111"/>
      <c r="FUM18" s="111"/>
      <c r="FUN18" s="111"/>
      <c r="FUO18" s="111"/>
      <c r="FUP18" s="111"/>
      <c r="FUQ18" s="111"/>
      <c r="FUR18" s="111"/>
      <c r="FUS18" s="111"/>
      <c r="FUT18" s="111"/>
      <c r="FUU18" s="111"/>
      <c r="FUV18" s="111"/>
      <c r="FUW18" s="111"/>
      <c r="FUX18" s="111"/>
      <c r="FUY18" s="111"/>
      <c r="FUZ18" s="111"/>
      <c r="FVA18" s="111"/>
      <c r="FVB18" s="111"/>
      <c r="FVC18" s="111"/>
      <c r="FVD18" s="111"/>
      <c r="FVE18" s="111"/>
      <c r="FVF18" s="111"/>
      <c r="FVG18" s="111"/>
      <c r="FVH18" s="111"/>
      <c r="FVI18" s="111"/>
      <c r="FVJ18" s="111"/>
      <c r="FVK18" s="111"/>
      <c r="FVL18" s="111"/>
      <c r="FVM18" s="111"/>
      <c r="FVN18" s="111"/>
      <c r="FVO18" s="111"/>
      <c r="FVP18" s="111"/>
      <c r="FVQ18" s="111"/>
      <c r="FVR18" s="111"/>
      <c r="FVS18" s="111"/>
      <c r="FVT18" s="111"/>
      <c r="FVU18" s="111"/>
      <c r="FVV18" s="111"/>
      <c r="FVW18" s="111"/>
      <c r="FVX18" s="111"/>
      <c r="FVY18" s="111"/>
      <c r="FVZ18" s="111"/>
      <c r="FWA18" s="111"/>
      <c r="FWB18" s="111"/>
      <c r="FWC18" s="111"/>
      <c r="FWD18" s="111"/>
      <c r="FWE18" s="111"/>
      <c r="FWF18" s="111"/>
      <c r="FWG18" s="111"/>
      <c r="FWH18" s="111"/>
      <c r="FWI18" s="111"/>
      <c r="FWJ18" s="111"/>
      <c r="FWK18" s="111"/>
      <c r="FWL18" s="111"/>
      <c r="FWM18" s="111"/>
      <c r="FWN18" s="111"/>
      <c r="FWO18" s="111"/>
      <c r="FWP18" s="111"/>
      <c r="FWQ18" s="111"/>
      <c r="FWR18" s="111"/>
      <c r="FWS18" s="111"/>
      <c r="FWT18" s="111"/>
      <c r="FWU18" s="111"/>
      <c r="FWV18" s="111"/>
      <c r="FWW18" s="111"/>
      <c r="FWX18" s="111"/>
      <c r="FWY18" s="111"/>
      <c r="FWZ18" s="111"/>
      <c r="FXA18" s="111"/>
      <c r="FXB18" s="111"/>
      <c r="FXC18" s="111"/>
      <c r="FXD18" s="111"/>
      <c r="FXE18" s="111"/>
      <c r="FXF18" s="111"/>
      <c r="FXG18" s="111"/>
      <c r="FXH18" s="111"/>
      <c r="FXI18" s="111"/>
      <c r="FXJ18" s="111"/>
      <c r="FXK18" s="111"/>
      <c r="FXL18" s="111"/>
      <c r="FXM18" s="111"/>
      <c r="FXN18" s="111"/>
      <c r="FXO18" s="111"/>
      <c r="FXP18" s="111"/>
      <c r="FXQ18" s="111"/>
      <c r="FXR18" s="111"/>
      <c r="FXS18" s="111"/>
      <c r="FXT18" s="111"/>
      <c r="FXU18" s="111"/>
      <c r="FXV18" s="111"/>
      <c r="FXW18" s="111"/>
      <c r="FXX18" s="111"/>
      <c r="FXY18" s="111"/>
      <c r="FXZ18" s="111"/>
      <c r="FYA18" s="111"/>
      <c r="FYB18" s="111"/>
      <c r="FYC18" s="111"/>
      <c r="FYD18" s="111"/>
      <c r="FYE18" s="111"/>
      <c r="FYF18" s="111"/>
      <c r="FYG18" s="111"/>
      <c r="FYH18" s="111"/>
      <c r="FYI18" s="111"/>
      <c r="FYJ18" s="111"/>
      <c r="FYK18" s="111"/>
      <c r="FYL18" s="111"/>
      <c r="FYM18" s="111"/>
      <c r="FYN18" s="111"/>
      <c r="FYO18" s="111"/>
      <c r="FYP18" s="111"/>
      <c r="FYQ18" s="111"/>
      <c r="FYR18" s="111"/>
      <c r="FYS18" s="111"/>
      <c r="FYT18" s="111"/>
      <c r="FYU18" s="111"/>
      <c r="FYV18" s="111"/>
      <c r="FYW18" s="111"/>
      <c r="FYX18" s="111"/>
      <c r="FYY18" s="111"/>
      <c r="FYZ18" s="111"/>
      <c r="FZA18" s="111"/>
      <c r="FZB18" s="111"/>
      <c r="FZC18" s="111"/>
      <c r="FZD18" s="111"/>
      <c r="FZE18" s="111"/>
      <c r="FZF18" s="111"/>
      <c r="FZG18" s="111"/>
      <c r="FZH18" s="111"/>
      <c r="FZI18" s="111"/>
      <c r="FZJ18" s="111"/>
      <c r="FZK18" s="111"/>
      <c r="FZL18" s="111"/>
      <c r="FZM18" s="111"/>
      <c r="FZN18" s="111"/>
      <c r="FZO18" s="111"/>
      <c r="FZP18" s="111"/>
      <c r="FZQ18" s="111"/>
      <c r="FZR18" s="111"/>
      <c r="FZS18" s="111"/>
      <c r="FZT18" s="111"/>
      <c r="FZU18" s="111"/>
      <c r="FZV18" s="111"/>
      <c r="FZW18" s="111"/>
      <c r="FZX18" s="111"/>
      <c r="FZY18" s="111"/>
      <c r="FZZ18" s="111"/>
      <c r="GAA18" s="111"/>
      <c r="GAB18" s="111"/>
      <c r="GAC18" s="111"/>
      <c r="GAD18" s="111"/>
      <c r="GAE18" s="111"/>
      <c r="GAF18" s="111"/>
      <c r="GAG18" s="111"/>
      <c r="GAH18" s="111"/>
      <c r="GAI18" s="111"/>
      <c r="GAJ18" s="111"/>
      <c r="GAK18" s="111"/>
      <c r="GAL18" s="111"/>
      <c r="GAM18" s="111"/>
      <c r="GAN18" s="111"/>
      <c r="GAO18" s="111"/>
      <c r="GAP18" s="111"/>
      <c r="GAQ18" s="111"/>
      <c r="GAR18" s="111"/>
      <c r="GAS18" s="111"/>
      <c r="GAT18" s="111"/>
      <c r="GAU18" s="111"/>
      <c r="GAV18" s="111"/>
      <c r="GAW18" s="111"/>
      <c r="GAX18" s="111"/>
      <c r="GAY18" s="111"/>
      <c r="GAZ18" s="111"/>
      <c r="GBA18" s="111"/>
      <c r="GBB18" s="111"/>
      <c r="GBC18" s="111"/>
      <c r="GBD18" s="111"/>
      <c r="GBE18" s="111"/>
      <c r="GBF18" s="111"/>
      <c r="GBG18" s="111"/>
      <c r="GBH18" s="111"/>
      <c r="GBI18" s="111"/>
      <c r="GBJ18" s="111"/>
      <c r="GBK18" s="111"/>
      <c r="GBL18" s="111"/>
      <c r="GBM18" s="111"/>
      <c r="GBN18" s="111"/>
      <c r="GBO18" s="111"/>
      <c r="GBP18" s="111"/>
      <c r="GBQ18" s="111"/>
      <c r="GBR18" s="111"/>
      <c r="GBS18" s="111"/>
      <c r="GBT18" s="111"/>
      <c r="GBU18" s="111"/>
      <c r="GBV18" s="111"/>
      <c r="GBW18" s="111"/>
      <c r="GBX18" s="111"/>
      <c r="GBY18" s="111"/>
      <c r="GBZ18" s="111"/>
      <c r="GCA18" s="111"/>
      <c r="GCB18" s="111"/>
      <c r="GCC18" s="111"/>
      <c r="GCD18" s="111"/>
      <c r="GCE18" s="111"/>
      <c r="GCF18" s="111"/>
      <c r="GCG18" s="111"/>
      <c r="GCH18" s="111"/>
      <c r="GCI18" s="111"/>
      <c r="GCJ18" s="111"/>
      <c r="GCK18" s="111"/>
      <c r="GCL18" s="111"/>
      <c r="GCM18" s="111"/>
      <c r="GCN18" s="111"/>
      <c r="GCO18" s="111"/>
      <c r="GCP18" s="111"/>
      <c r="GCQ18" s="111"/>
      <c r="GCR18" s="111"/>
      <c r="GCS18" s="111"/>
      <c r="GCT18" s="111"/>
      <c r="GCU18" s="111"/>
      <c r="GCV18" s="111"/>
      <c r="GCW18" s="111"/>
      <c r="GCX18" s="111"/>
      <c r="GCY18" s="111"/>
      <c r="GCZ18" s="111"/>
      <c r="GDA18" s="111"/>
      <c r="GDB18" s="111"/>
      <c r="GDC18" s="111"/>
      <c r="GDD18" s="111"/>
      <c r="GDE18" s="111"/>
      <c r="GDF18" s="111"/>
      <c r="GDG18" s="111"/>
      <c r="GDH18" s="111"/>
      <c r="GDI18" s="111"/>
      <c r="GDJ18" s="111"/>
      <c r="GDK18" s="111"/>
      <c r="GDL18" s="111"/>
      <c r="GDM18" s="111"/>
      <c r="GDN18" s="111"/>
      <c r="GDO18" s="111"/>
      <c r="GDP18" s="111"/>
      <c r="GDQ18" s="111"/>
      <c r="GDR18" s="111"/>
      <c r="GDS18" s="111"/>
      <c r="GDT18" s="111"/>
      <c r="GDU18" s="111"/>
      <c r="GDV18" s="111"/>
      <c r="GDW18" s="111"/>
      <c r="GDX18" s="111"/>
      <c r="GDY18" s="111"/>
      <c r="GDZ18" s="111"/>
      <c r="GEA18" s="111"/>
      <c r="GEB18" s="111"/>
      <c r="GEC18" s="111"/>
      <c r="GED18" s="111"/>
      <c r="GEE18" s="111"/>
      <c r="GEF18" s="111"/>
      <c r="GEG18" s="111"/>
      <c r="GEH18" s="111"/>
      <c r="GEI18" s="111"/>
      <c r="GEJ18" s="111"/>
      <c r="GEK18" s="111"/>
      <c r="GEL18" s="111"/>
      <c r="GEM18" s="111"/>
      <c r="GEN18" s="111"/>
      <c r="GEO18" s="111"/>
      <c r="GEP18" s="111"/>
      <c r="GEQ18" s="111"/>
      <c r="GER18" s="111"/>
      <c r="GES18" s="111"/>
      <c r="GET18" s="111"/>
      <c r="GEU18" s="111"/>
      <c r="GEV18" s="111"/>
      <c r="GEW18" s="111"/>
      <c r="GEX18" s="111"/>
      <c r="GEY18" s="111"/>
      <c r="GEZ18" s="111"/>
      <c r="GFA18" s="111"/>
      <c r="GFB18" s="111"/>
      <c r="GFC18" s="111"/>
      <c r="GFD18" s="111"/>
      <c r="GFE18" s="111"/>
      <c r="GFF18" s="111"/>
      <c r="GFG18" s="111"/>
      <c r="GFH18" s="111"/>
      <c r="GFI18" s="111"/>
      <c r="GFJ18" s="111"/>
      <c r="GFK18" s="111"/>
      <c r="GFL18" s="111"/>
      <c r="GFM18" s="111"/>
      <c r="GFN18" s="111"/>
      <c r="GFO18" s="111"/>
      <c r="GFP18" s="111"/>
      <c r="GFQ18" s="111"/>
      <c r="GFR18" s="111"/>
      <c r="GFS18" s="111"/>
      <c r="GFT18" s="111"/>
      <c r="GFU18" s="111"/>
      <c r="GFV18" s="111"/>
      <c r="GFW18" s="111"/>
      <c r="GFX18" s="111"/>
      <c r="GFY18" s="111"/>
      <c r="GFZ18" s="111"/>
      <c r="GGA18" s="111"/>
      <c r="GGB18" s="111"/>
      <c r="GGC18" s="111"/>
      <c r="GGD18" s="111"/>
      <c r="GGE18" s="111"/>
      <c r="GGF18" s="111"/>
      <c r="GGG18" s="111"/>
      <c r="GGH18" s="111"/>
      <c r="GGI18" s="111"/>
      <c r="GGJ18" s="111"/>
      <c r="GGK18" s="111"/>
      <c r="GGL18" s="111"/>
      <c r="GGM18" s="111"/>
      <c r="GGN18" s="111"/>
      <c r="GGO18" s="111"/>
      <c r="GGP18" s="111"/>
      <c r="GGQ18" s="111"/>
      <c r="GGR18" s="111"/>
      <c r="GGS18" s="111"/>
      <c r="GGT18" s="111"/>
      <c r="GGU18" s="111"/>
      <c r="GGV18" s="111"/>
      <c r="GGW18" s="111"/>
      <c r="GGX18" s="111"/>
      <c r="GGY18" s="111"/>
      <c r="GGZ18" s="111"/>
      <c r="GHA18" s="111"/>
      <c r="GHB18" s="111"/>
      <c r="GHC18" s="111"/>
      <c r="GHD18" s="111"/>
      <c r="GHE18" s="111"/>
      <c r="GHF18" s="111"/>
      <c r="GHG18" s="111"/>
      <c r="GHH18" s="111"/>
      <c r="GHI18" s="111"/>
      <c r="GHJ18" s="111"/>
      <c r="GHK18" s="111"/>
      <c r="GHL18" s="111"/>
      <c r="GHM18" s="111"/>
      <c r="GHN18" s="111"/>
      <c r="GHO18" s="111"/>
      <c r="GHP18" s="111"/>
      <c r="GHQ18" s="111"/>
      <c r="GHR18" s="111"/>
      <c r="GHS18" s="111"/>
      <c r="GHT18" s="111"/>
      <c r="GHU18" s="111"/>
      <c r="GHV18" s="111"/>
      <c r="GHW18" s="111"/>
      <c r="GHX18" s="111"/>
      <c r="GHY18" s="111"/>
      <c r="GHZ18" s="111"/>
      <c r="GIA18" s="111"/>
      <c r="GIB18" s="111"/>
      <c r="GIC18" s="111"/>
      <c r="GID18" s="111"/>
      <c r="GIE18" s="111"/>
      <c r="GIF18" s="111"/>
      <c r="GIG18" s="111"/>
      <c r="GIH18" s="111"/>
      <c r="GII18" s="111"/>
      <c r="GIJ18" s="111"/>
      <c r="GIK18" s="111"/>
      <c r="GIL18" s="111"/>
      <c r="GIM18" s="111"/>
      <c r="GIN18" s="111"/>
      <c r="GIO18" s="111"/>
      <c r="GIP18" s="111"/>
      <c r="GIQ18" s="111"/>
      <c r="GIR18" s="111"/>
      <c r="GIS18" s="111"/>
      <c r="GIT18" s="111"/>
      <c r="GIU18" s="111"/>
      <c r="GIV18" s="111"/>
      <c r="GIW18" s="111"/>
      <c r="GIX18" s="111"/>
      <c r="GIY18" s="111"/>
      <c r="GIZ18" s="111"/>
      <c r="GJA18" s="111"/>
      <c r="GJB18" s="111"/>
      <c r="GJC18" s="111"/>
      <c r="GJD18" s="111"/>
      <c r="GJE18" s="111"/>
      <c r="GJF18" s="111"/>
      <c r="GJG18" s="111"/>
      <c r="GJH18" s="111"/>
      <c r="GJI18" s="111"/>
      <c r="GJJ18" s="111"/>
      <c r="GJK18" s="111"/>
      <c r="GJL18" s="111"/>
      <c r="GJM18" s="111"/>
      <c r="GJN18" s="111"/>
      <c r="GJO18" s="111"/>
      <c r="GJP18" s="111"/>
      <c r="GJQ18" s="111"/>
      <c r="GJR18" s="111"/>
      <c r="GJS18" s="111"/>
      <c r="GJT18" s="111"/>
      <c r="GJU18" s="111"/>
      <c r="GJV18" s="111"/>
      <c r="GJW18" s="111"/>
      <c r="GJX18" s="111"/>
      <c r="GJY18" s="111"/>
      <c r="GJZ18" s="111"/>
      <c r="GKA18" s="111"/>
      <c r="GKB18" s="111"/>
      <c r="GKC18" s="111"/>
      <c r="GKD18" s="111"/>
      <c r="GKE18" s="111"/>
      <c r="GKF18" s="111"/>
      <c r="GKG18" s="111"/>
      <c r="GKH18" s="111"/>
      <c r="GKI18" s="111"/>
      <c r="GKJ18" s="111"/>
      <c r="GKK18" s="111"/>
      <c r="GKL18" s="111"/>
      <c r="GKM18" s="111"/>
      <c r="GKN18" s="111"/>
      <c r="GKO18" s="111"/>
      <c r="GKP18" s="111"/>
      <c r="GKQ18" s="111"/>
      <c r="GKR18" s="111"/>
      <c r="GKS18" s="111"/>
      <c r="GKT18" s="111"/>
      <c r="GKU18" s="111"/>
      <c r="GKV18" s="111"/>
      <c r="GKW18" s="111"/>
      <c r="GKX18" s="111"/>
      <c r="GKY18" s="111"/>
      <c r="GKZ18" s="111"/>
      <c r="GLA18" s="111"/>
      <c r="GLB18" s="111"/>
      <c r="GLC18" s="111"/>
      <c r="GLD18" s="111"/>
      <c r="GLE18" s="111"/>
      <c r="GLF18" s="111"/>
      <c r="GLG18" s="111"/>
      <c r="GLH18" s="111"/>
      <c r="GLI18" s="111"/>
      <c r="GLJ18" s="111"/>
      <c r="GLK18" s="111"/>
      <c r="GLL18" s="111"/>
      <c r="GLM18" s="111"/>
      <c r="GLN18" s="111"/>
      <c r="GLO18" s="111"/>
      <c r="GLP18" s="111"/>
      <c r="GLQ18" s="111"/>
      <c r="GLR18" s="111"/>
      <c r="GLS18" s="111"/>
      <c r="GLT18" s="111"/>
      <c r="GLU18" s="111"/>
      <c r="GLV18" s="111"/>
      <c r="GLW18" s="111"/>
      <c r="GLX18" s="111"/>
      <c r="GLY18" s="111"/>
      <c r="GLZ18" s="111"/>
      <c r="GMA18" s="111"/>
      <c r="GMB18" s="111"/>
      <c r="GMC18" s="111"/>
      <c r="GMD18" s="111"/>
      <c r="GME18" s="111"/>
      <c r="GMF18" s="111"/>
      <c r="GMG18" s="111"/>
      <c r="GMH18" s="111"/>
      <c r="GMI18" s="111"/>
      <c r="GMJ18" s="111"/>
      <c r="GMK18" s="111"/>
      <c r="GML18" s="111"/>
      <c r="GMM18" s="111"/>
      <c r="GMN18" s="111"/>
      <c r="GMO18" s="111"/>
      <c r="GMP18" s="111"/>
      <c r="GMQ18" s="111"/>
      <c r="GMR18" s="111"/>
      <c r="GMS18" s="111"/>
      <c r="GMT18" s="111"/>
      <c r="GMU18" s="111"/>
      <c r="GMV18" s="111"/>
      <c r="GMW18" s="111"/>
      <c r="GMX18" s="111"/>
      <c r="GMY18" s="111"/>
      <c r="GMZ18" s="111"/>
      <c r="GNA18" s="111"/>
      <c r="GNB18" s="111"/>
      <c r="GNC18" s="111"/>
      <c r="GND18" s="111"/>
      <c r="GNE18" s="111"/>
      <c r="GNF18" s="111"/>
      <c r="GNG18" s="111"/>
      <c r="GNH18" s="111"/>
      <c r="GNI18" s="111"/>
      <c r="GNJ18" s="111"/>
      <c r="GNK18" s="111"/>
      <c r="GNL18" s="111"/>
      <c r="GNM18" s="111"/>
      <c r="GNN18" s="111"/>
      <c r="GNO18" s="111"/>
      <c r="GNP18" s="111"/>
      <c r="GNQ18" s="111"/>
      <c r="GNR18" s="111"/>
      <c r="GNS18" s="111"/>
      <c r="GNT18" s="111"/>
      <c r="GNU18" s="111"/>
      <c r="GNV18" s="111"/>
      <c r="GNW18" s="111"/>
      <c r="GNX18" s="111"/>
      <c r="GNY18" s="111"/>
      <c r="GNZ18" s="111"/>
      <c r="GOA18" s="111"/>
      <c r="GOB18" s="111"/>
      <c r="GOC18" s="111"/>
      <c r="GOD18" s="111"/>
      <c r="GOE18" s="111"/>
      <c r="GOF18" s="111"/>
      <c r="GOG18" s="111"/>
      <c r="GOH18" s="111"/>
      <c r="GOI18" s="111"/>
      <c r="GOJ18" s="111"/>
      <c r="GOK18" s="111"/>
      <c r="GOL18" s="111"/>
      <c r="GOM18" s="111"/>
      <c r="GON18" s="111"/>
      <c r="GOO18" s="111"/>
      <c r="GOP18" s="111"/>
      <c r="GOQ18" s="111"/>
      <c r="GOR18" s="111"/>
      <c r="GOS18" s="111"/>
      <c r="GOT18" s="111"/>
      <c r="GOU18" s="111"/>
      <c r="GOV18" s="111"/>
      <c r="GOW18" s="111"/>
      <c r="GOX18" s="111"/>
      <c r="GOY18" s="111"/>
      <c r="GOZ18" s="111"/>
      <c r="GPA18" s="111"/>
      <c r="GPB18" s="111"/>
      <c r="GPC18" s="111"/>
      <c r="GPD18" s="111"/>
      <c r="GPE18" s="111"/>
      <c r="GPF18" s="111"/>
      <c r="GPG18" s="111"/>
      <c r="GPH18" s="111"/>
      <c r="GPI18" s="111"/>
      <c r="GPJ18" s="111"/>
      <c r="GPK18" s="111"/>
      <c r="GPL18" s="111"/>
      <c r="GPM18" s="111"/>
      <c r="GPN18" s="111"/>
      <c r="GPO18" s="111"/>
      <c r="GPP18" s="111"/>
      <c r="GPQ18" s="111"/>
      <c r="GPR18" s="111"/>
      <c r="GPS18" s="111"/>
      <c r="GPT18" s="111"/>
      <c r="GPU18" s="111"/>
      <c r="GPV18" s="111"/>
      <c r="GPW18" s="111"/>
      <c r="GPX18" s="111"/>
      <c r="GPY18" s="111"/>
      <c r="GPZ18" s="111"/>
      <c r="GQA18" s="111"/>
      <c r="GQB18" s="111"/>
      <c r="GQC18" s="111"/>
      <c r="GQD18" s="111"/>
      <c r="GQE18" s="111"/>
      <c r="GQF18" s="111"/>
      <c r="GQG18" s="111"/>
      <c r="GQH18" s="111"/>
      <c r="GQI18" s="111"/>
      <c r="GQJ18" s="111"/>
      <c r="GQK18" s="111"/>
      <c r="GQL18" s="111"/>
      <c r="GQM18" s="111"/>
      <c r="GQN18" s="111"/>
      <c r="GQO18" s="111"/>
      <c r="GQP18" s="111"/>
      <c r="GQQ18" s="111"/>
      <c r="GQR18" s="111"/>
      <c r="GQS18" s="111"/>
      <c r="GQT18" s="111"/>
      <c r="GQU18" s="111"/>
      <c r="GQV18" s="111"/>
      <c r="GQW18" s="111"/>
      <c r="GQX18" s="111"/>
      <c r="GQY18" s="111"/>
      <c r="GQZ18" s="111"/>
      <c r="GRA18" s="111"/>
      <c r="GRB18" s="111"/>
      <c r="GRC18" s="111"/>
      <c r="GRD18" s="111"/>
      <c r="GRE18" s="111"/>
      <c r="GRF18" s="111"/>
      <c r="GRG18" s="111"/>
      <c r="GRH18" s="111"/>
      <c r="GRI18" s="111"/>
      <c r="GRJ18" s="111"/>
      <c r="GRK18" s="111"/>
      <c r="GRL18" s="111"/>
      <c r="GRM18" s="111"/>
      <c r="GRN18" s="111"/>
      <c r="GRO18" s="111"/>
      <c r="GRP18" s="111"/>
      <c r="GRQ18" s="111"/>
      <c r="GRR18" s="111"/>
      <c r="GRS18" s="111"/>
      <c r="GRT18" s="111"/>
      <c r="GRU18" s="111"/>
      <c r="GRV18" s="111"/>
      <c r="GRW18" s="111"/>
      <c r="GRX18" s="111"/>
      <c r="GRY18" s="111"/>
      <c r="GRZ18" s="111"/>
      <c r="GSA18" s="111"/>
      <c r="GSB18" s="111"/>
      <c r="GSC18" s="111"/>
      <c r="GSD18" s="111"/>
      <c r="GSE18" s="111"/>
      <c r="GSF18" s="111"/>
      <c r="GSG18" s="111"/>
      <c r="GSH18" s="111"/>
      <c r="GSI18" s="111"/>
      <c r="GSJ18" s="111"/>
      <c r="GSK18" s="111"/>
      <c r="GSL18" s="111"/>
      <c r="GSM18" s="111"/>
      <c r="GSN18" s="111"/>
      <c r="GSO18" s="111"/>
      <c r="GSP18" s="111"/>
      <c r="GSQ18" s="111"/>
      <c r="GSR18" s="111"/>
      <c r="GSS18" s="111"/>
      <c r="GST18" s="111"/>
      <c r="GSU18" s="111"/>
      <c r="GSV18" s="111"/>
      <c r="GSW18" s="111"/>
      <c r="GSX18" s="111"/>
      <c r="GSY18" s="111"/>
      <c r="GSZ18" s="111"/>
      <c r="GTA18" s="111"/>
      <c r="GTB18" s="111"/>
      <c r="GTC18" s="111"/>
      <c r="GTD18" s="111"/>
      <c r="GTE18" s="111"/>
      <c r="GTF18" s="111"/>
      <c r="GTG18" s="111"/>
      <c r="GTH18" s="111"/>
      <c r="GTI18" s="111"/>
      <c r="GTJ18" s="111"/>
      <c r="GTK18" s="111"/>
      <c r="GTL18" s="111"/>
      <c r="GTM18" s="111"/>
      <c r="GTN18" s="111"/>
      <c r="GTO18" s="111"/>
      <c r="GTP18" s="111"/>
      <c r="GTQ18" s="111"/>
      <c r="GTR18" s="111"/>
      <c r="GTS18" s="111"/>
      <c r="GTT18" s="111"/>
      <c r="GTU18" s="111"/>
      <c r="GTV18" s="111"/>
      <c r="GTW18" s="111"/>
      <c r="GTX18" s="111"/>
      <c r="GTY18" s="111"/>
      <c r="GTZ18" s="111"/>
      <c r="GUA18" s="111"/>
      <c r="GUB18" s="111"/>
      <c r="GUC18" s="111"/>
      <c r="GUD18" s="111"/>
      <c r="GUE18" s="111"/>
      <c r="GUF18" s="111"/>
      <c r="GUG18" s="111"/>
      <c r="GUH18" s="111"/>
      <c r="GUI18" s="111"/>
      <c r="GUJ18" s="111"/>
      <c r="GUK18" s="111"/>
      <c r="GUL18" s="111"/>
      <c r="GUM18" s="111"/>
      <c r="GUN18" s="111"/>
      <c r="GUO18" s="111"/>
      <c r="GUP18" s="111"/>
      <c r="GUQ18" s="111"/>
      <c r="GUR18" s="111"/>
      <c r="GUS18" s="111"/>
      <c r="GUT18" s="111"/>
      <c r="GUU18" s="111"/>
      <c r="GUV18" s="111"/>
      <c r="GUW18" s="111"/>
      <c r="GUX18" s="111"/>
      <c r="GUY18" s="111"/>
      <c r="GUZ18" s="111"/>
      <c r="GVA18" s="111"/>
      <c r="GVB18" s="111"/>
      <c r="GVC18" s="111"/>
      <c r="GVD18" s="111"/>
      <c r="GVE18" s="111"/>
      <c r="GVF18" s="111"/>
      <c r="GVG18" s="111"/>
      <c r="GVH18" s="111"/>
      <c r="GVI18" s="111"/>
      <c r="GVJ18" s="111"/>
      <c r="GVK18" s="111"/>
      <c r="GVL18" s="111"/>
      <c r="GVM18" s="111"/>
      <c r="GVN18" s="111"/>
      <c r="GVO18" s="111"/>
      <c r="GVP18" s="111"/>
      <c r="GVQ18" s="111"/>
      <c r="GVR18" s="111"/>
      <c r="GVS18" s="111"/>
      <c r="GVT18" s="111"/>
      <c r="GVU18" s="111"/>
      <c r="GVV18" s="111"/>
      <c r="GVW18" s="111"/>
      <c r="GVX18" s="111"/>
      <c r="GVY18" s="111"/>
      <c r="GVZ18" s="111"/>
      <c r="GWA18" s="111"/>
      <c r="GWB18" s="111"/>
      <c r="GWC18" s="111"/>
      <c r="GWD18" s="111"/>
      <c r="GWE18" s="111"/>
      <c r="GWF18" s="111"/>
      <c r="GWG18" s="111"/>
      <c r="GWH18" s="111"/>
      <c r="GWI18" s="111"/>
      <c r="GWJ18" s="111"/>
      <c r="GWK18" s="111"/>
      <c r="GWL18" s="111"/>
      <c r="GWM18" s="111"/>
      <c r="GWN18" s="111"/>
      <c r="GWO18" s="111"/>
      <c r="GWP18" s="111"/>
      <c r="GWQ18" s="111"/>
      <c r="GWR18" s="111"/>
      <c r="GWS18" s="111"/>
      <c r="GWT18" s="111"/>
      <c r="GWU18" s="111"/>
      <c r="GWV18" s="111"/>
      <c r="GWW18" s="111"/>
      <c r="GWX18" s="111"/>
      <c r="GWY18" s="111"/>
      <c r="GWZ18" s="111"/>
      <c r="GXA18" s="111"/>
      <c r="GXB18" s="111"/>
      <c r="GXC18" s="111"/>
      <c r="GXD18" s="111"/>
      <c r="GXE18" s="111"/>
      <c r="GXF18" s="111"/>
      <c r="GXG18" s="111"/>
      <c r="GXH18" s="111"/>
      <c r="GXI18" s="111"/>
      <c r="GXJ18" s="111"/>
      <c r="GXK18" s="111"/>
      <c r="GXL18" s="111"/>
      <c r="GXM18" s="111"/>
      <c r="GXN18" s="111"/>
      <c r="GXO18" s="111"/>
      <c r="GXP18" s="111"/>
      <c r="GXQ18" s="111"/>
      <c r="GXR18" s="111"/>
      <c r="GXS18" s="111"/>
      <c r="GXT18" s="111"/>
      <c r="GXU18" s="111"/>
      <c r="GXV18" s="111"/>
      <c r="GXW18" s="111"/>
      <c r="GXX18" s="111"/>
      <c r="GXY18" s="111"/>
      <c r="GXZ18" s="111"/>
      <c r="GYA18" s="111"/>
      <c r="GYB18" s="111"/>
      <c r="GYC18" s="111"/>
      <c r="GYD18" s="111"/>
      <c r="GYE18" s="111"/>
      <c r="GYF18" s="111"/>
      <c r="GYG18" s="111"/>
      <c r="GYH18" s="111"/>
      <c r="GYI18" s="111"/>
      <c r="GYJ18" s="111"/>
      <c r="GYK18" s="111"/>
      <c r="GYL18" s="111"/>
      <c r="GYM18" s="111"/>
      <c r="GYN18" s="111"/>
      <c r="GYO18" s="111"/>
      <c r="GYP18" s="111"/>
      <c r="GYQ18" s="111"/>
      <c r="GYR18" s="111"/>
      <c r="GYS18" s="111"/>
      <c r="GYT18" s="111"/>
      <c r="GYU18" s="111"/>
      <c r="GYV18" s="111"/>
      <c r="GYW18" s="111"/>
      <c r="GYX18" s="111"/>
      <c r="GYY18" s="111"/>
      <c r="GYZ18" s="111"/>
      <c r="GZA18" s="111"/>
      <c r="GZB18" s="111"/>
      <c r="GZC18" s="111"/>
      <c r="GZD18" s="111"/>
      <c r="GZE18" s="111"/>
      <c r="GZF18" s="111"/>
      <c r="GZG18" s="111"/>
      <c r="GZH18" s="111"/>
      <c r="GZI18" s="111"/>
      <c r="GZJ18" s="111"/>
      <c r="GZK18" s="111"/>
      <c r="GZL18" s="111"/>
      <c r="GZM18" s="111"/>
      <c r="GZN18" s="111"/>
      <c r="GZO18" s="111"/>
      <c r="GZP18" s="111"/>
      <c r="GZQ18" s="111"/>
      <c r="GZR18" s="111"/>
      <c r="GZS18" s="111"/>
      <c r="GZT18" s="111"/>
      <c r="GZU18" s="111"/>
      <c r="GZV18" s="111"/>
      <c r="GZW18" s="111"/>
      <c r="GZX18" s="111"/>
      <c r="GZY18" s="111"/>
      <c r="GZZ18" s="111"/>
      <c r="HAA18" s="111"/>
      <c r="HAB18" s="111"/>
      <c r="HAC18" s="111"/>
      <c r="HAD18" s="111"/>
      <c r="HAE18" s="111"/>
      <c r="HAF18" s="111"/>
      <c r="HAG18" s="111"/>
      <c r="HAH18" s="111"/>
      <c r="HAI18" s="111"/>
      <c r="HAJ18" s="111"/>
      <c r="HAK18" s="111"/>
      <c r="HAL18" s="111"/>
      <c r="HAM18" s="111"/>
      <c r="HAN18" s="111"/>
      <c r="HAO18" s="111"/>
      <c r="HAP18" s="111"/>
      <c r="HAQ18" s="111"/>
      <c r="HAR18" s="111"/>
      <c r="HAS18" s="111"/>
      <c r="HAT18" s="111"/>
      <c r="HAU18" s="111"/>
      <c r="HAV18" s="111"/>
      <c r="HAW18" s="111"/>
      <c r="HAX18" s="111"/>
      <c r="HAY18" s="111"/>
      <c r="HAZ18" s="111"/>
      <c r="HBA18" s="111"/>
      <c r="HBB18" s="111"/>
      <c r="HBC18" s="111"/>
      <c r="HBD18" s="111"/>
      <c r="HBE18" s="111"/>
      <c r="HBF18" s="111"/>
      <c r="HBG18" s="111"/>
      <c r="HBH18" s="111"/>
      <c r="HBI18" s="111"/>
      <c r="HBJ18" s="111"/>
      <c r="HBK18" s="111"/>
      <c r="HBL18" s="111"/>
      <c r="HBM18" s="111"/>
      <c r="HBN18" s="111"/>
      <c r="HBO18" s="111"/>
      <c r="HBP18" s="111"/>
      <c r="HBQ18" s="111"/>
      <c r="HBR18" s="111"/>
      <c r="HBS18" s="111"/>
      <c r="HBT18" s="111"/>
      <c r="HBU18" s="111"/>
      <c r="HBV18" s="111"/>
      <c r="HBW18" s="111"/>
      <c r="HBX18" s="111"/>
      <c r="HBY18" s="111"/>
      <c r="HBZ18" s="111"/>
      <c r="HCA18" s="111"/>
      <c r="HCB18" s="111"/>
      <c r="HCC18" s="111"/>
      <c r="HCD18" s="111"/>
      <c r="HCE18" s="111"/>
      <c r="HCF18" s="111"/>
      <c r="HCG18" s="111"/>
      <c r="HCH18" s="111"/>
      <c r="HCI18" s="111"/>
      <c r="HCJ18" s="111"/>
      <c r="HCK18" s="111"/>
      <c r="HCL18" s="111"/>
      <c r="HCM18" s="111"/>
      <c r="HCN18" s="111"/>
      <c r="HCO18" s="111"/>
      <c r="HCP18" s="111"/>
      <c r="HCQ18" s="111"/>
      <c r="HCR18" s="111"/>
      <c r="HCS18" s="111"/>
      <c r="HCT18" s="111"/>
      <c r="HCU18" s="111"/>
      <c r="HCV18" s="111"/>
      <c r="HCW18" s="111"/>
      <c r="HCX18" s="111"/>
      <c r="HCY18" s="111"/>
      <c r="HCZ18" s="111"/>
      <c r="HDA18" s="111"/>
      <c r="HDB18" s="111"/>
      <c r="HDC18" s="111"/>
      <c r="HDD18" s="111"/>
      <c r="HDE18" s="111"/>
      <c r="HDF18" s="111"/>
      <c r="HDG18" s="111"/>
      <c r="HDH18" s="111"/>
      <c r="HDI18" s="111"/>
      <c r="HDJ18" s="111"/>
      <c r="HDK18" s="111"/>
      <c r="HDL18" s="111"/>
      <c r="HDM18" s="111"/>
      <c r="HDN18" s="111"/>
      <c r="HDO18" s="111"/>
      <c r="HDP18" s="111"/>
      <c r="HDQ18" s="111"/>
      <c r="HDR18" s="111"/>
      <c r="HDS18" s="111"/>
      <c r="HDT18" s="111"/>
      <c r="HDU18" s="111"/>
      <c r="HDV18" s="111"/>
      <c r="HDW18" s="111"/>
      <c r="HDX18" s="111"/>
      <c r="HDY18" s="111"/>
      <c r="HDZ18" s="111"/>
      <c r="HEA18" s="111"/>
      <c r="HEB18" s="111"/>
      <c r="HEC18" s="111"/>
      <c r="HED18" s="111"/>
      <c r="HEE18" s="111"/>
      <c r="HEF18" s="111"/>
      <c r="HEG18" s="111"/>
      <c r="HEH18" s="111"/>
      <c r="HEI18" s="111"/>
      <c r="HEJ18" s="111"/>
      <c r="HEK18" s="111"/>
      <c r="HEL18" s="111"/>
      <c r="HEM18" s="111"/>
      <c r="HEN18" s="111"/>
      <c r="HEO18" s="111"/>
      <c r="HEP18" s="111"/>
      <c r="HEQ18" s="111"/>
      <c r="HER18" s="111"/>
      <c r="HES18" s="111"/>
      <c r="HET18" s="111"/>
      <c r="HEU18" s="111"/>
      <c r="HEV18" s="111"/>
      <c r="HEW18" s="111"/>
      <c r="HEX18" s="111"/>
      <c r="HEY18" s="111"/>
      <c r="HEZ18" s="111"/>
      <c r="HFA18" s="111"/>
      <c r="HFB18" s="111"/>
      <c r="HFC18" s="111"/>
      <c r="HFD18" s="111"/>
      <c r="HFE18" s="111"/>
      <c r="HFF18" s="111"/>
      <c r="HFG18" s="111"/>
      <c r="HFH18" s="111"/>
      <c r="HFI18" s="111"/>
      <c r="HFJ18" s="111"/>
      <c r="HFK18" s="111"/>
      <c r="HFL18" s="111"/>
      <c r="HFM18" s="111"/>
      <c r="HFN18" s="111"/>
      <c r="HFO18" s="111"/>
      <c r="HFP18" s="111"/>
      <c r="HFQ18" s="111"/>
      <c r="HFR18" s="111"/>
      <c r="HFS18" s="111"/>
      <c r="HFT18" s="111"/>
      <c r="HFU18" s="111"/>
      <c r="HFV18" s="111"/>
      <c r="HFW18" s="111"/>
      <c r="HFX18" s="111"/>
      <c r="HFY18" s="111"/>
      <c r="HFZ18" s="111"/>
      <c r="HGA18" s="111"/>
      <c r="HGB18" s="111"/>
      <c r="HGC18" s="111"/>
      <c r="HGD18" s="111"/>
      <c r="HGE18" s="111"/>
      <c r="HGF18" s="111"/>
      <c r="HGG18" s="111"/>
      <c r="HGH18" s="111"/>
      <c r="HGI18" s="111"/>
      <c r="HGJ18" s="111"/>
      <c r="HGK18" s="111"/>
      <c r="HGL18" s="111"/>
      <c r="HGM18" s="111"/>
      <c r="HGN18" s="111"/>
      <c r="HGO18" s="111"/>
      <c r="HGP18" s="111"/>
      <c r="HGQ18" s="111"/>
      <c r="HGR18" s="111"/>
      <c r="HGS18" s="111"/>
      <c r="HGT18" s="111"/>
      <c r="HGU18" s="111"/>
      <c r="HGV18" s="111"/>
      <c r="HGW18" s="111"/>
      <c r="HGX18" s="111"/>
      <c r="HGY18" s="111"/>
      <c r="HGZ18" s="111"/>
      <c r="HHA18" s="111"/>
      <c r="HHB18" s="111"/>
      <c r="HHC18" s="111"/>
      <c r="HHD18" s="111"/>
      <c r="HHE18" s="111"/>
      <c r="HHF18" s="111"/>
      <c r="HHG18" s="111"/>
      <c r="HHH18" s="111"/>
      <c r="HHI18" s="111"/>
      <c r="HHJ18" s="111"/>
      <c r="HHK18" s="111"/>
      <c r="HHL18" s="111"/>
      <c r="HHM18" s="111"/>
      <c r="HHN18" s="111"/>
      <c r="HHO18" s="111"/>
      <c r="HHP18" s="111"/>
      <c r="HHQ18" s="111"/>
      <c r="HHR18" s="111"/>
      <c r="HHS18" s="111"/>
      <c r="HHT18" s="111"/>
      <c r="HHU18" s="111"/>
      <c r="HHV18" s="111"/>
      <c r="HHW18" s="111"/>
      <c r="HHX18" s="111"/>
      <c r="HHY18" s="111"/>
      <c r="HHZ18" s="111"/>
      <c r="HIA18" s="111"/>
      <c r="HIB18" s="111"/>
      <c r="HIC18" s="111"/>
      <c r="HID18" s="111"/>
      <c r="HIE18" s="111"/>
      <c r="HIF18" s="111"/>
      <c r="HIG18" s="111"/>
      <c r="HIH18" s="111"/>
      <c r="HII18" s="111"/>
      <c r="HIJ18" s="111"/>
      <c r="HIK18" s="111"/>
      <c r="HIL18" s="111"/>
      <c r="HIM18" s="111"/>
      <c r="HIN18" s="111"/>
      <c r="HIO18" s="111"/>
      <c r="HIP18" s="111"/>
      <c r="HIQ18" s="111"/>
      <c r="HIR18" s="111"/>
      <c r="HIS18" s="111"/>
      <c r="HIT18" s="111"/>
      <c r="HIU18" s="111"/>
      <c r="HIV18" s="111"/>
      <c r="HIW18" s="111"/>
      <c r="HIX18" s="111"/>
      <c r="HIY18" s="111"/>
      <c r="HIZ18" s="111"/>
      <c r="HJA18" s="111"/>
      <c r="HJB18" s="111"/>
      <c r="HJC18" s="111"/>
      <c r="HJD18" s="111"/>
      <c r="HJE18" s="111"/>
      <c r="HJF18" s="111"/>
      <c r="HJG18" s="111"/>
      <c r="HJH18" s="111"/>
      <c r="HJI18" s="111"/>
      <c r="HJJ18" s="111"/>
      <c r="HJK18" s="111"/>
      <c r="HJL18" s="111"/>
      <c r="HJM18" s="111"/>
      <c r="HJN18" s="111"/>
      <c r="HJO18" s="111"/>
      <c r="HJP18" s="111"/>
      <c r="HJQ18" s="111"/>
      <c r="HJR18" s="111"/>
      <c r="HJS18" s="111"/>
      <c r="HJT18" s="111"/>
      <c r="HJU18" s="111"/>
      <c r="HJV18" s="111"/>
      <c r="HJW18" s="111"/>
      <c r="HJX18" s="111"/>
      <c r="HJY18" s="111"/>
      <c r="HJZ18" s="111"/>
      <c r="HKA18" s="111"/>
      <c r="HKB18" s="111"/>
      <c r="HKC18" s="111"/>
      <c r="HKD18" s="111"/>
      <c r="HKE18" s="111"/>
      <c r="HKF18" s="111"/>
      <c r="HKG18" s="111"/>
      <c r="HKH18" s="111"/>
      <c r="HKI18" s="111"/>
      <c r="HKJ18" s="111"/>
      <c r="HKK18" s="111"/>
      <c r="HKL18" s="111"/>
      <c r="HKM18" s="111"/>
      <c r="HKN18" s="111"/>
      <c r="HKO18" s="111"/>
      <c r="HKP18" s="111"/>
      <c r="HKQ18" s="111"/>
      <c r="HKR18" s="111"/>
      <c r="HKS18" s="111"/>
      <c r="HKT18" s="111"/>
      <c r="HKU18" s="111"/>
      <c r="HKV18" s="111"/>
      <c r="HKW18" s="111"/>
      <c r="HKX18" s="111"/>
      <c r="HKY18" s="111"/>
      <c r="HKZ18" s="111"/>
      <c r="HLA18" s="111"/>
      <c r="HLB18" s="111"/>
      <c r="HLC18" s="111"/>
      <c r="HLD18" s="111"/>
      <c r="HLE18" s="111"/>
      <c r="HLF18" s="111"/>
      <c r="HLG18" s="111"/>
      <c r="HLH18" s="111"/>
      <c r="HLI18" s="111"/>
      <c r="HLJ18" s="111"/>
      <c r="HLK18" s="111"/>
      <c r="HLL18" s="111"/>
      <c r="HLM18" s="111"/>
      <c r="HLN18" s="111"/>
      <c r="HLO18" s="111"/>
      <c r="HLP18" s="111"/>
      <c r="HLQ18" s="111"/>
      <c r="HLR18" s="111"/>
      <c r="HLS18" s="111"/>
      <c r="HLT18" s="111"/>
      <c r="HLU18" s="111"/>
      <c r="HLV18" s="111"/>
      <c r="HLW18" s="111"/>
      <c r="HLX18" s="111"/>
      <c r="HLY18" s="111"/>
      <c r="HLZ18" s="111"/>
      <c r="HMA18" s="111"/>
      <c r="HMB18" s="111"/>
      <c r="HMC18" s="111"/>
      <c r="HMD18" s="111"/>
      <c r="HME18" s="111"/>
      <c r="HMF18" s="111"/>
      <c r="HMG18" s="111"/>
      <c r="HMH18" s="111"/>
      <c r="HMI18" s="111"/>
      <c r="HMJ18" s="111"/>
      <c r="HMK18" s="111"/>
      <c r="HML18" s="111"/>
      <c r="HMM18" s="111"/>
      <c r="HMN18" s="111"/>
      <c r="HMO18" s="111"/>
      <c r="HMP18" s="111"/>
      <c r="HMQ18" s="111"/>
      <c r="HMR18" s="111"/>
      <c r="HMS18" s="111"/>
      <c r="HMT18" s="111"/>
      <c r="HMU18" s="111"/>
      <c r="HMV18" s="111"/>
      <c r="HMW18" s="111"/>
      <c r="HMX18" s="111"/>
      <c r="HMY18" s="111"/>
      <c r="HMZ18" s="111"/>
      <c r="HNA18" s="111"/>
      <c r="HNB18" s="111"/>
      <c r="HNC18" s="111"/>
      <c r="HND18" s="111"/>
      <c r="HNE18" s="111"/>
      <c r="HNF18" s="111"/>
      <c r="HNG18" s="111"/>
      <c r="HNH18" s="111"/>
      <c r="HNI18" s="111"/>
      <c r="HNJ18" s="111"/>
      <c r="HNK18" s="111"/>
      <c r="HNL18" s="111"/>
      <c r="HNM18" s="111"/>
      <c r="HNN18" s="111"/>
      <c r="HNO18" s="111"/>
      <c r="HNP18" s="111"/>
      <c r="HNQ18" s="111"/>
      <c r="HNR18" s="111"/>
      <c r="HNS18" s="111"/>
      <c r="HNT18" s="111"/>
      <c r="HNU18" s="111"/>
      <c r="HNV18" s="111"/>
      <c r="HNW18" s="111"/>
      <c r="HNX18" s="111"/>
      <c r="HNY18" s="111"/>
      <c r="HNZ18" s="111"/>
      <c r="HOA18" s="111"/>
      <c r="HOB18" s="111"/>
      <c r="HOC18" s="111"/>
      <c r="HOD18" s="111"/>
      <c r="HOE18" s="111"/>
      <c r="HOF18" s="111"/>
      <c r="HOG18" s="111"/>
      <c r="HOH18" s="111"/>
      <c r="HOI18" s="111"/>
      <c r="HOJ18" s="111"/>
      <c r="HOK18" s="111"/>
      <c r="HOL18" s="111"/>
      <c r="HOM18" s="111"/>
      <c r="HON18" s="111"/>
      <c r="HOO18" s="111"/>
      <c r="HOP18" s="111"/>
      <c r="HOQ18" s="111"/>
      <c r="HOR18" s="111"/>
      <c r="HOS18" s="111"/>
      <c r="HOT18" s="111"/>
      <c r="HOU18" s="111"/>
      <c r="HOV18" s="111"/>
      <c r="HOW18" s="111"/>
      <c r="HOX18" s="111"/>
      <c r="HOY18" s="111"/>
      <c r="HOZ18" s="111"/>
      <c r="HPA18" s="111"/>
      <c r="HPB18" s="111"/>
      <c r="HPC18" s="111"/>
      <c r="HPD18" s="111"/>
      <c r="HPE18" s="111"/>
      <c r="HPF18" s="111"/>
      <c r="HPG18" s="111"/>
      <c r="HPH18" s="111"/>
      <c r="HPI18" s="111"/>
      <c r="HPJ18" s="111"/>
      <c r="HPK18" s="111"/>
      <c r="HPL18" s="111"/>
      <c r="HPM18" s="111"/>
      <c r="HPN18" s="111"/>
      <c r="HPO18" s="111"/>
      <c r="HPP18" s="111"/>
      <c r="HPQ18" s="111"/>
      <c r="HPR18" s="111"/>
      <c r="HPS18" s="111"/>
      <c r="HPT18" s="111"/>
      <c r="HPU18" s="111"/>
      <c r="HPV18" s="111"/>
      <c r="HPW18" s="111"/>
      <c r="HPX18" s="111"/>
      <c r="HPY18" s="111"/>
      <c r="HPZ18" s="111"/>
      <c r="HQA18" s="111"/>
      <c r="HQB18" s="111"/>
      <c r="HQC18" s="111"/>
      <c r="HQD18" s="111"/>
      <c r="HQE18" s="111"/>
      <c r="HQF18" s="111"/>
      <c r="HQG18" s="111"/>
      <c r="HQH18" s="111"/>
      <c r="HQI18" s="111"/>
      <c r="HQJ18" s="111"/>
      <c r="HQK18" s="111"/>
      <c r="HQL18" s="111"/>
      <c r="HQM18" s="111"/>
      <c r="HQN18" s="111"/>
      <c r="HQO18" s="111"/>
      <c r="HQP18" s="111"/>
      <c r="HQQ18" s="111"/>
      <c r="HQR18" s="111"/>
      <c r="HQS18" s="111"/>
      <c r="HQT18" s="111"/>
      <c r="HQU18" s="111"/>
      <c r="HQV18" s="111"/>
      <c r="HQW18" s="111"/>
      <c r="HQX18" s="111"/>
      <c r="HQY18" s="111"/>
      <c r="HQZ18" s="111"/>
      <c r="HRA18" s="111"/>
      <c r="HRB18" s="111"/>
      <c r="HRC18" s="111"/>
      <c r="HRD18" s="111"/>
      <c r="HRE18" s="111"/>
      <c r="HRF18" s="111"/>
      <c r="HRG18" s="111"/>
      <c r="HRH18" s="111"/>
      <c r="HRI18" s="111"/>
      <c r="HRJ18" s="111"/>
      <c r="HRK18" s="111"/>
      <c r="HRL18" s="111"/>
      <c r="HRM18" s="111"/>
      <c r="HRN18" s="111"/>
      <c r="HRO18" s="111"/>
      <c r="HRP18" s="111"/>
      <c r="HRQ18" s="111"/>
      <c r="HRR18" s="111"/>
      <c r="HRS18" s="111"/>
      <c r="HRT18" s="111"/>
      <c r="HRU18" s="111"/>
      <c r="HRV18" s="111"/>
      <c r="HRW18" s="111"/>
      <c r="HRX18" s="111"/>
      <c r="HRY18" s="111"/>
      <c r="HRZ18" s="111"/>
      <c r="HSA18" s="111"/>
      <c r="HSB18" s="111"/>
      <c r="HSC18" s="111"/>
      <c r="HSD18" s="111"/>
      <c r="HSE18" s="111"/>
      <c r="HSF18" s="111"/>
      <c r="HSG18" s="111"/>
      <c r="HSH18" s="111"/>
      <c r="HSI18" s="111"/>
      <c r="HSJ18" s="111"/>
      <c r="HSK18" s="111"/>
      <c r="HSL18" s="111"/>
      <c r="HSM18" s="111"/>
      <c r="HSN18" s="111"/>
      <c r="HSO18" s="111"/>
      <c r="HSP18" s="111"/>
      <c r="HSQ18" s="111"/>
      <c r="HSR18" s="111"/>
      <c r="HSS18" s="111"/>
      <c r="HST18" s="111"/>
      <c r="HSU18" s="111"/>
      <c r="HSV18" s="111"/>
      <c r="HSW18" s="111"/>
      <c r="HSX18" s="111"/>
      <c r="HSY18" s="111"/>
      <c r="HSZ18" s="111"/>
      <c r="HTA18" s="111"/>
      <c r="HTB18" s="111"/>
      <c r="HTC18" s="111"/>
      <c r="HTD18" s="111"/>
      <c r="HTE18" s="111"/>
      <c r="HTF18" s="111"/>
      <c r="HTG18" s="111"/>
      <c r="HTH18" s="111"/>
      <c r="HTI18" s="111"/>
      <c r="HTJ18" s="111"/>
      <c r="HTK18" s="111"/>
      <c r="HTL18" s="111"/>
      <c r="HTM18" s="111"/>
      <c r="HTN18" s="111"/>
      <c r="HTO18" s="111"/>
      <c r="HTP18" s="111"/>
      <c r="HTQ18" s="111"/>
      <c r="HTR18" s="111"/>
      <c r="HTS18" s="111"/>
      <c r="HTT18" s="111"/>
      <c r="HTU18" s="111"/>
      <c r="HTV18" s="111"/>
      <c r="HTW18" s="111"/>
      <c r="HTX18" s="111"/>
      <c r="HTY18" s="111"/>
      <c r="HTZ18" s="111"/>
      <c r="HUA18" s="111"/>
      <c r="HUB18" s="111"/>
      <c r="HUC18" s="111"/>
      <c r="HUD18" s="111"/>
      <c r="HUE18" s="111"/>
      <c r="HUF18" s="111"/>
      <c r="HUG18" s="111"/>
      <c r="HUH18" s="111"/>
      <c r="HUI18" s="111"/>
      <c r="HUJ18" s="111"/>
      <c r="HUK18" s="111"/>
      <c r="HUL18" s="111"/>
      <c r="HUM18" s="111"/>
      <c r="HUN18" s="111"/>
      <c r="HUO18" s="111"/>
      <c r="HUP18" s="111"/>
      <c r="HUQ18" s="111"/>
      <c r="HUR18" s="111"/>
      <c r="HUS18" s="111"/>
      <c r="HUT18" s="111"/>
      <c r="HUU18" s="111"/>
      <c r="HUV18" s="111"/>
      <c r="HUW18" s="111"/>
      <c r="HUX18" s="111"/>
      <c r="HUY18" s="111"/>
      <c r="HUZ18" s="111"/>
      <c r="HVA18" s="111"/>
      <c r="HVB18" s="111"/>
      <c r="HVC18" s="111"/>
      <c r="HVD18" s="111"/>
      <c r="HVE18" s="111"/>
      <c r="HVF18" s="111"/>
      <c r="HVG18" s="111"/>
      <c r="HVH18" s="111"/>
      <c r="HVI18" s="111"/>
      <c r="HVJ18" s="111"/>
      <c r="HVK18" s="111"/>
      <c r="HVL18" s="111"/>
      <c r="HVM18" s="111"/>
      <c r="HVN18" s="111"/>
      <c r="HVO18" s="111"/>
      <c r="HVP18" s="111"/>
      <c r="HVQ18" s="111"/>
      <c r="HVR18" s="111"/>
      <c r="HVS18" s="111"/>
      <c r="HVT18" s="111"/>
      <c r="HVU18" s="111"/>
      <c r="HVV18" s="111"/>
      <c r="HVW18" s="111"/>
      <c r="HVX18" s="111"/>
      <c r="HVY18" s="111"/>
      <c r="HVZ18" s="111"/>
      <c r="HWA18" s="111"/>
      <c r="HWB18" s="111"/>
      <c r="HWC18" s="111"/>
      <c r="HWD18" s="111"/>
      <c r="HWE18" s="111"/>
      <c r="HWF18" s="111"/>
      <c r="HWG18" s="111"/>
      <c r="HWH18" s="111"/>
      <c r="HWI18" s="111"/>
      <c r="HWJ18" s="111"/>
      <c r="HWK18" s="111"/>
      <c r="HWL18" s="111"/>
      <c r="HWM18" s="111"/>
      <c r="HWN18" s="111"/>
      <c r="HWO18" s="111"/>
      <c r="HWP18" s="111"/>
      <c r="HWQ18" s="111"/>
      <c r="HWR18" s="111"/>
      <c r="HWS18" s="111"/>
      <c r="HWT18" s="111"/>
      <c r="HWU18" s="111"/>
      <c r="HWV18" s="111"/>
      <c r="HWW18" s="111"/>
      <c r="HWX18" s="111"/>
      <c r="HWY18" s="111"/>
      <c r="HWZ18" s="111"/>
      <c r="HXA18" s="111"/>
      <c r="HXB18" s="111"/>
      <c r="HXC18" s="111"/>
      <c r="HXD18" s="111"/>
      <c r="HXE18" s="111"/>
      <c r="HXF18" s="111"/>
      <c r="HXG18" s="111"/>
      <c r="HXH18" s="111"/>
      <c r="HXI18" s="111"/>
      <c r="HXJ18" s="111"/>
      <c r="HXK18" s="111"/>
      <c r="HXL18" s="111"/>
      <c r="HXM18" s="111"/>
      <c r="HXN18" s="111"/>
      <c r="HXO18" s="111"/>
      <c r="HXP18" s="111"/>
      <c r="HXQ18" s="111"/>
      <c r="HXR18" s="111"/>
      <c r="HXS18" s="111"/>
      <c r="HXT18" s="111"/>
      <c r="HXU18" s="111"/>
      <c r="HXV18" s="111"/>
      <c r="HXW18" s="111"/>
      <c r="HXX18" s="111"/>
      <c r="HXY18" s="111"/>
      <c r="HXZ18" s="111"/>
      <c r="HYA18" s="111"/>
      <c r="HYB18" s="111"/>
      <c r="HYC18" s="111"/>
      <c r="HYD18" s="111"/>
      <c r="HYE18" s="111"/>
      <c r="HYF18" s="111"/>
      <c r="HYG18" s="111"/>
      <c r="HYH18" s="111"/>
      <c r="HYI18" s="111"/>
      <c r="HYJ18" s="111"/>
      <c r="HYK18" s="111"/>
      <c r="HYL18" s="111"/>
      <c r="HYM18" s="111"/>
      <c r="HYN18" s="111"/>
      <c r="HYO18" s="111"/>
      <c r="HYP18" s="111"/>
      <c r="HYQ18" s="111"/>
      <c r="HYR18" s="111"/>
      <c r="HYS18" s="111"/>
      <c r="HYT18" s="111"/>
      <c r="HYU18" s="111"/>
      <c r="HYV18" s="111"/>
      <c r="HYW18" s="111"/>
      <c r="HYX18" s="111"/>
      <c r="HYY18" s="111"/>
      <c r="HYZ18" s="111"/>
      <c r="HZA18" s="111"/>
      <c r="HZB18" s="111"/>
      <c r="HZC18" s="111"/>
      <c r="HZD18" s="111"/>
      <c r="HZE18" s="111"/>
      <c r="HZF18" s="111"/>
      <c r="HZG18" s="111"/>
      <c r="HZH18" s="111"/>
      <c r="HZI18" s="111"/>
      <c r="HZJ18" s="111"/>
      <c r="HZK18" s="111"/>
      <c r="HZL18" s="111"/>
      <c r="HZM18" s="111"/>
      <c r="HZN18" s="111"/>
      <c r="HZO18" s="111"/>
      <c r="HZP18" s="111"/>
      <c r="HZQ18" s="111"/>
      <c r="HZR18" s="111"/>
      <c r="HZS18" s="111"/>
      <c r="HZT18" s="111"/>
      <c r="HZU18" s="111"/>
      <c r="HZV18" s="111"/>
      <c r="HZW18" s="111"/>
      <c r="HZX18" s="111"/>
      <c r="HZY18" s="111"/>
      <c r="HZZ18" s="111"/>
      <c r="IAA18" s="111"/>
      <c r="IAB18" s="111"/>
      <c r="IAC18" s="111"/>
      <c r="IAD18" s="111"/>
      <c r="IAE18" s="111"/>
      <c r="IAF18" s="111"/>
      <c r="IAG18" s="111"/>
      <c r="IAH18" s="111"/>
      <c r="IAI18" s="111"/>
      <c r="IAJ18" s="111"/>
      <c r="IAK18" s="111"/>
      <c r="IAL18" s="111"/>
      <c r="IAM18" s="111"/>
      <c r="IAN18" s="111"/>
      <c r="IAO18" s="111"/>
      <c r="IAP18" s="111"/>
      <c r="IAQ18" s="111"/>
      <c r="IAR18" s="111"/>
      <c r="IAS18" s="111"/>
      <c r="IAT18" s="111"/>
      <c r="IAU18" s="111"/>
      <c r="IAV18" s="111"/>
      <c r="IAW18" s="111"/>
      <c r="IAX18" s="111"/>
      <c r="IAY18" s="111"/>
      <c r="IAZ18" s="111"/>
      <c r="IBA18" s="111"/>
      <c r="IBB18" s="111"/>
      <c r="IBC18" s="111"/>
      <c r="IBD18" s="111"/>
      <c r="IBE18" s="111"/>
      <c r="IBF18" s="111"/>
      <c r="IBG18" s="111"/>
      <c r="IBH18" s="111"/>
      <c r="IBI18" s="111"/>
      <c r="IBJ18" s="111"/>
      <c r="IBK18" s="111"/>
      <c r="IBL18" s="111"/>
      <c r="IBM18" s="111"/>
      <c r="IBN18" s="111"/>
      <c r="IBO18" s="111"/>
      <c r="IBP18" s="111"/>
      <c r="IBQ18" s="111"/>
      <c r="IBR18" s="111"/>
      <c r="IBS18" s="111"/>
      <c r="IBT18" s="111"/>
      <c r="IBU18" s="111"/>
      <c r="IBV18" s="111"/>
      <c r="IBW18" s="111"/>
      <c r="IBX18" s="111"/>
      <c r="IBY18" s="111"/>
      <c r="IBZ18" s="111"/>
      <c r="ICA18" s="111"/>
      <c r="ICB18" s="111"/>
      <c r="ICC18" s="111"/>
      <c r="ICD18" s="111"/>
      <c r="ICE18" s="111"/>
      <c r="ICF18" s="111"/>
      <c r="ICG18" s="111"/>
      <c r="ICH18" s="111"/>
      <c r="ICI18" s="111"/>
      <c r="ICJ18" s="111"/>
      <c r="ICK18" s="111"/>
      <c r="ICL18" s="111"/>
      <c r="ICM18" s="111"/>
      <c r="ICN18" s="111"/>
      <c r="ICO18" s="111"/>
      <c r="ICP18" s="111"/>
      <c r="ICQ18" s="111"/>
      <c r="ICR18" s="111"/>
      <c r="ICS18" s="111"/>
      <c r="ICT18" s="111"/>
      <c r="ICU18" s="111"/>
      <c r="ICV18" s="111"/>
      <c r="ICW18" s="111"/>
      <c r="ICX18" s="111"/>
      <c r="ICY18" s="111"/>
      <c r="ICZ18" s="111"/>
      <c r="IDA18" s="111"/>
      <c r="IDB18" s="111"/>
      <c r="IDC18" s="111"/>
      <c r="IDD18" s="111"/>
      <c r="IDE18" s="111"/>
      <c r="IDF18" s="111"/>
      <c r="IDG18" s="111"/>
      <c r="IDH18" s="111"/>
      <c r="IDI18" s="111"/>
      <c r="IDJ18" s="111"/>
      <c r="IDK18" s="111"/>
      <c r="IDL18" s="111"/>
      <c r="IDM18" s="111"/>
      <c r="IDN18" s="111"/>
      <c r="IDO18" s="111"/>
      <c r="IDP18" s="111"/>
      <c r="IDQ18" s="111"/>
      <c r="IDR18" s="111"/>
      <c r="IDS18" s="111"/>
      <c r="IDT18" s="111"/>
      <c r="IDU18" s="111"/>
      <c r="IDV18" s="111"/>
      <c r="IDW18" s="111"/>
      <c r="IDX18" s="111"/>
      <c r="IDY18" s="111"/>
      <c r="IDZ18" s="111"/>
      <c r="IEA18" s="111"/>
      <c r="IEB18" s="111"/>
      <c r="IEC18" s="111"/>
      <c r="IED18" s="111"/>
      <c r="IEE18" s="111"/>
      <c r="IEF18" s="111"/>
      <c r="IEG18" s="111"/>
      <c r="IEH18" s="111"/>
      <c r="IEI18" s="111"/>
      <c r="IEJ18" s="111"/>
      <c r="IEK18" s="111"/>
      <c r="IEL18" s="111"/>
      <c r="IEM18" s="111"/>
      <c r="IEN18" s="111"/>
      <c r="IEO18" s="111"/>
      <c r="IEP18" s="111"/>
      <c r="IEQ18" s="111"/>
      <c r="IER18" s="111"/>
      <c r="IES18" s="111"/>
      <c r="IET18" s="111"/>
      <c r="IEU18" s="111"/>
      <c r="IEV18" s="111"/>
      <c r="IEW18" s="111"/>
      <c r="IEX18" s="111"/>
      <c r="IEY18" s="111"/>
      <c r="IEZ18" s="111"/>
      <c r="IFA18" s="111"/>
      <c r="IFB18" s="111"/>
      <c r="IFC18" s="111"/>
      <c r="IFD18" s="111"/>
      <c r="IFE18" s="111"/>
      <c r="IFF18" s="111"/>
      <c r="IFG18" s="111"/>
      <c r="IFH18" s="111"/>
      <c r="IFI18" s="111"/>
      <c r="IFJ18" s="111"/>
      <c r="IFK18" s="111"/>
      <c r="IFL18" s="111"/>
      <c r="IFM18" s="111"/>
      <c r="IFN18" s="111"/>
      <c r="IFO18" s="111"/>
      <c r="IFP18" s="111"/>
      <c r="IFQ18" s="111"/>
      <c r="IFR18" s="111"/>
      <c r="IFS18" s="111"/>
      <c r="IFT18" s="111"/>
      <c r="IFU18" s="111"/>
      <c r="IFV18" s="111"/>
      <c r="IFW18" s="111"/>
      <c r="IFX18" s="111"/>
      <c r="IFY18" s="111"/>
      <c r="IFZ18" s="111"/>
      <c r="IGA18" s="111"/>
      <c r="IGB18" s="111"/>
      <c r="IGC18" s="111"/>
      <c r="IGD18" s="111"/>
      <c r="IGE18" s="111"/>
      <c r="IGF18" s="111"/>
      <c r="IGG18" s="111"/>
      <c r="IGH18" s="111"/>
      <c r="IGI18" s="111"/>
      <c r="IGJ18" s="111"/>
      <c r="IGK18" s="111"/>
      <c r="IGL18" s="111"/>
      <c r="IGM18" s="111"/>
      <c r="IGN18" s="111"/>
      <c r="IGO18" s="111"/>
      <c r="IGP18" s="111"/>
      <c r="IGQ18" s="111"/>
      <c r="IGR18" s="111"/>
      <c r="IGS18" s="111"/>
      <c r="IGT18" s="111"/>
      <c r="IGU18" s="111"/>
      <c r="IGV18" s="111"/>
      <c r="IGW18" s="111"/>
      <c r="IGX18" s="111"/>
      <c r="IGY18" s="111"/>
      <c r="IGZ18" s="111"/>
      <c r="IHA18" s="111"/>
      <c r="IHB18" s="111"/>
      <c r="IHC18" s="111"/>
      <c r="IHD18" s="111"/>
      <c r="IHE18" s="111"/>
      <c r="IHF18" s="111"/>
      <c r="IHG18" s="111"/>
      <c r="IHH18" s="111"/>
      <c r="IHI18" s="111"/>
      <c r="IHJ18" s="111"/>
      <c r="IHK18" s="111"/>
      <c r="IHL18" s="111"/>
      <c r="IHM18" s="111"/>
      <c r="IHN18" s="111"/>
      <c r="IHO18" s="111"/>
      <c r="IHP18" s="111"/>
      <c r="IHQ18" s="111"/>
      <c r="IHR18" s="111"/>
      <c r="IHS18" s="111"/>
      <c r="IHT18" s="111"/>
      <c r="IHU18" s="111"/>
      <c r="IHV18" s="111"/>
      <c r="IHW18" s="111"/>
      <c r="IHX18" s="111"/>
      <c r="IHY18" s="111"/>
      <c r="IHZ18" s="111"/>
      <c r="IIA18" s="111"/>
      <c r="IIB18" s="111"/>
      <c r="IIC18" s="111"/>
      <c r="IID18" s="111"/>
      <c r="IIE18" s="111"/>
      <c r="IIF18" s="111"/>
      <c r="IIG18" s="111"/>
      <c r="IIH18" s="111"/>
      <c r="III18" s="111"/>
      <c r="IIJ18" s="111"/>
      <c r="IIK18" s="111"/>
      <c r="IIL18" s="111"/>
      <c r="IIM18" s="111"/>
      <c r="IIN18" s="111"/>
      <c r="IIO18" s="111"/>
      <c r="IIP18" s="111"/>
      <c r="IIQ18" s="111"/>
      <c r="IIR18" s="111"/>
      <c r="IIS18" s="111"/>
      <c r="IIT18" s="111"/>
      <c r="IIU18" s="111"/>
      <c r="IIV18" s="111"/>
      <c r="IIW18" s="111"/>
      <c r="IIX18" s="111"/>
      <c r="IIY18" s="111"/>
      <c r="IIZ18" s="111"/>
      <c r="IJA18" s="111"/>
      <c r="IJB18" s="111"/>
      <c r="IJC18" s="111"/>
      <c r="IJD18" s="111"/>
      <c r="IJE18" s="111"/>
      <c r="IJF18" s="111"/>
      <c r="IJG18" s="111"/>
      <c r="IJH18" s="111"/>
      <c r="IJI18" s="111"/>
      <c r="IJJ18" s="111"/>
      <c r="IJK18" s="111"/>
      <c r="IJL18" s="111"/>
      <c r="IJM18" s="111"/>
      <c r="IJN18" s="111"/>
      <c r="IJO18" s="111"/>
      <c r="IJP18" s="111"/>
      <c r="IJQ18" s="111"/>
      <c r="IJR18" s="111"/>
      <c r="IJS18" s="111"/>
      <c r="IJT18" s="111"/>
      <c r="IJU18" s="111"/>
      <c r="IJV18" s="111"/>
      <c r="IJW18" s="111"/>
      <c r="IJX18" s="111"/>
      <c r="IJY18" s="111"/>
      <c r="IJZ18" s="111"/>
      <c r="IKA18" s="111"/>
      <c r="IKB18" s="111"/>
      <c r="IKC18" s="111"/>
      <c r="IKD18" s="111"/>
      <c r="IKE18" s="111"/>
      <c r="IKF18" s="111"/>
      <c r="IKG18" s="111"/>
      <c r="IKH18" s="111"/>
      <c r="IKI18" s="111"/>
      <c r="IKJ18" s="111"/>
      <c r="IKK18" s="111"/>
      <c r="IKL18" s="111"/>
      <c r="IKM18" s="111"/>
      <c r="IKN18" s="111"/>
      <c r="IKO18" s="111"/>
      <c r="IKP18" s="111"/>
      <c r="IKQ18" s="111"/>
      <c r="IKR18" s="111"/>
      <c r="IKS18" s="111"/>
      <c r="IKT18" s="111"/>
      <c r="IKU18" s="111"/>
      <c r="IKV18" s="111"/>
      <c r="IKW18" s="111"/>
      <c r="IKX18" s="111"/>
      <c r="IKY18" s="111"/>
      <c r="IKZ18" s="111"/>
      <c r="ILA18" s="111"/>
      <c r="ILB18" s="111"/>
      <c r="ILC18" s="111"/>
      <c r="ILD18" s="111"/>
      <c r="ILE18" s="111"/>
      <c r="ILF18" s="111"/>
      <c r="ILG18" s="111"/>
      <c r="ILH18" s="111"/>
      <c r="ILI18" s="111"/>
      <c r="ILJ18" s="111"/>
      <c r="ILK18" s="111"/>
      <c r="ILL18" s="111"/>
      <c r="ILM18" s="111"/>
      <c r="ILN18" s="111"/>
      <c r="ILO18" s="111"/>
      <c r="ILP18" s="111"/>
      <c r="ILQ18" s="111"/>
      <c r="ILR18" s="111"/>
      <c r="ILS18" s="111"/>
      <c r="ILT18" s="111"/>
      <c r="ILU18" s="111"/>
      <c r="ILV18" s="111"/>
      <c r="ILW18" s="111"/>
      <c r="ILX18" s="111"/>
      <c r="ILY18" s="111"/>
      <c r="ILZ18" s="111"/>
      <c r="IMA18" s="111"/>
      <c r="IMB18" s="111"/>
      <c r="IMC18" s="111"/>
      <c r="IMD18" s="111"/>
      <c r="IME18" s="111"/>
      <c r="IMF18" s="111"/>
      <c r="IMG18" s="111"/>
      <c r="IMH18" s="111"/>
      <c r="IMI18" s="111"/>
      <c r="IMJ18" s="111"/>
      <c r="IMK18" s="111"/>
      <c r="IML18" s="111"/>
      <c r="IMM18" s="111"/>
      <c r="IMN18" s="111"/>
      <c r="IMO18" s="111"/>
      <c r="IMP18" s="111"/>
      <c r="IMQ18" s="111"/>
      <c r="IMR18" s="111"/>
      <c r="IMS18" s="111"/>
      <c r="IMT18" s="111"/>
      <c r="IMU18" s="111"/>
      <c r="IMV18" s="111"/>
      <c r="IMW18" s="111"/>
      <c r="IMX18" s="111"/>
      <c r="IMY18" s="111"/>
      <c r="IMZ18" s="111"/>
      <c r="INA18" s="111"/>
      <c r="INB18" s="111"/>
      <c r="INC18" s="111"/>
      <c r="IND18" s="111"/>
      <c r="INE18" s="111"/>
      <c r="INF18" s="111"/>
      <c r="ING18" s="111"/>
      <c r="INH18" s="111"/>
      <c r="INI18" s="111"/>
      <c r="INJ18" s="111"/>
      <c r="INK18" s="111"/>
      <c r="INL18" s="111"/>
      <c r="INM18" s="111"/>
      <c r="INN18" s="111"/>
      <c r="INO18" s="111"/>
      <c r="INP18" s="111"/>
      <c r="INQ18" s="111"/>
      <c r="INR18" s="111"/>
      <c r="INS18" s="111"/>
      <c r="INT18" s="111"/>
      <c r="INU18" s="111"/>
      <c r="INV18" s="111"/>
      <c r="INW18" s="111"/>
      <c r="INX18" s="111"/>
      <c r="INY18" s="111"/>
      <c r="INZ18" s="111"/>
      <c r="IOA18" s="111"/>
      <c r="IOB18" s="111"/>
      <c r="IOC18" s="111"/>
      <c r="IOD18" s="111"/>
      <c r="IOE18" s="111"/>
      <c r="IOF18" s="111"/>
      <c r="IOG18" s="111"/>
      <c r="IOH18" s="111"/>
      <c r="IOI18" s="111"/>
      <c r="IOJ18" s="111"/>
      <c r="IOK18" s="111"/>
      <c r="IOL18" s="111"/>
      <c r="IOM18" s="111"/>
      <c r="ION18" s="111"/>
      <c r="IOO18" s="111"/>
      <c r="IOP18" s="111"/>
      <c r="IOQ18" s="111"/>
      <c r="IOR18" s="111"/>
      <c r="IOS18" s="111"/>
      <c r="IOT18" s="111"/>
      <c r="IOU18" s="111"/>
      <c r="IOV18" s="111"/>
      <c r="IOW18" s="111"/>
      <c r="IOX18" s="111"/>
      <c r="IOY18" s="111"/>
      <c r="IOZ18" s="111"/>
      <c r="IPA18" s="111"/>
      <c r="IPB18" s="111"/>
      <c r="IPC18" s="111"/>
      <c r="IPD18" s="111"/>
      <c r="IPE18" s="111"/>
      <c r="IPF18" s="111"/>
      <c r="IPG18" s="111"/>
      <c r="IPH18" s="111"/>
      <c r="IPI18" s="111"/>
      <c r="IPJ18" s="111"/>
      <c r="IPK18" s="111"/>
      <c r="IPL18" s="111"/>
      <c r="IPM18" s="111"/>
      <c r="IPN18" s="111"/>
      <c r="IPO18" s="111"/>
      <c r="IPP18" s="111"/>
      <c r="IPQ18" s="111"/>
      <c r="IPR18" s="111"/>
      <c r="IPS18" s="111"/>
      <c r="IPT18" s="111"/>
      <c r="IPU18" s="111"/>
      <c r="IPV18" s="111"/>
      <c r="IPW18" s="111"/>
      <c r="IPX18" s="111"/>
      <c r="IPY18" s="111"/>
      <c r="IPZ18" s="111"/>
      <c r="IQA18" s="111"/>
      <c r="IQB18" s="111"/>
      <c r="IQC18" s="111"/>
      <c r="IQD18" s="111"/>
      <c r="IQE18" s="111"/>
      <c r="IQF18" s="111"/>
      <c r="IQG18" s="111"/>
      <c r="IQH18" s="111"/>
      <c r="IQI18" s="111"/>
      <c r="IQJ18" s="111"/>
      <c r="IQK18" s="111"/>
      <c r="IQL18" s="111"/>
      <c r="IQM18" s="111"/>
      <c r="IQN18" s="111"/>
      <c r="IQO18" s="111"/>
      <c r="IQP18" s="111"/>
      <c r="IQQ18" s="111"/>
      <c r="IQR18" s="111"/>
      <c r="IQS18" s="111"/>
      <c r="IQT18" s="111"/>
      <c r="IQU18" s="111"/>
      <c r="IQV18" s="111"/>
      <c r="IQW18" s="111"/>
      <c r="IQX18" s="111"/>
      <c r="IQY18" s="111"/>
      <c r="IQZ18" s="111"/>
      <c r="IRA18" s="111"/>
      <c r="IRB18" s="111"/>
      <c r="IRC18" s="111"/>
      <c r="IRD18" s="111"/>
      <c r="IRE18" s="111"/>
      <c r="IRF18" s="111"/>
      <c r="IRG18" s="111"/>
      <c r="IRH18" s="111"/>
      <c r="IRI18" s="111"/>
      <c r="IRJ18" s="111"/>
      <c r="IRK18" s="111"/>
      <c r="IRL18" s="111"/>
      <c r="IRM18" s="111"/>
      <c r="IRN18" s="111"/>
      <c r="IRO18" s="111"/>
      <c r="IRP18" s="111"/>
      <c r="IRQ18" s="111"/>
      <c r="IRR18" s="111"/>
      <c r="IRS18" s="111"/>
      <c r="IRT18" s="111"/>
      <c r="IRU18" s="111"/>
      <c r="IRV18" s="111"/>
      <c r="IRW18" s="111"/>
      <c r="IRX18" s="111"/>
      <c r="IRY18" s="111"/>
      <c r="IRZ18" s="111"/>
      <c r="ISA18" s="111"/>
      <c r="ISB18" s="111"/>
      <c r="ISC18" s="111"/>
      <c r="ISD18" s="111"/>
      <c r="ISE18" s="111"/>
      <c r="ISF18" s="111"/>
      <c r="ISG18" s="111"/>
      <c r="ISH18" s="111"/>
      <c r="ISI18" s="111"/>
      <c r="ISJ18" s="111"/>
      <c r="ISK18" s="111"/>
      <c r="ISL18" s="111"/>
      <c r="ISM18" s="111"/>
      <c r="ISN18" s="111"/>
      <c r="ISO18" s="111"/>
      <c r="ISP18" s="111"/>
      <c r="ISQ18" s="111"/>
      <c r="ISR18" s="111"/>
      <c r="ISS18" s="111"/>
      <c r="IST18" s="111"/>
      <c r="ISU18" s="111"/>
      <c r="ISV18" s="111"/>
      <c r="ISW18" s="111"/>
      <c r="ISX18" s="111"/>
      <c r="ISY18" s="111"/>
      <c r="ISZ18" s="111"/>
      <c r="ITA18" s="111"/>
      <c r="ITB18" s="111"/>
      <c r="ITC18" s="111"/>
      <c r="ITD18" s="111"/>
      <c r="ITE18" s="111"/>
      <c r="ITF18" s="111"/>
      <c r="ITG18" s="111"/>
      <c r="ITH18" s="111"/>
      <c r="ITI18" s="111"/>
      <c r="ITJ18" s="111"/>
      <c r="ITK18" s="111"/>
      <c r="ITL18" s="111"/>
      <c r="ITM18" s="111"/>
      <c r="ITN18" s="111"/>
      <c r="ITO18" s="111"/>
      <c r="ITP18" s="111"/>
      <c r="ITQ18" s="111"/>
      <c r="ITR18" s="111"/>
      <c r="ITS18" s="111"/>
      <c r="ITT18" s="111"/>
      <c r="ITU18" s="111"/>
      <c r="ITV18" s="111"/>
      <c r="ITW18" s="111"/>
      <c r="ITX18" s="111"/>
      <c r="ITY18" s="111"/>
      <c r="ITZ18" s="111"/>
      <c r="IUA18" s="111"/>
      <c r="IUB18" s="111"/>
      <c r="IUC18" s="111"/>
      <c r="IUD18" s="111"/>
      <c r="IUE18" s="111"/>
      <c r="IUF18" s="111"/>
      <c r="IUG18" s="111"/>
      <c r="IUH18" s="111"/>
      <c r="IUI18" s="111"/>
      <c r="IUJ18" s="111"/>
      <c r="IUK18" s="111"/>
      <c r="IUL18" s="111"/>
      <c r="IUM18" s="111"/>
      <c r="IUN18" s="111"/>
      <c r="IUO18" s="111"/>
      <c r="IUP18" s="111"/>
      <c r="IUQ18" s="111"/>
      <c r="IUR18" s="111"/>
      <c r="IUS18" s="111"/>
      <c r="IUT18" s="111"/>
      <c r="IUU18" s="111"/>
      <c r="IUV18" s="111"/>
      <c r="IUW18" s="111"/>
      <c r="IUX18" s="111"/>
      <c r="IUY18" s="111"/>
      <c r="IUZ18" s="111"/>
      <c r="IVA18" s="111"/>
      <c r="IVB18" s="111"/>
      <c r="IVC18" s="111"/>
      <c r="IVD18" s="111"/>
      <c r="IVE18" s="111"/>
      <c r="IVF18" s="111"/>
      <c r="IVG18" s="111"/>
      <c r="IVH18" s="111"/>
      <c r="IVI18" s="111"/>
      <c r="IVJ18" s="111"/>
      <c r="IVK18" s="111"/>
      <c r="IVL18" s="111"/>
      <c r="IVM18" s="111"/>
      <c r="IVN18" s="111"/>
      <c r="IVO18" s="111"/>
      <c r="IVP18" s="111"/>
      <c r="IVQ18" s="111"/>
      <c r="IVR18" s="111"/>
      <c r="IVS18" s="111"/>
      <c r="IVT18" s="111"/>
      <c r="IVU18" s="111"/>
      <c r="IVV18" s="111"/>
      <c r="IVW18" s="111"/>
      <c r="IVX18" s="111"/>
      <c r="IVY18" s="111"/>
      <c r="IVZ18" s="111"/>
      <c r="IWA18" s="111"/>
      <c r="IWB18" s="111"/>
      <c r="IWC18" s="111"/>
      <c r="IWD18" s="111"/>
      <c r="IWE18" s="111"/>
      <c r="IWF18" s="111"/>
      <c r="IWG18" s="111"/>
      <c r="IWH18" s="111"/>
      <c r="IWI18" s="111"/>
      <c r="IWJ18" s="111"/>
      <c r="IWK18" s="111"/>
      <c r="IWL18" s="111"/>
      <c r="IWM18" s="111"/>
      <c r="IWN18" s="111"/>
      <c r="IWO18" s="111"/>
      <c r="IWP18" s="111"/>
      <c r="IWQ18" s="111"/>
      <c r="IWR18" s="111"/>
      <c r="IWS18" s="111"/>
      <c r="IWT18" s="111"/>
      <c r="IWU18" s="111"/>
      <c r="IWV18" s="111"/>
      <c r="IWW18" s="111"/>
      <c r="IWX18" s="111"/>
      <c r="IWY18" s="111"/>
      <c r="IWZ18" s="111"/>
      <c r="IXA18" s="111"/>
      <c r="IXB18" s="111"/>
      <c r="IXC18" s="111"/>
      <c r="IXD18" s="111"/>
      <c r="IXE18" s="111"/>
      <c r="IXF18" s="111"/>
      <c r="IXG18" s="111"/>
      <c r="IXH18" s="111"/>
      <c r="IXI18" s="111"/>
      <c r="IXJ18" s="111"/>
      <c r="IXK18" s="111"/>
      <c r="IXL18" s="111"/>
      <c r="IXM18" s="111"/>
      <c r="IXN18" s="111"/>
      <c r="IXO18" s="111"/>
      <c r="IXP18" s="111"/>
      <c r="IXQ18" s="111"/>
      <c r="IXR18" s="111"/>
      <c r="IXS18" s="111"/>
      <c r="IXT18" s="111"/>
      <c r="IXU18" s="111"/>
      <c r="IXV18" s="111"/>
      <c r="IXW18" s="111"/>
      <c r="IXX18" s="111"/>
      <c r="IXY18" s="111"/>
      <c r="IXZ18" s="111"/>
      <c r="IYA18" s="111"/>
      <c r="IYB18" s="111"/>
      <c r="IYC18" s="111"/>
      <c r="IYD18" s="111"/>
      <c r="IYE18" s="111"/>
      <c r="IYF18" s="111"/>
      <c r="IYG18" s="111"/>
      <c r="IYH18" s="111"/>
      <c r="IYI18" s="111"/>
      <c r="IYJ18" s="111"/>
      <c r="IYK18" s="111"/>
      <c r="IYL18" s="111"/>
      <c r="IYM18" s="111"/>
      <c r="IYN18" s="111"/>
      <c r="IYO18" s="111"/>
      <c r="IYP18" s="111"/>
      <c r="IYQ18" s="111"/>
      <c r="IYR18" s="111"/>
      <c r="IYS18" s="111"/>
      <c r="IYT18" s="111"/>
      <c r="IYU18" s="111"/>
      <c r="IYV18" s="111"/>
      <c r="IYW18" s="111"/>
      <c r="IYX18" s="111"/>
      <c r="IYY18" s="111"/>
      <c r="IYZ18" s="111"/>
      <c r="IZA18" s="111"/>
      <c r="IZB18" s="111"/>
      <c r="IZC18" s="111"/>
      <c r="IZD18" s="111"/>
      <c r="IZE18" s="111"/>
      <c r="IZF18" s="111"/>
      <c r="IZG18" s="111"/>
      <c r="IZH18" s="111"/>
      <c r="IZI18" s="111"/>
      <c r="IZJ18" s="111"/>
      <c r="IZK18" s="111"/>
      <c r="IZL18" s="111"/>
      <c r="IZM18" s="111"/>
      <c r="IZN18" s="111"/>
      <c r="IZO18" s="111"/>
      <c r="IZP18" s="111"/>
      <c r="IZQ18" s="111"/>
      <c r="IZR18" s="111"/>
      <c r="IZS18" s="111"/>
      <c r="IZT18" s="111"/>
      <c r="IZU18" s="111"/>
      <c r="IZV18" s="111"/>
      <c r="IZW18" s="111"/>
      <c r="IZX18" s="111"/>
      <c r="IZY18" s="111"/>
      <c r="IZZ18" s="111"/>
      <c r="JAA18" s="111"/>
      <c r="JAB18" s="111"/>
      <c r="JAC18" s="111"/>
      <c r="JAD18" s="111"/>
      <c r="JAE18" s="111"/>
      <c r="JAF18" s="111"/>
      <c r="JAG18" s="111"/>
      <c r="JAH18" s="111"/>
      <c r="JAI18" s="111"/>
      <c r="JAJ18" s="111"/>
      <c r="JAK18" s="111"/>
      <c r="JAL18" s="111"/>
      <c r="JAM18" s="111"/>
      <c r="JAN18" s="111"/>
      <c r="JAO18" s="111"/>
      <c r="JAP18" s="111"/>
      <c r="JAQ18" s="111"/>
      <c r="JAR18" s="111"/>
      <c r="JAS18" s="111"/>
      <c r="JAT18" s="111"/>
      <c r="JAU18" s="111"/>
      <c r="JAV18" s="111"/>
      <c r="JAW18" s="111"/>
      <c r="JAX18" s="111"/>
      <c r="JAY18" s="111"/>
      <c r="JAZ18" s="111"/>
      <c r="JBA18" s="111"/>
      <c r="JBB18" s="111"/>
      <c r="JBC18" s="111"/>
      <c r="JBD18" s="111"/>
      <c r="JBE18" s="111"/>
      <c r="JBF18" s="111"/>
      <c r="JBG18" s="111"/>
      <c r="JBH18" s="111"/>
      <c r="JBI18" s="111"/>
      <c r="JBJ18" s="111"/>
      <c r="JBK18" s="111"/>
      <c r="JBL18" s="111"/>
      <c r="JBM18" s="111"/>
      <c r="JBN18" s="111"/>
      <c r="JBO18" s="111"/>
      <c r="JBP18" s="111"/>
      <c r="JBQ18" s="111"/>
      <c r="JBR18" s="111"/>
      <c r="JBS18" s="111"/>
      <c r="JBT18" s="111"/>
      <c r="JBU18" s="111"/>
      <c r="JBV18" s="111"/>
      <c r="JBW18" s="111"/>
      <c r="JBX18" s="111"/>
      <c r="JBY18" s="111"/>
      <c r="JBZ18" s="111"/>
      <c r="JCA18" s="111"/>
      <c r="JCB18" s="111"/>
      <c r="JCC18" s="111"/>
      <c r="JCD18" s="111"/>
      <c r="JCE18" s="111"/>
      <c r="JCF18" s="111"/>
      <c r="JCG18" s="111"/>
      <c r="JCH18" s="111"/>
      <c r="JCI18" s="111"/>
      <c r="JCJ18" s="111"/>
      <c r="JCK18" s="111"/>
      <c r="JCL18" s="111"/>
      <c r="JCM18" s="111"/>
      <c r="JCN18" s="111"/>
      <c r="JCO18" s="111"/>
      <c r="JCP18" s="111"/>
      <c r="JCQ18" s="111"/>
      <c r="JCR18" s="111"/>
      <c r="JCS18" s="111"/>
      <c r="JCT18" s="111"/>
      <c r="JCU18" s="111"/>
      <c r="JCV18" s="111"/>
      <c r="JCW18" s="111"/>
      <c r="JCX18" s="111"/>
      <c r="JCY18" s="111"/>
      <c r="JCZ18" s="111"/>
      <c r="JDA18" s="111"/>
      <c r="JDB18" s="111"/>
      <c r="JDC18" s="111"/>
      <c r="JDD18" s="111"/>
      <c r="JDE18" s="111"/>
      <c r="JDF18" s="111"/>
      <c r="JDG18" s="111"/>
      <c r="JDH18" s="111"/>
      <c r="JDI18" s="111"/>
      <c r="JDJ18" s="111"/>
      <c r="JDK18" s="111"/>
      <c r="JDL18" s="111"/>
      <c r="JDM18" s="111"/>
      <c r="JDN18" s="111"/>
      <c r="JDO18" s="111"/>
      <c r="JDP18" s="111"/>
      <c r="JDQ18" s="111"/>
      <c r="JDR18" s="111"/>
      <c r="JDS18" s="111"/>
      <c r="JDT18" s="111"/>
      <c r="JDU18" s="111"/>
      <c r="JDV18" s="111"/>
      <c r="JDW18" s="111"/>
      <c r="JDX18" s="111"/>
      <c r="JDY18" s="111"/>
      <c r="JDZ18" s="111"/>
      <c r="JEA18" s="111"/>
      <c r="JEB18" s="111"/>
      <c r="JEC18" s="111"/>
      <c r="JED18" s="111"/>
      <c r="JEE18" s="111"/>
      <c r="JEF18" s="111"/>
      <c r="JEG18" s="111"/>
      <c r="JEH18" s="111"/>
      <c r="JEI18" s="111"/>
      <c r="JEJ18" s="111"/>
      <c r="JEK18" s="111"/>
      <c r="JEL18" s="111"/>
      <c r="JEM18" s="111"/>
      <c r="JEN18" s="111"/>
      <c r="JEO18" s="111"/>
      <c r="JEP18" s="111"/>
      <c r="JEQ18" s="111"/>
      <c r="JER18" s="111"/>
      <c r="JES18" s="111"/>
      <c r="JET18" s="111"/>
      <c r="JEU18" s="111"/>
      <c r="JEV18" s="111"/>
      <c r="JEW18" s="111"/>
      <c r="JEX18" s="111"/>
      <c r="JEY18" s="111"/>
      <c r="JEZ18" s="111"/>
      <c r="JFA18" s="111"/>
      <c r="JFB18" s="111"/>
      <c r="JFC18" s="111"/>
      <c r="JFD18" s="111"/>
      <c r="JFE18" s="111"/>
      <c r="JFF18" s="111"/>
      <c r="JFG18" s="111"/>
      <c r="JFH18" s="111"/>
      <c r="JFI18" s="111"/>
      <c r="JFJ18" s="111"/>
      <c r="JFK18" s="111"/>
      <c r="JFL18" s="111"/>
      <c r="JFM18" s="111"/>
      <c r="JFN18" s="111"/>
      <c r="JFO18" s="111"/>
      <c r="JFP18" s="111"/>
      <c r="JFQ18" s="111"/>
      <c r="JFR18" s="111"/>
      <c r="JFS18" s="111"/>
      <c r="JFT18" s="111"/>
      <c r="JFU18" s="111"/>
      <c r="JFV18" s="111"/>
      <c r="JFW18" s="111"/>
      <c r="JFX18" s="111"/>
      <c r="JFY18" s="111"/>
      <c r="JFZ18" s="111"/>
      <c r="JGA18" s="111"/>
      <c r="JGB18" s="111"/>
      <c r="JGC18" s="111"/>
      <c r="JGD18" s="111"/>
      <c r="JGE18" s="111"/>
      <c r="JGF18" s="111"/>
      <c r="JGG18" s="111"/>
      <c r="JGH18" s="111"/>
      <c r="JGI18" s="111"/>
      <c r="JGJ18" s="111"/>
      <c r="JGK18" s="111"/>
      <c r="JGL18" s="111"/>
      <c r="JGM18" s="111"/>
      <c r="JGN18" s="111"/>
      <c r="JGO18" s="111"/>
      <c r="JGP18" s="111"/>
      <c r="JGQ18" s="111"/>
      <c r="JGR18" s="111"/>
      <c r="JGS18" s="111"/>
      <c r="JGT18" s="111"/>
      <c r="JGU18" s="111"/>
      <c r="JGV18" s="111"/>
      <c r="JGW18" s="111"/>
      <c r="JGX18" s="111"/>
      <c r="JGY18" s="111"/>
      <c r="JGZ18" s="111"/>
      <c r="JHA18" s="111"/>
      <c r="JHB18" s="111"/>
      <c r="JHC18" s="111"/>
      <c r="JHD18" s="111"/>
      <c r="JHE18" s="111"/>
      <c r="JHF18" s="111"/>
      <c r="JHG18" s="111"/>
      <c r="JHH18" s="111"/>
      <c r="JHI18" s="111"/>
      <c r="JHJ18" s="111"/>
      <c r="JHK18" s="111"/>
      <c r="JHL18" s="111"/>
      <c r="JHM18" s="111"/>
      <c r="JHN18" s="111"/>
      <c r="JHO18" s="111"/>
      <c r="JHP18" s="111"/>
      <c r="JHQ18" s="111"/>
      <c r="JHR18" s="111"/>
      <c r="JHS18" s="111"/>
      <c r="JHT18" s="111"/>
      <c r="JHU18" s="111"/>
      <c r="JHV18" s="111"/>
      <c r="JHW18" s="111"/>
      <c r="JHX18" s="111"/>
      <c r="JHY18" s="111"/>
      <c r="JHZ18" s="111"/>
      <c r="JIA18" s="111"/>
      <c r="JIB18" s="111"/>
      <c r="JIC18" s="111"/>
      <c r="JID18" s="111"/>
      <c r="JIE18" s="111"/>
      <c r="JIF18" s="111"/>
      <c r="JIG18" s="111"/>
      <c r="JIH18" s="111"/>
      <c r="JII18" s="111"/>
      <c r="JIJ18" s="111"/>
      <c r="JIK18" s="111"/>
      <c r="JIL18" s="111"/>
      <c r="JIM18" s="111"/>
      <c r="JIN18" s="111"/>
      <c r="JIO18" s="111"/>
      <c r="JIP18" s="111"/>
      <c r="JIQ18" s="111"/>
      <c r="JIR18" s="111"/>
      <c r="JIS18" s="111"/>
      <c r="JIT18" s="111"/>
      <c r="JIU18" s="111"/>
      <c r="JIV18" s="111"/>
      <c r="JIW18" s="111"/>
      <c r="JIX18" s="111"/>
      <c r="JIY18" s="111"/>
      <c r="JIZ18" s="111"/>
      <c r="JJA18" s="111"/>
      <c r="JJB18" s="111"/>
      <c r="JJC18" s="111"/>
      <c r="JJD18" s="111"/>
      <c r="JJE18" s="111"/>
      <c r="JJF18" s="111"/>
      <c r="JJG18" s="111"/>
      <c r="JJH18" s="111"/>
      <c r="JJI18" s="111"/>
      <c r="JJJ18" s="111"/>
      <c r="JJK18" s="111"/>
      <c r="JJL18" s="111"/>
      <c r="JJM18" s="111"/>
      <c r="JJN18" s="111"/>
      <c r="JJO18" s="111"/>
      <c r="JJP18" s="111"/>
      <c r="JJQ18" s="111"/>
      <c r="JJR18" s="111"/>
      <c r="JJS18" s="111"/>
      <c r="JJT18" s="111"/>
      <c r="JJU18" s="111"/>
      <c r="JJV18" s="111"/>
      <c r="JJW18" s="111"/>
      <c r="JJX18" s="111"/>
      <c r="JJY18" s="111"/>
      <c r="JJZ18" s="111"/>
      <c r="JKA18" s="111"/>
      <c r="JKB18" s="111"/>
      <c r="JKC18" s="111"/>
      <c r="JKD18" s="111"/>
      <c r="JKE18" s="111"/>
      <c r="JKF18" s="111"/>
      <c r="JKG18" s="111"/>
      <c r="JKH18" s="111"/>
      <c r="JKI18" s="111"/>
      <c r="JKJ18" s="111"/>
      <c r="JKK18" s="111"/>
      <c r="JKL18" s="111"/>
      <c r="JKM18" s="111"/>
      <c r="JKN18" s="111"/>
      <c r="JKO18" s="111"/>
      <c r="JKP18" s="111"/>
      <c r="JKQ18" s="111"/>
      <c r="JKR18" s="111"/>
      <c r="JKS18" s="111"/>
      <c r="JKT18" s="111"/>
      <c r="JKU18" s="111"/>
      <c r="JKV18" s="111"/>
      <c r="JKW18" s="111"/>
      <c r="JKX18" s="111"/>
      <c r="JKY18" s="111"/>
      <c r="JKZ18" s="111"/>
      <c r="JLA18" s="111"/>
      <c r="JLB18" s="111"/>
      <c r="JLC18" s="111"/>
      <c r="JLD18" s="111"/>
      <c r="JLE18" s="111"/>
      <c r="JLF18" s="111"/>
      <c r="JLG18" s="111"/>
      <c r="JLH18" s="111"/>
      <c r="JLI18" s="111"/>
      <c r="JLJ18" s="111"/>
      <c r="JLK18" s="111"/>
      <c r="JLL18" s="111"/>
      <c r="JLM18" s="111"/>
      <c r="JLN18" s="111"/>
      <c r="JLO18" s="111"/>
      <c r="JLP18" s="111"/>
      <c r="JLQ18" s="111"/>
      <c r="JLR18" s="111"/>
      <c r="JLS18" s="111"/>
      <c r="JLT18" s="111"/>
      <c r="JLU18" s="111"/>
      <c r="JLV18" s="111"/>
      <c r="JLW18" s="111"/>
      <c r="JLX18" s="111"/>
      <c r="JLY18" s="111"/>
      <c r="JLZ18" s="111"/>
      <c r="JMA18" s="111"/>
      <c r="JMB18" s="111"/>
      <c r="JMC18" s="111"/>
      <c r="JMD18" s="111"/>
      <c r="JME18" s="111"/>
      <c r="JMF18" s="111"/>
      <c r="JMG18" s="111"/>
      <c r="JMH18" s="111"/>
      <c r="JMI18" s="111"/>
      <c r="JMJ18" s="111"/>
      <c r="JMK18" s="111"/>
      <c r="JML18" s="111"/>
      <c r="JMM18" s="111"/>
      <c r="JMN18" s="111"/>
      <c r="JMO18" s="111"/>
      <c r="JMP18" s="111"/>
      <c r="JMQ18" s="111"/>
      <c r="JMR18" s="111"/>
      <c r="JMS18" s="111"/>
      <c r="JMT18" s="111"/>
      <c r="JMU18" s="111"/>
      <c r="JMV18" s="111"/>
      <c r="JMW18" s="111"/>
      <c r="JMX18" s="111"/>
      <c r="JMY18" s="111"/>
      <c r="JMZ18" s="111"/>
      <c r="JNA18" s="111"/>
      <c r="JNB18" s="111"/>
      <c r="JNC18" s="111"/>
      <c r="JND18" s="111"/>
      <c r="JNE18" s="111"/>
      <c r="JNF18" s="111"/>
      <c r="JNG18" s="111"/>
      <c r="JNH18" s="111"/>
      <c r="JNI18" s="111"/>
      <c r="JNJ18" s="111"/>
      <c r="JNK18" s="111"/>
      <c r="JNL18" s="111"/>
      <c r="JNM18" s="111"/>
      <c r="JNN18" s="111"/>
      <c r="JNO18" s="111"/>
      <c r="JNP18" s="111"/>
      <c r="JNQ18" s="111"/>
      <c r="JNR18" s="111"/>
      <c r="JNS18" s="111"/>
      <c r="JNT18" s="111"/>
      <c r="JNU18" s="111"/>
      <c r="JNV18" s="111"/>
      <c r="JNW18" s="111"/>
      <c r="JNX18" s="111"/>
      <c r="JNY18" s="111"/>
      <c r="JNZ18" s="111"/>
      <c r="JOA18" s="111"/>
      <c r="JOB18" s="111"/>
      <c r="JOC18" s="111"/>
      <c r="JOD18" s="111"/>
      <c r="JOE18" s="111"/>
      <c r="JOF18" s="111"/>
      <c r="JOG18" s="111"/>
      <c r="JOH18" s="111"/>
      <c r="JOI18" s="111"/>
      <c r="JOJ18" s="111"/>
      <c r="JOK18" s="111"/>
      <c r="JOL18" s="111"/>
      <c r="JOM18" s="111"/>
      <c r="JON18" s="111"/>
      <c r="JOO18" s="111"/>
      <c r="JOP18" s="111"/>
      <c r="JOQ18" s="111"/>
      <c r="JOR18" s="111"/>
      <c r="JOS18" s="111"/>
      <c r="JOT18" s="111"/>
      <c r="JOU18" s="111"/>
      <c r="JOV18" s="111"/>
      <c r="JOW18" s="111"/>
      <c r="JOX18" s="111"/>
      <c r="JOY18" s="111"/>
      <c r="JOZ18" s="111"/>
      <c r="JPA18" s="111"/>
      <c r="JPB18" s="111"/>
      <c r="JPC18" s="111"/>
      <c r="JPD18" s="111"/>
      <c r="JPE18" s="111"/>
      <c r="JPF18" s="111"/>
      <c r="JPG18" s="111"/>
      <c r="JPH18" s="111"/>
      <c r="JPI18" s="111"/>
      <c r="JPJ18" s="111"/>
      <c r="JPK18" s="111"/>
      <c r="JPL18" s="111"/>
      <c r="JPM18" s="111"/>
      <c r="JPN18" s="111"/>
      <c r="JPO18" s="111"/>
      <c r="JPP18" s="111"/>
      <c r="JPQ18" s="111"/>
      <c r="JPR18" s="111"/>
      <c r="JPS18" s="111"/>
      <c r="JPT18" s="111"/>
      <c r="JPU18" s="111"/>
      <c r="JPV18" s="111"/>
      <c r="JPW18" s="111"/>
      <c r="JPX18" s="111"/>
      <c r="JPY18" s="111"/>
      <c r="JPZ18" s="111"/>
      <c r="JQA18" s="111"/>
      <c r="JQB18" s="111"/>
      <c r="JQC18" s="111"/>
      <c r="JQD18" s="111"/>
      <c r="JQE18" s="111"/>
      <c r="JQF18" s="111"/>
      <c r="JQG18" s="111"/>
      <c r="JQH18" s="111"/>
      <c r="JQI18" s="111"/>
      <c r="JQJ18" s="111"/>
      <c r="JQK18" s="111"/>
      <c r="JQL18" s="111"/>
      <c r="JQM18" s="111"/>
      <c r="JQN18" s="111"/>
      <c r="JQO18" s="111"/>
      <c r="JQP18" s="111"/>
      <c r="JQQ18" s="111"/>
      <c r="JQR18" s="111"/>
      <c r="JQS18" s="111"/>
      <c r="JQT18" s="111"/>
      <c r="JQU18" s="111"/>
      <c r="JQV18" s="111"/>
      <c r="JQW18" s="111"/>
      <c r="JQX18" s="111"/>
      <c r="JQY18" s="111"/>
      <c r="JQZ18" s="111"/>
      <c r="JRA18" s="111"/>
      <c r="JRB18" s="111"/>
      <c r="JRC18" s="111"/>
      <c r="JRD18" s="111"/>
      <c r="JRE18" s="111"/>
      <c r="JRF18" s="111"/>
      <c r="JRG18" s="111"/>
      <c r="JRH18" s="111"/>
      <c r="JRI18" s="111"/>
      <c r="JRJ18" s="111"/>
      <c r="JRK18" s="111"/>
      <c r="JRL18" s="111"/>
      <c r="JRM18" s="111"/>
      <c r="JRN18" s="111"/>
      <c r="JRO18" s="111"/>
      <c r="JRP18" s="111"/>
      <c r="JRQ18" s="111"/>
      <c r="JRR18" s="111"/>
      <c r="JRS18" s="111"/>
      <c r="JRT18" s="111"/>
      <c r="JRU18" s="111"/>
      <c r="JRV18" s="111"/>
      <c r="JRW18" s="111"/>
      <c r="JRX18" s="111"/>
      <c r="JRY18" s="111"/>
      <c r="JRZ18" s="111"/>
      <c r="JSA18" s="111"/>
      <c r="JSB18" s="111"/>
      <c r="JSC18" s="111"/>
      <c r="JSD18" s="111"/>
      <c r="JSE18" s="111"/>
      <c r="JSF18" s="111"/>
      <c r="JSG18" s="111"/>
      <c r="JSH18" s="111"/>
      <c r="JSI18" s="111"/>
      <c r="JSJ18" s="111"/>
      <c r="JSK18" s="111"/>
      <c r="JSL18" s="111"/>
      <c r="JSM18" s="111"/>
      <c r="JSN18" s="111"/>
      <c r="JSO18" s="111"/>
      <c r="JSP18" s="111"/>
      <c r="JSQ18" s="111"/>
      <c r="JSR18" s="111"/>
      <c r="JSS18" s="111"/>
      <c r="JST18" s="111"/>
      <c r="JSU18" s="111"/>
      <c r="JSV18" s="111"/>
      <c r="JSW18" s="111"/>
      <c r="JSX18" s="111"/>
      <c r="JSY18" s="111"/>
      <c r="JSZ18" s="111"/>
      <c r="JTA18" s="111"/>
      <c r="JTB18" s="111"/>
      <c r="JTC18" s="111"/>
      <c r="JTD18" s="111"/>
      <c r="JTE18" s="111"/>
      <c r="JTF18" s="111"/>
      <c r="JTG18" s="111"/>
      <c r="JTH18" s="111"/>
      <c r="JTI18" s="111"/>
      <c r="JTJ18" s="111"/>
      <c r="JTK18" s="111"/>
      <c r="JTL18" s="111"/>
      <c r="JTM18" s="111"/>
      <c r="JTN18" s="111"/>
      <c r="JTO18" s="111"/>
      <c r="JTP18" s="111"/>
      <c r="JTQ18" s="111"/>
      <c r="JTR18" s="111"/>
      <c r="JTS18" s="111"/>
      <c r="JTT18" s="111"/>
      <c r="JTU18" s="111"/>
      <c r="JTV18" s="111"/>
      <c r="JTW18" s="111"/>
      <c r="JTX18" s="111"/>
      <c r="JTY18" s="111"/>
      <c r="JTZ18" s="111"/>
      <c r="JUA18" s="111"/>
      <c r="JUB18" s="111"/>
      <c r="JUC18" s="111"/>
      <c r="JUD18" s="111"/>
      <c r="JUE18" s="111"/>
      <c r="JUF18" s="111"/>
      <c r="JUG18" s="111"/>
      <c r="JUH18" s="111"/>
      <c r="JUI18" s="111"/>
      <c r="JUJ18" s="111"/>
      <c r="JUK18" s="111"/>
      <c r="JUL18" s="111"/>
      <c r="JUM18" s="111"/>
      <c r="JUN18" s="111"/>
      <c r="JUO18" s="111"/>
      <c r="JUP18" s="111"/>
      <c r="JUQ18" s="111"/>
      <c r="JUR18" s="111"/>
      <c r="JUS18" s="111"/>
      <c r="JUT18" s="111"/>
      <c r="JUU18" s="111"/>
      <c r="JUV18" s="111"/>
      <c r="JUW18" s="111"/>
      <c r="JUX18" s="111"/>
      <c r="JUY18" s="111"/>
      <c r="JUZ18" s="111"/>
      <c r="JVA18" s="111"/>
      <c r="JVB18" s="111"/>
      <c r="JVC18" s="111"/>
      <c r="JVD18" s="111"/>
      <c r="JVE18" s="111"/>
      <c r="JVF18" s="111"/>
      <c r="JVG18" s="111"/>
      <c r="JVH18" s="111"/>
      <c r="JVI18" s="111"/>
      <c r="JVJ18" s="111"/>
      <c r="JVK18" s="111"/>
      <c r="JVL18" s="111"/>
      <c r="JVM18" s="111"/>
      <c r="JVN18" s="111"/>
      <c r="JVO18" s="111"/>
      <c r="JVP18" s="111"/>
      <c r="JVQ18" s="111"/>
      <c r="JVR18" s="111"/>
      <c r="JVS18" s="111"/>
      <c r="JVT18" s="111"/>
      <c r="JVU18" s="111"/>
      <c r="JVV18" s="111"/>
      <c r="JVW18" s="111"/>
      <c r="JVX18" s="111"/>
      <c r="JVY18" s="111"/>
      <c r="JVZ18" s="111"/>
      <c r="JWA18" s="111"/>
      <c r="JWB18" s="111"/>
      <c r="JWC18" s="111"/>
      <c r="JWD18" s="111"/>
      <c r="JWE18" s="111"/>
      <c r="JWF18" s="111"/>
      <c r="JWG18" s="111"/>
      <c r="JWH18" s="111"/>
      <c r="JWI18" s="111"/>
      <c r="JWJ18" s="111"/>
      <c r="JWK18" s="111"/>
      <c r="JWL18" s="111"/>
      <c r="JWM18" s="111"/>
      <c r="JWN18" s="111"/>
      <c r="JWO18" s="111"/>
      <c r="JWP18" s="111"/>
      <c r="JWQ18" s="111"/>
      <c r="JWR18" s="111"/>
      <c r="JWS18" s="111"/>
      <c r="JWT18" s="111"/>
      <c r="JWU18" s="111"/>
      <c r="JWV18" s="111"/>
      <c r="JWW18" s="111"/>
      <c r="JWX18" s="111"/>
      <c r="JWY18" s="111"/>
      <c r="JWZ18" s="111"/>
      <c r="JXA18" s="111"/>
      <c r="JXB18" s="111"/>
      <c r="JXC18" s="111"/>
      <c r="JXD18" s="111"/>
      <c r="JXE18" s="111"/>
      <c r="JXF18" s="111"/>
      <c r="JXG18" s="111"/>
      <c r="JXH18" s="111"/>
      <c r="JXI18" s="111"/>
      <c r="JXJ18" s="111"/>
      <c r="JXK18" s="111"/>
      <c r="JXL18" s="111"/>
      <c r="JXM18" s="111"/>
      <c r="JXN18" s="111"/>
      <c r="JXO18" s="111"/>
      <c r="JXP18" s="111"/>
      <c r="JXQ18" s="111"/>
      <c r="JXR18" s="111"/>
      <c r="JXS18" s="111"/>
      <c r="JXT18" s="111"/>
      <c r="JXU18" s="111"/>
      <c r="JXV18" s="111"/>
      <c r="JXW18" s="111"/>
      <c r="JXX18" s="111"/>
      <c r="JXY18" s="111"/>
      <c r="JXZ18" s="111"/>
      <c r="JYA18" s="111"/>
      <c r="JYB18" s="111"/>
      <c r="JYC18" s="111"/>
      <c r="JYD18" s="111"/>
      <c r="JYE18" s="111"/>
      <c r="JYF18" s="111"/>
      <c r="JYG18" s="111"/>
      <c r="JYH18" s="111"/>
      <c r="JYI18" s="111"/>
      <c r="JYJ18" s="111"/>
      <c r="JYK18" s="111"/>
      <c r="JYL18" s="111"/>
      <c r="JYM18" s="111"/>
      <c r="JYN18" s="111"/>
      <c r="JYO18" s="111"/>
      <c r="JYP18" s="111"/>
      <c r="JYQ18" s="111"/>
      <c r="JYR18" s="111"/>
      <c r="JYS18" s="111"/>
      <c r="JYT18" s="111"/>
      <c r="JYU18" s="111"/>
      <c r="JYV18" s="111"/>
      <c r="JYW18" s="111"/>
      <c r="JYX18" s="111"/>
      <c r="JYY18" s="111"/>
      <c r="JYZ18" s="111"/>
      <c r="JZA18" s="111"/>
      <c r="JZB18" s="111"/>
      <c r="JZC18" s="111"/>
      <c r="JZD18" s="111"/>
      <c r="JZE18" s="111"/>
      <c r="JZF18" s="111"/>
      <c r="JZG18" s="111"/>
      <c r="JZH18" s="111"/>
      <c r="JZI18" s="111"/>
      <c r="JZJ18" s="111"/>
      <c r="JZK18" s="111"/>
      <c r="JZL18" s="111"/>
      <c r="JZM18" s="111"/>
      <c r="JZN18" s="111"/>
      <c r="JZO18" s="111"/>
      <c r="JZP18" s="111"/>
      <c r="JZQ18" s="111"/>
      <c r="JZR18" s="111"/>
      <c r="JZS18" s="111"/>
      <c r="JZT18" s="111"/>
      <c r="JZU18" s="111"/>
      <c r="JZV18" s="111"/>
      <c r="JZW18" s="111"/>
      <c r="JZX18" s="111"/>
      <c r="JZY18" s="111"/>
      <c r="JZZ18" s="111"/>
      <c r="KAA18" s="111"/>
      <c r="KAB18" s="111"/>
      <c r="KAC18" s="111"/>
      <c r="KAD18" s="111"/>
      <c r="KAE18" s="111"/>
      <c r="KAF18" s="111"/>
      <c r="KAG18" s="111"/>
      <c r="KAH18" s="111"/>
      <c r="KAI18" s="111"/>
      <c r="KAJ18" s="111"/>
      <c r="KAK18" s="111"/>
      <c r="KAL18" s="111"/>
      <c r="KAM18" s="111"/>
      <c r="KAN18" s="111"/>
      <c r="KAO18" s="111"/>
      <c r="KAP18" s="111"/>
      <c r="KAQ18" s="111"/>
      <c r="KAR18" s="111"/>
      <c r="KAS18" s="111"/>
      <c r="KAT18" s="111"/>
      <c r="KAU18" s="111"/>
      <c r="KAV18" s="111"/>
      <c r="KAW18" s="111"/>
      <c r="KAX18" s="111"/>
      <c r="KAY18" s="111"/>
      <c r="KAZ18" s="111"/>
      <c r="KBA18" s="111"/>
      <c r="KBB18" s="111"/>
      <c r="KBC18" s="111"/>
      <c r="KBD18" s="111"/>
      <c r="KBE18" s="111"/>
      <c r="KBF18" s="111"/>
      <c r="KBG18" s="111"/>
      <c r="KBH18" s="111"/>
      <c r="KBI18" s="111"/>
      <c r="KBJ18" s="111"/>
      <c r="KBK18" s="111"/>
      <c r="KBL18" s="111"/>
      <c r="KBM18" s="111"/>
      <c r="KBN18" s="111"/>
      <c r="KBO18" s="111"/>
      <c r="KBP18" s="111"/>
      <c r="KBQ18" s="111"/>
      <c r="KBR18" s="111"/>
      <c r="KBS18" s="111"/>
      <c r="KBT18" s="111"/>
      <c r="KBU18" s="111"/>
      <c r="KBV18" s="111"/>
      <c r="KBW18" s="111"/>
      <c r="KBX18" s="111"/>
      <c r="KBY18" s="111"/>
      <c r="KBZ18" s="111"/>
      <c r="KCA18" s="111"/>
      <c r="KCB18" s="111"/>
      <c r="KCC18" s="111"/>
      <c r="KCD18" s="111"/>
      <c r="KCE18" s="111"/>
      <c r="KCF18" s="111"/>
      <c r="KCG18" s="111"/>
      <c r="KCH18" s="111"/>
      <c r="KCI18" s="111"/>
      <c r="KCJ18" s="111"/>
      <c r="KCK18" s="111"/>
      <c r="KCL18" s="111"/>
      <c r="KCM18" s="111"/>
      <c r="KCN18" s="111"/>
      <c r="KCO18" s="111"/>
      <c r="KCP18" s="111"/>
      <c r="KCQ18" s="111"/>
      <c r="KCR18" s="111"/>
      <c r="KCS18" s="111"/>
      <c r="KCT18" s="111"/>
      <c r="KCU18" s="111"/>
      <c r="KCV18" s="111"/>
      <c r="KCW18" s="111"/>
      <c r="KCX18" s="111"/>
      <c r="KCY18" s="111"/>
      <c r="KCZ18" s="111"/>
      <c r="KDA18" s="111"/>
      <c r="KDB18" s="111"/>
      <c r="KDC18" s="111"/>
      <c r="KDD18" s="111"/>
      <c r="KDE18" s="111"/>
      <c r="KDF18" s="111"/>
      <c r="KDG18" s="111"/>
      <c r="KDH18" s="111"/>
      <c r="KDI18" s="111"/>
      <c r="KDJ18" s="111"/>
      <c r="KDK18" s="111"/>
      <c r="KDL18" s="111"/>
      <c r="KDM18" s="111"/>
      <c r="KDN18" s="111"/>
      <c r="KDO18" s="111"/>
      <c r="KDP18" s="111"/>
      <c r="KDQ18" s="111"/>
      <c r="KDR18" s="111"/>
      <c r="KDS18" s="111"/>
      <c r="KDT18" s="111"/>
      <c r="KDU18" s="111"/>
      <c r="KDV18" s="111"/>
      <c r="KDW18" s="111"/>
      <c r="KDX18" s="111"/>
      <c r="KDY18" s="111"/>
      <c r="KDZ18" s="111"/>
      <c r="KEA18" s="111"/>
      <c r="KEB18" s="111"/>
      <c r="KEC18" s="111"/>
      <c r="KED18" s="111"/>
      <c r="KEE18" s="111"/>
      <c r="KEF18" s="111"/>
      <c r="KEG18" s="111"/>
      <c r="KEH18" s="111"/>
      <c r="KEI18" s="111"/>
      <c r="KEJ18" s="111"/>
      <c r="KEK18" s="111"/>
      <c r="KEL18" s="111"/>
      <c r="KEM18" s="111"/>
      <c r="KEN18" s="111"/>
      <c r="KEO18" s="111"/>
      <c r="KEP18" s="111"/>
      <c r="KEQ18" s="111"/>
      <c r="KER18" s="111"/>
      <c r="KES18" s="111"/>
      <c r="KET18" s="111"/>
      <c r="KEU18" s="111"/>
      <c r="KEV18" s="111"/>
      <c r="KEW18" s="111"/>
      <c r="KEX18" s="111"/>
      <c r="KEY18" s="111"/>
      <c r="KEZ18" s="111"/>
      <c r="KFA18" s="111"/>
      <c r="KFB18" s="111"/>
      <c r="KFC18" s="111"/>
      <c r="KFD18" s="111"/>
      <c r="KFE18" s="111"/>
      <c r="KFF18" s="111"/>
      <c r="KFG18" s="111"/>
      <c r="KFH18" s="111"/>
      <c r="KFI18" s="111"/>
      <c r="KFJ18" s="111"/>
      <c r="KFK18" s="111"/>
      <c r="KFL18" s="111"/>
      <c r="KFM18" s="111"/>
      <c r="KFN18" s="111"/>
      <c r="KFO18" s="111"/>
      <c r="KFP18" s="111"/>
      <c r="KFQ18" s="111"/>
      <c r="KFR18" s="111"/>
      <c r="KFS18" s="111"/>
      <c r="KFT18" s="111"/>
      <c r="KFU18" s="111"/>
      <c r="KFV18" s="111"/>
      <c r="KFW18" s="111"/>
      <c r="KFX18" s="111"/>
      <c r="KFY18" s="111"/>
      <c r="KFZ18" s="111"/>
      <c r="KGA18" s="111"/>
      <c r="KGB18" s="111"/>
      <c r="KGC18" s="111"/>
      <c r="KGD18" s="111"/>
      <c r="KGE18" s="111"/>
      <c r="KGF18" s="111"/>
      <c r="KGG18" s="111"/>
      <c r="KGH18" s="111"/>
      <c r="KGI18" s="111"/>
      <c r="KGJ18" s="111"/>
      <c r="KGK18" s="111"/>
      <c r="KGL18" s="111"/>
      <c r="KGM18" s="111"/>
      <c r="KGN18" s="111"/>
      <c r="KGO18" s="111"/>
      <c r="KGP18" s="111"/>
      <c r="KGQ18" s="111"/>
      <c r="KGR18" s="111"/>
      <c r="KGS18" s="111"/>
      <c r="KGT18" s="111"/>
      <c r="KGU18" s="111"/>
      <c r="KGV18" s="111"/>
      <c r="KGW18" s="111"/>
      <c r="KGX18" s="111"/>
      <c r="KGY18" s="111"/>
      <c r="KGZ18" s="111"/>
      <c r="KHA18" s="111"/>
      <c r="KHB18" s="111"/>
      <c r="KHC18" s="111"/>
      <c r="KHD18" s="111"/>
      <c r="KHE18" s="111"/>
      <c r="KHF18" s="111"/>
      <c r="KHG18" s="111"/>
      <c r="KHH18" s="111"/>
      <c r="KHI18" s="111"/>
      <c r="KHJ18" s="111"/>
      <c r="KHK18" s="111"/>
      <c r="KHL18" s="111"/>
      <c r="KHM18" s="111"/>
      <c r="KHN18" s="111"/>
      <c r="KHO18" s="111"/>
      <c r="KHP18" s="111"/>
      <c r="KHQ18" s="111"/>
      <c r="KHR18" s="111"/>
      <c r="KHS18" s="111"/>
      <c r="KHT18" s="111"/>
      <c r="KHU18" s="111"/>
      <c r="KHV18" s="111"/>
      <c r="KHW18" s="111"/>
      <c r="KHX18" s="111"/>
      <c r="KHY18" s="111"/>
      <c r="KHZ18" s="111"/>
      <c r="KIA18" s="111"/>
      <c r="KIB18" s="111"/>
      <c r="KIC18" s="111"/>
      <c r="KID18" s="111"/>
      <c r="KIE18" s="111"/>
      <c r="KIF18" s="111"/>
      <c r="KIG18" s="111"/>
      <c r="KIH18" s="111"/>
      <c r="KII18" s="111"/>
      <c r="KIJ18" s="111"/>
      <c r="KIK18" s="111"/>
      <c r="KIL18" s="111"/>
      <c r="KIM18" s="111"/>
      <c r="KIN18" s="111"/>
      <c r="KIO18" s="111"/>
      <c r="KIP18" s="111"/>
      <c r="KIQ18" s="111"/>
      <c r="KIR18" s="111"/>
      <c r="KIS18" s="111"/>
      <c r="KIT18" s="111"/>
      <c r="KIU18" s="111"/>
      <c r="KIV18" s="111"/>
      <c r="KIW18" s="111"/>
      <c r="KIX18" s="111"/>
      <c r="KIY18" s="111"/>
      <c r="KIZ18" s="111"/>
      <c r="KJA18" s="111"/>
      <c r="KJB18" s="111"/>
      <c r="KJC18" s="111"/>
      <c r="KJD18" s="111"/>
      <c r="KJE18" s="111"/>
      <c r="KJF18" s="111"/>
      <c r="KJG18" s="111"/>
      <c r="KJH18" s="111"/>
      <c r="KJI18" s="111"/>
      <c r="KJJ18" s="111"/>
      <c r="KJK18" s="111"/>
      <c r="KJL18" s="111"/>
      <c r="KJM18" s="111"/>
      <c r="KJN18" s="111"/>
      <c r="KJO18" s="111"/>
      <c r="KJP18" s="111"/>
      <c r="KJQ18" s="111"/>
      <c r="KJR18" s="111"/>
      <c r="KJS18" s="111"/>
      <c r="KJT18" s="111"/>
      <c r="KJU18" s="111"/>
      <c r="KJV18" s="111"/>
      <c r="KJW18" s="111"/>
      <c r="KJX18" s="111"/>
      <c r="KJY18" s="111"/>
      <c r="KJZ18" s="111"/>
      <c r="KKA18" s="111"/>
      <c r="KKB18" s="111"/>
      <c r="KKC18" s="111"/>
      <c r="KKD18" s="111"/>
      <c r="KKE18" s="111"/>
      <c r="KKF18" s="111"/>
      <c r="KKG18" s="111"/>
      <c r="KKH18" s="111"/>
      <c r="KKI18" s="111"/>
      <c r="KKJ18" s="111"/>
      <c r="KKK18" s="111"/>
      <c r="KKL18" s="111"/>
      <c r="KKM18" s="111"/>
      <c r="KKN18" s="111"/>
      <c r="KKO18" s="111"/>
      <c r="KKP18" s="111"/>
      <c r="KKQ18" s="111"/>
      <c r="KKR18" s="111"/>
      <c r="KKS18" s="111"/>
      <c r="KKT18" s="111"/>
      <c r="KKU18" s="111"/>
      <c r="KKV18" s="111"/>
      <c r="KKW18" s="111"/>
      <c r="KKX18" s="111"/>
      <c r="KKY18" s="111"/>
      <c r="KKZ18" s="111"/>
      <c r="KLA18" s="111"/>
      <c r="KLB18" s="111"/>
      <c r="KLC18" s="111"/>
      <c r="KLD18" s="111"/>
      <c r="KLE18" s="111"/>
      <c r="KLF18" s="111"/>
      <c r="KLG18" s="111"/>
      <c r="KLH18" s="111"/>
      <c r="KLI18" s="111"/>
      <c r="KLJ18" s="111"/>
      <c r="KLK18" s="111"/>
      <c r="KLL18" s="111"/>
      <c r="KLM18" s="111"/>
      <c r="KLN18" s="111"/>
      <c r="KLO18" s="111"/>
      <c r="KLP18" s="111"/>
      <c r="KLQ18" s="111"/>
      <c r="KLR18" s="111"/>
      <c r="KLS18" s="111"/>
      <c r="KLT18" s="111"/>
      <c r="KLU18" s="111"/>
      <c r="KLV18" s="111"/>
      <c r="KLW18" s="111"/>
      <c r="KLX18" s="111"/>
      <c r="KLY18" s="111"/>
      <c r="KLZ18" s="111"/>
      <c r="KMA18" s="111"/>
      <c r="KMB18" s="111"/>
      <c r="KMC18" s="111"/>
      <c r="KMD18" s="111"/>
      <c r="KME18" s="111"/>
      <c r="KMF18" s="111"/>
      <c r="KMG18" s="111"/>
      <c r="KMH18" s="111"/>
      <c r="KMI18" s="111"/>
      <c r="KMJ18" s="111"/>
      <c r="KMK18" s="111"/>
      <c r="KML18" s="111"/>
      <c r="KMM18" s="111"/>
      <c r="KMN18" s="111"/>
      <c r="KMO18" s="111"/>
      <c r="KMP18" s="111"/>
      <c r="KMQ18" s="111"/>
      <c r="KMR18" s="111"/>
      <c r="KMS18" s="111"/>
      <c r="KMT18" s="111"/>
      <c r="KMU18" s="111"/>
      <c r="KMV18" s="111"/>
      <c r="KMW18" s="111"/>
      <c r="KMX18" s="111"/>
      <c r="KMY18" s="111"/>
      <c r="KMZ18" s="111"/>
      <c r="KNA18" s="111"/>
      <c r="KNB18" s="111"/>
      <c r="KNC18" s="111"/>
      <c r="KND18" s="111"/>
      <c r="KNE18" s="111"/>
      <c r="KNF18" s="111"/>
      <c r="KNG18" s="111"/>
      <c r="KNH18" s="111"/>
      <c r="KNI18" s="111"/>
      <c r="KNJ18" s="111"/>
      <c r="KNK18" s="111"/>
      <c r="KNL18" s="111"/>
      <c r="KNM18" s="111"/>
      <c r="KNN18" s="111"/>
      <c r="KNO18" s="111"/>
      <c r="KNP18" s="111"/>
      <c r="KNQ18" s="111"/>
      <c r="KNR18" s="111"/>
      <c r="KNS18" s="111"/>
      <c r="KNT18" s="111"/>
      <c r="KNU18" s="111"/>
      <c r="KNV18" s="111"/>
      <c r="KNW18" s="111"/>
      <c r="KNX18" s="111"/>
      <c r="KNY18" s="111"/>
      <c r="KNZ18" s="111"/>
      <c r="KOA18" s="111"/>
      <c r="KOB18" s="111"/>
      <c r="KOC18" s="111"/>
      <c r="KOD18" s="111"/>
      <c r="KOE18" s="111"/>
      <c r="KOF18" s="111"/>
      <c r="KOG18" s="111"/>
      <c r="KOH18" s="111"/>
      <c r="KOI18" s="111"/>
      <c r="KOJ18" s="111"/>
      <c r="KOK18" s="111"/>
      <c r="KOL18" s="111"/>
      <c r="KOM18" s="111"/>
      <c r="KON18" s="111"/>
      <c r="KOO18" s="111"/>
      <c r="KOP18" s="111"/>
      <c r="KOQ18" s="111"/>
      <c r="KOR18" s="111"/>
      <c r="KOS18" s="111"/>
      <c r="KOT18" s="111"/>
      <c r="KOU18" s="111"/>
      <c r="KOV18" s="111"/>
      <c r="KOW18" s="111"/>
      <c r="KOX18" s="111"/>
      <c r="KOY18" s="111"/>
      <c r="KOZ18" s="111"/>
      <c r="KPA18" s="111"/>
      <c r="KPB18" s="111"/>
      <c r="KPC18" s="111"/>
      <c r="KPD18" s="111"/>
      <c r="KPE18" s="111"/>
      <c r="KPF18" s="111"/>
      <c r="KPG18" s="111"/>
      <c r="KPH18" s="111"/>
      <c r="KPI18" s="111"/>
      <c r="KPJ18" s="111"/>
      <c r="KPK18" s="111"/>
      <c r="KPL18" s="111"/>
      <c r="KPM18" s="111"/>
      <c r="KPN18" s="111"/>
      <c r="KPO18" s="111"/>
      <c r="KPP18" s="111"/>
      <c r="KPQ18" s="111"/>
      <c r="KPR18" s="111"/>
      <c r="KPS18" s="111"/>
      <c r="KPT18" s="111"/>
      <c r="KPU18" s="111"/>
      <c r="KPV18" s="111"/>
      <c r="KPW18" s="111"/>
      <c r="KPX18" s="111"/>
      <c r="KPY18" s="111"/>
      <c r="KPZ18" s="111"/>
      <c r="KQA18" s="111"/>
      <c r="KQB18" s="111"/>
      <c r="KQC18" s="111"/>
      <c r="KQD18" s="111"/>
      <c r="KQE18" s="111"/>
      <c r="KQF18" s="111"/>
      <c r="KQG18" s="111"/>
      <c r="KQH18" s="111"/>
      <c r="KQI18" s="111"/>
      <c r="KQJ18" s="111"/>
      <c r="KQK18" s="111"/>
      <c r="KQL18" s="111"/>
      <c r="KQM18" s="111"/>
      <c r="KQN18" s="111"/>
      <c r="KQO18" s="111"/>
      <c r="KQP18" s="111"/>
      <c r="KQQ18" s="111"/>
      <c r="KQR18" s="111"/>
      <c r="KQS18" s="111"/>
      <c r="KQT18" s="111"/>
      <c r="KQU18" s="111"/>
      <c r="KQV18" s="111"/>
      <c r="KQW18" s="111"/>
      <c r="KQX18" s="111"/>
      <c r="KQY18" s="111"/>
      <c r="KQZ18" s="111"/>
      <c r="KRA18" s="111"/>
      <c r="KRB18" s="111"/>
      <c r="KRC18" s="111"/>
      <c r="KRD18" s="111"/>
      <c r="KRE18" s="111"/>
      <c r="KRF18" s="111"/>
      <c r="KRG18" s="111"/>
      <c r="KRH18" s="111"/>
      <c r="KRI18" s="111"/>
      <c r="KRJ18" s="111"/>
      <c r="KRK18" s="111"/>
      <c r="KRL18" s="111"/>
      <c r="KRM18" s="111"/>
      <c r="KRN18" s="111"/>
      <c r="KRO18" s="111"/>
      <c r="KRP18" s="111"/>
      <c r="KRQ18" s="111"/>
      <c r="KRR18" s="111"/>
      <c r="KRS18" s="111"/>
      <c r="KRT18" s="111"/>
      <c r="KRU18" s="111"/>
      <c r="KRV18" s="111"/>
      <c r="KRW18" s="111"/>
      <c r="KRX18" s="111"/>
      <c r="KRY18" s="111"/>
      <c r="KRZ18" s="111"/>
      <c r="KSA18" s="111"/>
      <c r="KSB18" s="111"/>
      <c r="KSC18" s="111"/>
      <c r="KSD18" s="111"/>
      <c r="KSE18" s="111"/>
      <c r="KSF18" s="111"/>
      <c r="KSG18" s="111"/>
      <c r="KSH18" s="111"/>
      <c r="KSI18" s="111"/>
      <c r="KSJ18" s="111"/>
      <c r="KSK18" s="111"/>
      <c r="KSL18" s="111"/>
      <c r="KSM18" s="111"/>
      <c r="KSN18" s="111"/>
      <c r="KSO18" s="111"/>
      <c r="KSP18" s="111"/>
      <c r="KSQ18" s="111"/>
      <c r="KSR18" s="111"/>
      <c r="KSS18" s="111"/>
      <c r="KST18" s="111"/>
      <c r="KSU18" s="111"/>
      <c r="KSV18" s="111"/>
      <c r="KSW18" s="111"/>
      <c r="KSX18" s="111"/>
      <c r="KSY18" s="111"/>
      <c r="KSZ18" s="111"/>
      <c r="KTA18" s="111"/>
      <c r="KTB18" s="111"/>
      <c r="KTC18" s="111"/>
      <c r="KTD18" s="111"/>
      <c r="KTE18" s="111"/>
      <c r="KTF18" s="111"/>
      <c r="KTG18" s="111"/>
      <c r="KTH18" s="111"/>
      <c r="KTI18" s="111"/>
      <c r="KTJ18" s="111"/>
      <c r="KTK18" s="111"/>
      <c r="KTL18" s="111"/>
      <c r="KTM18" s="111"/>
      <c r="KTN18" s="111"/>
      <c r="KTO18" s="111"/>
      <c r="KTP18" s="111"/>
      <c r="KTQ18" s="111"/>
      <c r="KTR18" s="111"/>
      <c r="KTS18" s="111"/>
      <c r="KTT18" s="111"/>
      <c r="KTU18" s="111"/>
      <c r="KTV18" s="111"/>
      <c r="KTW18" s="111"/>
      <c r="KTX18" s="111"/>
      <c r="KTY18" s="111"/>
      <c r="KTZ18" s="111"/>
      <c r="KUA18" s="111"/>
      <c r="KUB18" s="111"/>
      <c r="KUC18" s="111"/>
      <c r="KUD18" s="111"/>
      <c r="KUE18" s="111"/>
      <c r="KUF18" s="111"/>
      <c r="KUG18" s="111"/>
      <c r="KUH18" s="111"/>
      <c r="KUI18" s="111"/>
      <c r="KUJ18" s="111"/>
      <c r="KUK18" s="111"/>
      <c r="KUL18" s="111"/>
      <c r="KUM18" s="111"/>
      <c r="KUN18" s="111"/>
      <c r="KUO18" s="111"/>
      <c r="KUP18" s="111"/>
      <c r="KUQ18" s="111"/>
      <c r="KUR18" s="111"/>
      <c r="KUS18" s="111"/>
      <c r="KUT18" s="111"/>
      <c r="KUU18" s="111"/>
      <c r="KUV18" s="111"/>
      <c r="KUW18" s="111"/>
      <c r="KUX18" s="111"/>
      <c r="KUY18" s="111"/>
      <c r="KUZ18" s="111"/>
      <c r="KVA18" s="111"/>
      <c r="KVB18" s="111"/>
      <c r="KVC18" s="111"/>
      <c r="KVD18" s="111"/>
      <c r="KVE18" s="111"/>
      <c r="KVF18" s="111"/>
      <c r="KVG18" s="111"/>
      <c r="KVH18" s="111"/>
      <c r="KVI18" s="111"/>
      <c r="KVJ18" s="111"/>
      <c r="KVK18" s="111"/>
      <c r="KVL18" s="111"/>
      <c r="KVM18" s="111"/>
      <c r="KVN18" s="111"/>
      <c r="KVO18" s="111"/>
      <c r="KVP18" s="111"/>
      <c r="KVQ18" s="111"/>
      <c r="KVR18" s="111"/>
      <c r="KVS18" s="111"/>
      <c r="KVT18" s="111"/>
      <c r="KVU18" s="111"/>
      <c r="KVV18" s="111"/>
      <c r="KVW18" s="111"/>
      <c r="KVX18" s="111"/>
      <c r="KVY18" s="111"/>
      <c r="KVZ18" s="111"/>
      <c r="KWA18" s="111"/>
      <c r="KWB18" s="111"/>
      <c r="KWC18" s="111"/>
      <c r="KWD18" s="111"/>
      <c r="KWE18" s="111"/>
      <c r="KWF18" s="111"/>
      <c r="KWG18" s="111"/>
      <c r="KWH18" s="111"/>
      <c r="KWI18" s="111"/>
      <c r="KWJ18" s="111"/>
      <c r="KWK18" s="111"/>
      <c r="KWL18" s="111"/>
      <c r="KWM18" s="111"/>
      <c r="KWN18" s="111"/>
      <c r="KWO18" s="111"/>
      <c r="KWP18" s="111"/>
      <c r="KWQ18" s="111"/>
      <c r="KWR18" s="111"/>
      <c r="KWS18" s="111"/>
      <c r="KWT18" s="111"/>
      <c r="KWU18" s="111"/>
      <c r="KWV18" s="111"/>
      <c r="KWW18" s="111"/>
      <c r="KWX18" s="111"/>
      <c r="KWY18" s="111"/>
      <c r="KWZ18" s="111"/>
      <c r="KXA18" s="111"/>
      <c r="KXB18" s="111"/>
      <c r="KXC18" s="111"/>
      <c r="KXD18" s="111"/>
      <c r="KXE18" s="111"/>
      <c r="KXF18" s="111"/>
      <c r="KXG18" s="111"/>
      <c r="KXH18" s="111"/>
      <c r="KXI18" s="111"/>
      <c r="KXJ18" s="111"/>
      <c r="KXK18" s="111"/>
      <c r="KXL18" s="111"/>
      <c r="KXM18" s="111"/>
      <c r="KXN18" s="111"/>
      <c r="KXO18" s="111"/>
      <c r="KXP18" s="111"/>
      <c r="KXQ18" s="111"/>
      <c r="KXR18" s="111"/>
      <c r="KXS18" s="111"/>
      <c r="KXT18" s="111"/>
      <c r="KXU18" s="111"/>
      <c r="KXV18" s="111"/>
      <c r="KXW18" s="111"/>
      <c r="KXX18" s="111"/>
      <c r="KXY18" s="111"/>
      <c r="KXZ18" s="111"/>
      <c r="KYA18" s="111"/>
      <c r="KYB18" s="111"/>
      <c r="KYC18" s="111"/>
      <c r="KYD18" s="111"/>
      <c r="KYE18" s="111"/>
      <c r="KYF18" s="111"/>
      <c r="KYG18" s="111"/>
      <c r="KYH18" s="111"/>
      <c r="KYI18" s="111"/>
      <c r="KYJ18" s="111"/>
      <c r="KYK18" s="111"/>
      <c r="KYL18" s="111"/>
      <c r="KYM18" s="111"/>
      <c r="KYN18" s="111"/>
      <c r="KYO18" s="111"/>
      <c r="KYP18" s="111"/>
      <c r="KYQ18" s="111"/>
      <c r="KYR18" s="111"/>
      <c r="KYS18" s="111"/>
      <c r="KYT18" s="111"/>
      <c r="KYU18" s="111"/>
      <c r="KYV18" s="111"/>
      <c r="KYW18" s="111"/>
      <c r="KYX18" s="111"/>
      <c r="KYY18" s="111"/>
      <c r="KYZ18" s="111"/>
      <c r="KZA18" s="111"/>
      <c r="KZB18" s="111"/>
      <c r="KZC18" s="111"/>
      <c r="KZD18" s="111"/>
      <c r="KZE18" s="111"/>
      <c r="KZF18" s="111"/>
      <c r="KZG18" s="111"/>
      <c r="KZH18" s="111"/>
      <c r="KZI18" s="111"/>
      <c r="KZJ18" s="111"/>
      <c r="KZK18" s="111"/>
      <c r="KZL18" s="111"/>
      <c r="KZM18" s="111"/>
      <c r="KZN18" s="111"/>
      <c r="KZO18" s="111"/>
      <c r="KZP18" s="111"/>
      <c r="KZQ18" s="111"/>
      <c r="KZR18" s="111"/>
      <c r="KZS18" s="111"/>
      <c r="KZT18" s="111"/>
      <c r="KZU18" s="111"/>
      <c r="KZV18" s="111"/>
      <c r="KZW18" s="111"/>
      <c r="KZX18" s="111"/>
      <c r="KZY18" s="111"/>
      <c r="KZZ18" s="111"/>
      <c r="LAA18" s="111"/>
      <c r="LAB18" s="111"/>
      <c r="LAC18" s="111"/>
      <c r="LAD18" s="111"/>
      <c r="LAE18" s="111"/>
      <c r="LAF18" s="111"/>
      <c r="LAG18" s="111"/>
      <c r="LAH18" s="111"/>
      <c r="LAI18" s="111"/>
      <c r="LAJ18" s="111"/>
      <c r="LAK18" s="111"/>
      <c r="LAL18" s="111"/>
      <c r="LAM18" s="111"/>
      <c r="LAN18" s="111"/>
      <c r="LAO18" s="111"/>
      <c r="LAP18" s="111"/>
      <c r="LAQ18" s="111"/>
      <c r="LAR18" s="111"/>
      <c r="LAS18" s="111"/>
      <c r="LAT18" s="111"/>
      <c r="LAU18" s="111"/>
      <c r="LAV18" s="111"/>
      <c r="LAW18" s="111"/>
      <c r="LAX18" s="111"/>
      <c r="LAY18" s="111"/>
      <c r="LAZ18" s="111"/>
      <c r="LBA18" s="111"/>
      <c r="LBB18" s="111"/>
      <c r="LBC18" s="111"/>
      <c r="LBD18" s="111"/>
      <c r="LBE18" s="111"/>
      <c r="LBF18" s="111"/>
      <c r="LBG18" s="111"/>
      <c r="LBH18" s="111"/>
      <c r="LBI18" s="111"/>
      <c r="LBJ18" s="111"/>
      <c r="LBK18" s="111"/>
      <c r="LBL18" s="111"/>
      <c r="LBM18" s="111"/>
      <c r="LBN18" s="111"/>
      <c r="LBO18" s="111"/>
      <c r="LBP18" s="111"/>
      <c r="LBQ18" s="111"/>
      <c r="LBR18" s="111"/>
      <c r="LBS18" s="111"/>
      <c r="LBT18" s="111"/>
      <c r="LBU18" s="111"/>
      <c r="LBV18" s="111"/>
      <c r="LBW18" s="111"/>
      <c r="LBX18" s="111"/>
      <c r="LBY18" s="111"/>
      <c r="LBZ18" s="111"/>
      <c r="LCA18" s="111"/>
      <c r="LCB18" s="111"/>
      <c r="LCC18" s="111"/>
      <c r="LCD18" s="111"/>
      <c r="LCE18" s="111"/>
      <c r="LCF18" s="111"/>
      <c r="LCG18" s="111"/>
      <c r="LCH18" s="111"/>
      <c r="LCI18" s="111"/>
      <c r="LCJ18" s="111"/>
      <c r="LCK18" s="111"/>
      <c r="LCL18" s="111"/>
      <c r="LCM18" s="111"/>
      <c r="LCN18" s="111"/>
      <c r="LCO18" s="111"/>
      <c r="LCP18" s="111"/>
      <c r="LCQ18" s="111"/>
      <c r="LCR18" s="111"/>
      <c r="LCS18" s="111"/>
      <c r="LCT18" s="111"/>
      <c r="LCU18" s="111"/>
      <c r="LCV18" s="111"/>
      <c r="LCW18" s="111"/>
      <c r="LCX18" s="111"/>
      <c r="LCY18" s="111"/>
      <c r="LCZ18" s="111"/>
      <c r="LDA18" s="111"/>
      <c r="LDB18" s="111"/>
      <c r="LDC18" s="111"/>
      <c r="LDD18" s="111"/>
      <c r="LDE18" s="111"/>
      <c r="LDF18" s="111"/>
      <c r="LDG18" s="111"/>
      <c r="LDH18" s="111"/>
      <c r="LDI18" s="111"/>
      <c r="LDJ18" s="111"/>
      <c r="LDK18" s="111"/>
      <c r="LDL18" s="111"/>
      <c r="LDM18" s="111"/>
      <c r="LDN18" s="111"/>
      <c r="LDO18" s="111"/>
      <c r="LDP18" s="111"/>
      <c r="LDQ18" s="111"/>
      <c r="LDR18" s="111"/>
      <c r="LDS18" s="111"/>
      <c r="LDT18" s="111"/>
      <c r="LDU18" s="111"/>
      <c r="LDV18" s="111"/>
      <c r="LDW18" s="111"/>
      <c r="LDX18" s="111"/>
      <c r="LDY18" s="111"/>
      <c r="LDZ18" s="111"/>
      <c r="LEA18" s="111"/>
      <c r="LEB18" s="111"/>
      <c r="LEC18" s="111"/>
      <c r="LED18" s="111"/>
      <c r="LEE18" s="111"/>
      <c r="LEF18" s="111"/>
      <c r="LEG18" s="111"/>
      <c r="LEH18" s="111"/>
      <c r="LEI18" s="111"/>
      <c r="LEJ18" s="111"/>
      <c r="LEK18" s="111"/>
      <c r="LEL18" s="111"/>
      <c r="LEM18" s="111"/>
      <c r="LEN18" s="111"/>
      <c r="LEO18" s="111"/>
      <c r="LEP18" s="111"/>
      <c r="LEQ18" s="111"/>
      <c r="LER18" s="111"/>
      <c r="LES18" s="111"/>
      <c r="LET18" s="111"/>
      <c r="LEU18" s="111"/>
      <c r="LEV18" s="111"/>
      <c r="LEW18" s="111"/>
      <c r="LEX18" s="111"/>
      <c r="LEY18" s="111"/>
      <c r="LEZ18" s="111"/>
      <c r="LFA18" s="111"/>
      <c r="LFB18" s="111"/>
      <c r="LFC18" s="111"/>
      <c r="LFD18" s="111"/>
      <c r="LFE18" s="111"/>
      <c r="LFF18" s="111"/>
      <c r="LFG18" s="111"/>
      <c r="LFH18" s="111"/>
      <c r="LFI18" s="111"/>
      <c r="LFJ18" s="111"/>
      <c r="LFK18" s="111"/>
      <c r="LFL18" s="111"/>
      <c r="LFM18" s="111"/>
      <c r="LFN18" s="111"/>
      <c r="LFO18" s="111"/>
      <c r="LFP18" s="111"/>
      <c r="LFQ18" s="111"/>
      <c r="LFR18" s="111"/>
      <c r="LFS18" s="111"/>
      <c r="LFT18" s="111"/>
      <c r="LFU18" s="111"/>
      <c r="LFV18" s="111"/>
      <c r="LFW18" s="111"/>
      <c r="LFX18" s="111"/>
      <c r="LFY18" s="111"/>
      <c r="LFZ18" s="111"/>
      <c r="LGA18" s="111"/>
      <c r="LGB18" s="111"/>
      <c r="LGC18" s="111"/>
      <c r="LGD18" s="111"/>
      <c r="LGE18" s="111"/>
      <c r="LGF18" s="111"/>
      <c r="LGG18" s="111"/>
      <c r="LGH18" s="111"/>
      <c r="LGI18" s="111"/>
      <c r="LGJ18" s="111"/>
      <c r="LGK18" s="111"/>
      <c r="LGL18" s="111"/>
      <c r="LGM18" s="111"/>
      <c r="LGN18" s="111"/>
      <c r="LGO18" s="111"/>
      <c r="LGP18" s="111"/>
      <c r="LGQ18" s="111"/>
      <c r="LGR18" s="111"/>
      <c r="LGS18" s="111"/>
      <c r="LGT18" s="111"/>
      <c r="LGU18" s="111"/>
      <c r="LGV18" s="111"/>
      <c r="LGW18" s="111"/>
      <c r="LGX18" s="111"/>
      <c r="LGY18" s="111"/>
      <c r="LGZ18" s="111"/>
      <c r="LHA18" s="111"/>
      <c r="LHB18" s="111"/>
      <c r="LHC18" s="111"/>
      <c r="LHD18" s="111"/>
      <c r="LHE18" s="111"/>
      <c r="LHF18" s="111"/>
      <c r="LHG18" s="111"/>
      <c r="LHH18" s="111"/>
      <c r="LHI18" s="111"/>
      <c r="LHJ18" s="111"/>
      <c r="LHK18" s="111"/>
      <c r="LHL18" s="111"/>
      <c r="LHM18" s="111"/>
      <c r="LHN18" s="111"/>
      <c r="LHO18" s="111"/>
      <c r="LHP18" s="111"/>
      <c r="LHQ18" s="111"/>
      <c r="LHR18" s="111"/>
      <c r="LHS18" s="111"/>
      <c r="LHT18" s="111"/>
      <c r="LHU18" s="111"/>
      <c r="LHV18" s="111"/>
      <c r="LHW18" s="111"/>
      <c r="LHX18" s="111"/>
      <c r="LHY18" s="111"/>
      <c r="LHZ18" s="111"/>
      <c r="LIA18" s="111"/>
      <c r="LIB18" s="111"/>
      <c r="LIC18" s="111"/>
      <c r="LID18" s="111"/>
      <c r="LIE18" s="111"/>
      <c r="LIF18" s="111"/>
      <c r="LIG18" s="111"/>
      <c r="LIH18" s="111"/>
      <c r="LII18" s="111"/>
      <c r="LIJ18" s="111"/>
      <c r="LIK18" s="111"/>
      <c r="LIL18" s="111"/>
      <c r="LIM18" s="111"/>
      <c r="LIN18" s="111"/>
      <c r="LIO18" s="111"/>
      <c r="LIP18" s="111"/>
      <c r="LIQ18" s="111"/>
      <c r="LIR18" s="111"/>
      <c r="LIS18" s="111"/>
      <c r="LIT18" s="111"/>
      <c r="LIU18" s="111"/>
      <c r="LIV18" s="111"/>
      <c r="LIW18" s="111"/>
      <c r="LIX18" s="111"/>
      <c r="LIY18" s="111"/>
      <c r="LIZ18" s="111"/>
      <c r="LJA18" s="111"/>
      <c r="LJB18" s="111"/>
      <c r="LJC18" s="111"/>
      <c r="LJD18" s="111"/>
      <c r="LJE18" s="111"/>
      <c r="LJF18" s="111"/>
      <c r="LJG18" s="111"/>
      <c r="LJH18" s="111"/>
      <c r="LJI18" s="111"/>
      <c r="LJJ18" s="111"/>
      <c r="LJK18" s="111"/>
      <c r="LJL18" s="111"/>
      <c r="LJM18" s="111"/>
      <c r="LJN18" s="111"/>
      <c r="LJO18" s="111"/>
      <c r="LJP18" s="111"/>
      <c r="LJQ18" s="111"/>
      <c r="LJR18" s="111"/>
      <c r="LJS18" s="111"/>
      <c r="LJT18" s="111"/>
      <c r="LJU18" s="111"/>
      <c r="LJV18" s="111"/>
      <c r="LJW18" s="111"/>
      <c r="LJX18" s="111"/>
      <c r="LJY18" s="111"/>
      <c r="LJZ18" s="111"/>
      <c r="LKA18" s="111"/>
      <c r="LKB18" s="111"/>
      <c r="LKC18" s="111"/>
      <c r="LKD18" s="111"/>
      <c r="LKE18" s="111"/>
      <c r="LKF18" s="111"/>
      <c r="LKG18" s="111"/>
      <c r="LKH18" s="111"/>
      <c r="LKI18" s="111"/>
      <c r="LKJ18" s="111"/>
      <c r="LKK18" s="111"/>
      <c r="LKL18" s="111"/>
      <c r="LKM18" s="111"/>
      <c r="LKN18" s="111"/>
      <c r="LKO18" s="111"/>
      <c r="LKP18" s="111"/>
      <c r="LKQ18" s="111"/>
      <c r="LKR18" s="111"/>
      <c r="LKS18" s="111"/>
      <c r="LKT18" s="111"/>
      <c r="LKU18" s="111"/>
      <c r="LKV18" s="111"/>
      <c r="LKW18" s="111"/>
      <c r="LKX18" s="111"/>
      <c r="LKY18" s="111"/>
      <c r="LKZ18" s="111"/>
      <c r="LLA18" s="111"/>
      <c r="LLB18" s="111"/>
      <c r="LLC18" s="111"/>
      <c r="LLD18" s="111"/>
      <c r="LLE18" s="111"/>
      <c r="LLF18" s="111"/>
      <c r="LLG18" s="111"/>
      <c r="LLH18" s="111"/>
      <c r="LLI18" s="111"/>
      <c r="LLJ18" s="111"/>
      <c r="LLK18" s="111"/>
      <c r="LLL18" s="111"/>
      <c r="LLM18" s="111"/>
      <c r="LLN18" s="111"/>
      <c r="LLO18" s="111"/>
      <c r="LLP18" s="111"/>
      <c r="LLQ18" s="111"/>
      <c r="LLR18" s="111"/>
      <c r="LLS18" s="111"/>
      <c r="LLT18" s="111"/>
      <c r="LLU18" s="111"/>
      <c r="LLV18" s="111"/>
      <c r="LLW18" s="111"/>
      <c r="LLX18" s="111"/>
      <c r="LLY18" s="111"/>
      <c r="LLZ18" s="111"/>
      <c r="LMA18" s="111"/>
      <c r="LMB18" s="111"/>
      <c r="LMC18" s="111"/>
      <c r="LMD18" s="111"/>
      <c r="LME18" s="111"/>
      <c r="LMF18" s="111"/>
      <c r="LMG18" s="111"/>
      <c r="LMH18" s="111"/>
      <c r="LMI18" s="111"/>
      <c r="LMJ18" s="111"/>
      <c r="LMK18" s="111"/>
      <c r="LML18" s="111"/>
      <c r="LMM18" s="111"/>
      <c r="LMN18" s="111"/>
      <c r="LMO18" s="111"/>
      <c r="LMP18" s="111"/>
      <c r="LMQ18" s="111"/>
      <c r="LMR18" s="111"/>
      <c r="LMS18" s="111"/>
      <c r="LMT18" s="111"/>
      <c r="LMU18" s="111"/>
      <c r="LMV18" s="111"/>
      <c r="LMW18" s="111"/>
      <c r="LMX18" s="111"/>
      <c r="LMY18" s="111"/>
      <c r="LMZ18" s="111"/>
      <c r="LNA18" s="111"/>
      <c r="LNB18" s="111"/>
      <c r="LNC18" s="111"/>
      <c r="LND18" s="111"/>
      <c r="LNE18" s="111"/>
      <c r="LNF18" s="111"/>
      <c r="LNG18" s="111"/>
      <c r="LNH18" s="111"/>
      <c r="LNI18" s="111"/>
      <c r="LNJ18" s="111"/>
      <c r="LNK18" s="111"/>
      <c r="LNL18" s="111"/>
      <c r="LNM18" s="111"/>
      <c r="LNN18" s="111"/>
      <c r="LNO18" s="111"/>
      <c r="LNP18" s="111"/>
      <c r="LNQ18" s="111"/>
      <c r="LNR18" s="111"/>
      <c r="LNS18" s="111"/>
      <c r="LNT18" s="111"/>
      <c r="LNU18" s="111"/>
      <c r="LNV18" s="111"/>
      <c r="LNW18" s="111"/>
      <c r="LNX18" s="111"/>
      <c r="LNY18" s="111"/>
      <c r="LNZ18" s="111"/>
      <c r="LOA18" s="111"/>
      <c r="LOB18" s="111"/>
      <c r="LOC18" s="111"/>
      <c r="LOD18" s="111"/>
      <c r="LOE18" s="111"/>
      <c r="LOF18" s="111"/>
      <c r="LOG18" s="111"/>
      <c r="LOH18" s="111"/>
      <c r="LOI18" s="111"/>
      <c r="LOJ18" s="111"/>
      <c r="LOK18" s="111"/>
      <c r="LOL18" s="111"/>
      <c r="LOM18" s="111"/>
      <c r="LON18" s="111"/>
      <c r="LOO18" s="111"/>
      <c r="LOP18" s="111"/>
      <c r="LOQ18" s="111"/>
      <c r="LOR18" s="111"/>
      <c r="LOS18" s="111"/>
      <c r="LOT18" s="111"/>
      <c r="LOU18" s="111"/>
      <c r="LOV18" s="111"/>
      <c r="LOW18" s="111"/>
      <c r="LOX18" s="111"/>
      <c r="LOY18" s="111"/>
      <c r="LOZ18" s="111"/>
      <c r="LPA18" s="111"/>
      <c r="LPB18" s="111"/>
      <c r="LPC18" s="111"/>
      <c r="LPD18" s="111"/>
      <c r="LPE18" s="111"/>
      <c r="LPF18" s="111"/>
      <c r="LPG18" s="111"/>
      <c r="LPH18" s="111"/>
      <c r="LPI18" s="111"/>
      <c r="LPJ18" s="111"/>
      <c r="LPK18" s="111"/>
      <c r="LPL18" s="111"/>
      <c r="LPM18" s="111"/>
      <c r="LPN18" s="111"/>
      <c r="LPO18" s="111"/>
      <c r="LPP18" s="111"/>
      <c r="LPQ18" s="111"/>
      <c r="LPR18" s="111"/>
      <c r="LPS18" s="111"/>
      <c r="LPT18" s="111"/>
      <c r="LPU18" s="111"/>
      <c r="LPV18" s="111"/>
      <c r="LPW18" s="111"/>
      <c r="LPX18" s="111"/>
      <c r="LPY18" s="111"/>
      <c r="LPZ18" s="111"/>
      <c r="LQA18" s="111"/>
      <c r="LQB18" s="111"/>
      <c r="LQC18" s="111"/>
      <c r="LQD18" s="111"/>
      <c r="LQE18" s="111"/>
      <c r="LQF18" s="111"/>
      <c r="LQG18" s="111"/>
      <c r="LQH18" s="111"/>
      <c r="LQI18" s="111"/>
      <c r="LQJ18" s="111"/>
      <c r="LQK18" s="111"/>
      <c r="LQL18" s="111"/>
      <c r="LQM18" s="111"/>
      <c r="LQN18" s="111"/>
      <c r="LQO18" s="111"/>
      <c r="LQP18" s="111"/>
      <c r="LQQ18" s="111"/>
      <c r="LQR18" s="111"/>
      <c r="LQS18" s="111"/>
      <c r="LQT18" s="111"/>
      <c r="LQU18" s="111"/>
      <c r="LQV18" s="111"/>
      <c r="LQW18" s="111"/>
      <c r="LQX18" s="111"/>
      <c r="LQY18" s="111"/>
      <c r="LQZ18" s="111"/>
      <c r="LRA18" s="111"/>
      <c r="LRB18" s="111"/>
      <c r="LRC18" s="111"/>
      <c r="LRD18" s="111"/>
      <c r="LRE18" s="111"/>
      <c r="LRF18" s="111"/>
      <c r="LRG18" s="111"/>
      <c r="LRH18" s="111"/>
      <c r="LRI18" s="111"/>
      <c r="LRJ18" s="111"/>
      <c r="LRK18" s="111"/>
      <c r="LRL18" s="111"/>
      <c r="LRM18" s="111"/>
      <c r="LRN18" s="111"/>
      <c r="LRO18" s="111"/>
      <c r="LRP18" s="111"/>
      <c r="LRQ18" s="111"/>
      <c r="LRR18" s="111"/>
      <c r="LRS18" s="111"/>
      <c r="LRT18" s="111"/>
      <c r="LRU18" s="111"/>
      <c r="LRV18" s="111"/>
      <c r="LRW18" s="111"/>
      <c r="LRX18" s="111"/>
      <c r="LRY18" s="111"/>
      <c r="LRZ18" s="111"/>
      <c r="LSA18" s="111"/>
      <c r="LSB18" s="111"/>
      <c r="LSC18" s="111"/>
      <c r="LSD18" s="111"/>
      <c r="LSE18" s="111"/>
      <c r="LSF18" s="111"/>
      <c r="LSG18" s="111"/>
      <c r="LSH18" s="111"/>
      <c r="LSI18" s="111"/>
      <c r="LSJ18" s="111"/>
      <c r="LSK18" s="111"/>
      <c r="LSL18" s="111"/>
      <c r="LSM18" s="111"/>
      <c r="LSN18" s="111"/>
      <c r="LSO18" s="111"/>
      <c r="LSP18" s="111"/>
      <c r="LSQ18" s="111"/>
      <c r="LSR18" s="111"/>
      <c r="LSS18" s="111"/>
      <c r="LST18" s="111"/>
      <c r="LSU18" s="111"/>
      <c r="LSV18" s="111"/>
      <c r="LSW18" s="111"/>
      <c r="LSX18" s="111"/>
      <c r="LSY18" s="111"/>
      <c r="LSZ18" s="111"/>
      <c r="LTA18" s="111"/>
      <c r="LTB18" s="111"/>
      <c r="LTC18" s="111"/>
      <c r="LTD18" s="111"/>
      <c r="LTE18" s="111"/>
      <c r="LTF18" s="111"/>
      <c r="LTG18" s="111"/>
      <c r="LTH18" s="111"/>
      <c r="LTI18" s="111"/>
      <c r="LTJ18" s="111"/>
      <c r="LTK18" s="111"/>
      <c r="LTL18" s="111"/>
      <c r="LTM18" s="111"/>
      <c r="LTN18" s="111"/>
      <c r="LTO18" s="111"/>
      <c r="LTP18" s="111"/>
      <c r="LTQ18" s="111"/>
      <c r="LTR18" s="111"/>
      <c r="LTS18" s="111"/>
      <c r="LTT18" s="111"/>
      <c r="LTU18" s="111"/>
      <c r="LTV18" s="111"/>
      <c r="LTW18" s="111"/>
      <c r="LTX18" s="111"/>
      <c r="LTY18" s="111"/>
      <c r="LTZ18" s="111"/>
      <c r="LUA18" s="111"/>
      <c r="LUB18" s="111"/>
      <c r="LUC18" s="111"/>
      <c r="LUD18" s="111"/>
      <c r="LUE18" s="111"/>
      <c r="LUF18" s="111"/>
      <c r="LUG18" s="111"/>
      <c r="LUH18" s="111"/>
      <c r="LUI18" s="111"/>
      <c r="LUJ18" s="111"/>
      <c r="LUK18" s="111"/>
      <c r="LUL18" s="111"/>
      <c r="LUM18" s="111"/>
      <c r="LUN18" s="111"/>
      <c r="LUO18" s="111"/>
      <c r="LUP18" s="111"/>
      <c r="LUQ18" s="111"/>
      <c r="LUR18" s="111"/>
      <c r="LUS18" s="111"/>
      <c r="LUT18" s="111"/>
      <c r="LUU18" s="111"/>
      <c r="LUV18" s="111"/>
      <c r="LUW18" s="111"/>
      <c r="LUX18" s="111"/>
      <c r="LUY18" s="111"/>
      <c r="LUZ18" s="111"/>
      <c r="LVA18" s="111"/>
      <c r="LVB18" s="111"/>
      <c r="LVC18" s="111"/>
      <c r="LVD18" s="111"/>
      <c r="LVE18" s="111"/>
      <c r="LVF18" s="111"/>
      <c r="LVG18" s="111"/>
      <c r="LVH18" s="111"/>
      <c r="LVI18" s="111"/>
      <c r="LVJ18" s="111"/>
      <c r="LVK18" s="111"/>
      <c r="LVL18" s="111"/>
      <c r="LVM18" s="111"/>
      <c r="LVN18" s="111"/>
      <c r="LVO18" s="111"/>
      <c r="LVP18" s="111"/>
      <c r="LVQ18" s="111"/>
      <c r="LVR18" s="111"/>
      <c r="LVS18" s="111"/>
      <c r="LVT18" s="111"/>
      <c r="LVU18" s="111"/>
      <c r="LVV18" s="111"/>
      <c r="LVW18" s="111"/>
      <c r="LVX18" s="111"/>
      <c r="LVY18" s="111"/>
      <c r="LVZ18" s="111"/>
      <c r="LWA18" s="111"/>
      <c r="LWB18" s="111"/>
      <c r="LWC18" s="111"/>
      <c r="LWD18" s="111"/>
      <c r="LWE18" s="111"/>
      <c r="LWF18" s="111"/>
      <c r="LWG18" s="111"/>
      <c r="LWH18" s="111"/>
      <c r="LWI18" s="111"/>
      <c r="LWJ18" s="111"/>
      <c r="LWK18" s="111"/>
      <c r="LWL18" s="111"/>
      <c r="LWM18" s="111"/>
      <c r="LWN18" s="111"/>
      <c r="LWO18" s="111"/>
      <c r="LWP18" s="111"/>
      <c r="LWQ18" s="111"/>
      <c r="LWR18" s="111"/>
      <c r="LWS18" s="111"/>
      <c r="LWT18" s="111"/>
      <c r="LWU18" s="111"/>
      <c r="LWV18" s="111"/>
      <c r="LWW18" s="111"/>
      <c r="LWX18" s="111"/>
      <c r="LWY18" s="111"/>
      <c r="LWZ18" s="111"/>
      <c r="LXA18" s="111"/>
      <c r="LXB18" s="111"/>
      <c r="LXC18" s="111"/>
      <c r="LXD18" s="111"/>
      <c r="LXE18" s="111"/>
      <c r="LXF18" s="111"/>
      <c r="LXG18" s="111"/>
      <c r="LXH18" s="111"/>
      <c r="LXI18" s="111"/>
      <c r="LXJ18" s="111"/>
      <c r="LXK18" s="111"/>
      <c r="LXL18" s="111"/>
      <c r="LXM18" s="111"/>
      <c r="LXN18" s="111"/>
      <c r="LXO18" s="111"/>
      <c r="LXP18" s="111"/>
      <c r="LXQ18" s="111"/>
      <c r="LXR18" s="111"/>
      <c r="LXS18" s="111"/>
      <c r="LXT18" s="111"/>
      <c r="LXU18" s="111"/>
      <c r="LXV18" s="111"/>
      <c r="LXW18" s="111"/>
      <c r="LXX18" s="111"/>
      <c r="LXY18" s="111"/>
      <c r="LXZ18" s="111"/>
      <c r="LYA18" s="111"/>
      <c r="LYB18" s="111"/>
      <c r="LYC18" s="111"/>
      <c r="LYD18" s="111"/>
      <c r="LYE18" s="111"/>
      <c r="LYF18" s="111"/>
      <c r="LYG18" s="111"/>
      <c r="LYH18" s="111"/>
      <c r="LYI18" s="111"/>
      <c r="LYJ18" s="111"/>
      <c r="LYK18" s="111"/>
      <c r="LYL18" s="111"/>
      <c r="LYM18" s="111"/>
      <c r="LYN18" s="111"/>
      <c r="LYO18" s="111"/>
      <c r="LYP18" s="111"/>
      <c r="LYQ18" s="111"/>
      <c r="LYR18" s="111"/>
      <c r="LYS18" s="111"/>
      <c r="LYT18" s="111"/>
      <c r="LYU18" s="111"/>
      <c r="LYV18" s="111"/>
      <c r="LYW18" s="111"/>
      <c r="LYX18" s="111"/>
      <c r="LYY18" s="111"/>
      <c r="LYZ18" s="111"/>
      <c r="LZA18" s="111"/>
      <c r="LZB18" s="111"/>
      <c r="LZC18" s="111"/>
      <c r="LZD18" s="111"/>
      <c r="LZE18" s="111"/>
      <c r="LZF18" s="111"/>
      <c r="LZG18" s="111"/>
      <c r="LZH18" s="111"/>
      <c r="LZI18" s="111"/>
      <c r="LZJ18" s="111"/>
      <c r="LZK18" s="111"/>
      <c r="LZL18" s="111"/>
      <c r="LZM18" s="111"/>
      <c r="LZN18" s="111"/>
      <c r="LZO18" s="111"/>
      <c r="LZP18" s="111"/>
      <c r="LZQ18" s="111"/>
      <c r="LZR18" s="111"/>
      <c r="LZS18" s="111"/>
      <c r="LZT18" s="111"/>
      <c r="LZU18" s="111"/>
      <c r="LZV18" s="111"/>
      <c r="LZW18" s="111"/>
      <c r="LZX18" s="111"/>
      <c r="LZY18" s="111"/>
      <c r="LZZ18" s="111"/>
      <c r="MAA18" s="111"/>
      <c r="MAB18" s="111"/>
      <c r="MAC18" s="111"/>
      <c r="MAD18" s="111"/>
      <c r="MAE18" s="111"/>
      <c r="MAF18" s="111"/>
      <c r="MAG18" s="111"/>
      <c r="MAH18" s="111"/>
      <c r="MAI18" s="111"/>
      <c r="MAJ18" s="111"/>
      <c r="MAK18" s="111"/>
      <c r="MAL18" s="111"/>
      <c r="MAM18" s="111"/>
      <c r="MAN18" s="111"/>
      <c r="MAO18" s="111"/>
      <c r="MAP18" s="111"/>
      <c r="MAQ18" s="111"/>
      <c r="MAR18" s="111"/>
      <c r="MAS18" s="111"/>
      <c r="MAT18" s="111"/>
      <c r="MAU18" s="111"/>
      <c r="MAV18" s="111"/>
      <c r="MAW18" s="111"/>
      <c r="MAX18" s="111"/>
      <c r="MAY18" s="111"/>
      <c r="MAZ18" s="111"/>
      <c r="MBA18" s="111"/>
      <c r="MBB18" s="111"/>
      <c r="MBC18" s="111"/>
      <c r="MBD18" s="111"/>
      <c r="MBE18" s="111"/>
      <c r="MBF18" s="111"/>
      <c r="MBG18" s="111"/>
      <c r="MBH18" s="111"/>
      <c r="MBI18" s="111"/>
      <c r="MBJ18" s="111"/>
      <c r="MBK18" s="111"/>
      <c r="MBL18" s="111"/>
      <c r="MBM18" s="111"/>
      <c r="MBN18" s="111"/>
      <c r="MBO18" s="111"/>
      <c r="MBP18" s="111"/>
      <c r="MBQ18" s="111"/>
      <c r="MBR18" s="111"/>
      <c r="MBS18" s="111"/>
      <c r="MBT18" s="111"/>
      <c r="MBU18" s="111"/>
      <c r="MBV18" s="111"/>
      <c r="MBW18" s="111"/>
      <c r="MBX18" s="111"/>
      <c r="MBY18" s="111"/>
      <c r="MBZ18" s="111"/>
      <c r="MCA18" s="111"/>
      <c r="MCB18" s="111"/>
      <c r="MCC18" s="111"/>
      <c r="MCD18" s="111"/>
      <c r="MCE18" s="111"/>
      <c r="MCF18" s="111"/>
      <c r="MCG18" s="111"/>
      <c r="MCH18" s="111"/>
      <c r="MCI18" s="111"/>
      <c r="MCJ18" s="111"/>
      <c r="MCK18" s="111"/>
      <c r="MCL18" s="111"/>
      <c r="MCM18" s="111"/>
      <c r="MCN18" s="111"/>
      <c r="MCO18" s="111"/>
      <c r="MCP18" s="111"/>
      <c r="MCQ18" s="111"/>
      <c r="MCR18" s="111"/>
      <c r="MCS18" s="111"/>
      <c r="MCT18" s="111"/>
      <c r="MCU18" s="111"/>
      <c r="MCV18" s="111"/>
      <c r="MCW18" s="111"/>
      <c r="MCX18" s="111"/>
      <c r="MCY18" s="111"/>
      <c r="MCZ18" s="111"/>
      <c r="MDA18" s="111"/>
      <c r="MDB18" s="111"/>
      <c r="MDC18" s="111"/>
      <c r="MDD18" s="111"/>
      <c r="MDE18" s="111"/>
      <c r="MDF18" s="111"/>
      <c r="MDG18" s="111"/>
      <c r="MDH18" s="111"/>
      <c r="MDI18" s="111"/>
      <c r="MDJ18" s="111"/>
      <c r="MDK18" s="111"/>
      <c r="MDL18" s="111"/>
      <c r="MDM18" s="111"/>
      <c r="MDN18" s="111"/>
      <c r="MDO18" s="111"/>
      <c r="MDP18" s="111"/>
      <c r="MDQ18" s="111"/>
      <c r="MDR18" s="111"/>
      <c r="MDS18" s="111"/>
      <c r="MDT18" s="111"/>
      <c r="MDU18" s="111"/>
      <c r="MDV18" s="111"/>
      <c r="MDW18" s="111"/>
      <c r="MDX18" s="111"/>
      <c r="MDY18" s="111"/>
      <c r="MDZ18" s="111"/>
      <c r="MEA18" s="111"/>
      <c r="MEB18" s="111"/>
      <c r="MEC18" s="111"/>
      <c r="MED18" s="111"/>
      <c r="MEE18" s="111"/>
      <c r="MEF18" s="111"/>
      <c r="MEG18" s="111"/>
      <c r="MEH18" s="111"/>
      <c r="MEI18" s="111"/>
      <c r="MEJ18" s="111"/>
      <c r="MEK18" s="111"/>
      <c r="MEL18" s="111"/>
      <c r="MEM18" s="111"/>
      <c r="MEN18" s="111"/>
      <c r="MEO18" s="111"/>
      <c r="MEP18" s="111"/>
      <c r="MEQ18" s="111"/>
      <c r="MER18" s="111"/>
      <c r="MES18" s="111"/>
      <c r="MET18" s="111"/>
      <c r="MEU18" s="111"/>
      <c r="MEV18" s="111"/>
      <c r="MEW18" s="111"/>
      <c r="MEX18" s="111"/>
      <c r="MEY18" s="111"/>
      <c r="MEZ18" s="111"/>
      <c r="MFA18" s="111"/>
      <c r="MFB18" s="111"/>
      <c r="MFC18" s="111"/>
      <c r="MFD18" s="111"/>
      <c r="MFE18" s="111"/>
      <c r="MFF18" s="111"/>
      <c r="MFG18" s="111"/>
      <c r="MFH18" s="111"/>
      <c r="MFI18" s="111"/>
      <c r="MFJ18" s="111"/>
      <c r="MFK18" s="111"/>
      <c r="MFL18" s="111"/>
      <c r="MFM18" s="111"/>
      <c r="MFN18" s="111"/>
      <c r="MFO18" s="111"/>
      <c r="MFP18" s="111"/>
      <c r="MFQ18" s="111"/>
      <c r="MFR18" s="111"/>
      <c r="MFS18" s="111"/>
      <c r="MFT18" s="111"/>
      <c r="MFU18" s="111"/>
      <c r="MFV18" s="111"/>
      <c r="MFW18" s="111"/>
      <c r="MFX18" s="111"/>
      <c r="MFY18" s="111"/>
      <c r="MFZ18" s="111"/>
      <c r="MGA18" s="111"/>
      <c r="MGB18" s="111"/>
      <c r="MGC18" s="111"/>
      <c r="MGD18" s="111"/>
      <c r="MGE18" s="111"/>
      <c r="MGF18" s="111"/>
      <c r="MGG18" s="111"/>
      <c r="MGH18" s="111"/>
      <c r="MGI18" s="111"/>
      <c r="MGJ18" s="111"/>
      <c r="MGK18" s="111"/>
      <c r="MGL18" s="111"/>
      <c r="MGM18" s="111"/>
      <c r="MGN18" s="111"/>
      <c r="MGO18" s="111"/>
      <c r="MGP18" s="111"/>
      <c r="MGQ18" s="111"/>
      <c r="MGR18" s="111"/>
      <c r="MGS18" s="111"/>
      <c r="MGT18" s="111"/>
      <c r="MGU18" s="111"/>
      <c r="MGV18" s="111"/>
      <c r="MGW18" s="111"/>
      <c r="MGX18" s="111"/>
      <c r="MGY18" s="111"/>
      <c r="MGZ18" s="111"/>
      <c r="MHA18" s="111"/>
      <c r="MHB18" s="111"/>
      <c r="MHC18" s="111"/>
      <c r="MHD18" s="111"/>
      <c r="MHE18" s="111"/>
      <c r="MHF18" s="111"/>
      <c r="MHG18" s="111"/>
      <c r="MHH18" s="111"/>
      <c r="MHI18" s="111"/>
      <c r="MHJ18" s="111"/>
      <c r="MHK18" s="111"/>
      <c r="MHL18" s="111"/>
      <c r="MHM18" s="111"/>
      <c r="MHN18" s="111"/>
      <c r="MHO18" s="111"/>
      <c r="MHP18" s="111"/>
      <c r="MHQ18" s="111"/>
      <c r="MHR18" s="111"/>
      <c r="MHS18" s="111"/>
      <c r="MHT18" s="111"/>
      <c r="MHU18" s="111"/>
      <c r="MHV18" s="111"/>
      <c r="MHW18" s="111"/>
      <c r="MHX18" s="111"/>
      <c r="MHY18" s="111"/>
      <c r="MHZ18" s="111"/>
      <c r="MIA18" s="111"/>
      <c r="MIB18" s="111"/>
      <c r="MIC18" s="111"/>
      <c r="MID18" s="111"/>
      <c r="MIE18" s="111"/>
      <c r="MIF18" s="111"/>
      <c r="MIG18" s="111"/>
      <c r="MIH18" s="111"/>
      <c r="MII18" s="111"/>
      <c r="MIJ18" s="111"/>
      <c r="MIK18" s="111"/>
      <c r="MIL18" s="111"/>
      <c r="MIM18" s="111"/>
      <c r="MIN18" s="111"/>
      <c r="MIO18" s="111"/>
      <c r="MIP18" s="111"/>
      <c r="MIQ18" s="111"/>
      <c r="MIR18" s="111"/>
      <c r="MIS18" s="111"/>
      <c r="MIT18" s="111"/>
      <c r="MIU18" s="111"/>
      <c r="MIV18" s="111"/>
      <c r="MIW18" s="111"/>
      <c r="MIX18" s="111"/>
      <c r="MIY18" s="111"/>
      <c r="MIZ18" s="111"/>
      <c r="MJA18" s="111"/>
      <c r="MJB18" s="111"/>
      <c r="MJC18" s="111"/>
      <c r="MJD18" s="111"/>
      <c r="MJE18" s="111"/>
      <c r="MJF18" s="111"/>
      <c r="MJG18" s="111"/>
      <c r="MJH18" s="111"/>
      <c r="MJI18" s="111"/>
      <c r="MJJ18" s="111"/>
      <c r="MJK18" s="111"/>
      <c r="MJL18" s="111"/>
      <c r="MJM18" s="111"/>
      <c r="MJN18" s="111"/>
      <c r="MJO18" s="111"/>
      <c r="MJP18" s="111"/>
      <c r="MJQ18" s="111"/>
      <c r="MJR18" s="111"/>
      <c r="MJS18" s="111"/>
      <c r="MJT18" s="111"/>
      <c r="MJU18" s="111"/>
      <c r="MJV18" s="111"/>
      <c r="MJW18" s="111"/>
      <c r="MJX18" s="111"/>
      <c r="MJY18" s="111"/>
      <c r="MJZ18" s="111"/>
      <c r="MKA18" s="111"/>
      <c r="MKB18" s="111"/>
      <c r="MKC18" s="111"/>
      <c r="MKD18" s="111"/>
      <c r="MKE18" s="111"/>
      <c r="MKF18" s="111"/>
      <c r="MKG18" s="111"/>
      <c r="MKH18" s="111"/>
      <c r="MKI18" s="111"/>
      <c r="MKJ18" s="111"/>
      <c r="MKK18" s="111"/>
      <c r="MKL18" s="111"/>
      <c r="MKM18" s="111"/>
      <c r="MKN18" s="111"/>
      <c r="MKO18" s="111"/>
      <c r="MKP18" s="111"/>
      <c r="MKQ18" s="111"/>
      <c r="MKR18" s="111"/>
      <c r="MKS18" s="111"/>
      <c r="MKT18" s="111"/>
      <c r="MKU18" s="111"/>
      <c r="MKV18" s="111"/>
      <c r="MKW18" s="111"/>
      <c r="MKX18" s="111"/>
      <c r="MKY18" s="111"/>
      <c r="MKZ18" s="111"/>
      <c r="MLA18" s="111"/>
      <c r="MLB18" s="111"/>
      <c r="MLC18" s="111"/>
      <c r="MLD18" s="111"/>
      <c r="MLE18" s="111"/>
      <c r="MLF18" s="111"/>
      <c r="MLG18" s="111"/>
      <c r="MLH18" s="111"/>
      <c r="MLI18" s="111"/>
      <c r="MLJ18" s="111"/>
      <c r="MLK18" s="111"/>
      <c r="MLL18" s="111"/>
      <c r="MLM18" s="111"/>
      <c r="MLN18" s="111"/>
      <c r="MLO18" s="111"/>
      <c r="MLP18" s="111"/>
      <c r="MLQ18" s="111"/>
      <c r="MLR18" s="111"/>
      <c r="MLS18" s="111"/>
      <c r="MLT18" s="111"/>
      <c r="MLU18" s="111"/>
      <c r="MLV18" s="111"/>
      <c r="MLW18" s="111"/>
      <c r="MLX18" s="111"/>
      <c r="MLY18" s="111"/>
      <c r="MLZ18" s="111"/>
      <c r="MMA18" s="111"/>
      <c r="MMB18" s="111"/>
      <c r="MMC18" s="111"/>
      <c r="MMD18" s="111"/>
      <c r="MME18" s="111"/>
      <c r="MMF18" s="111"/>
      <c r="MMG18" s="111"/>
      <c r="MMH18" s="111"/>
      <c r="MMI18" s="111"/>
      <c r="MMJ18" s="111"/>
      <c r="MMK18" s="111"/>
      <c r="MML18" s="111"/>
      <c r="MMM18" s="111"/>
      <c r="MMN18" s="111"/>
      <c r="MMO18" s="111"/>
      <c r="MMP18" s="111"/>
      <c r="MMQ18" s="111"/>
      <c r="MMR18" s="111"/>
      <c r="MMS18" s="111"/>
      <c r="MMT18" s="111"/>
      <c r="MMU18" s="111"/>
      <c r="MMV18" s="111"/>
      <c r="MMW18" s="111"/>
      <c r="MMX18" s="111"/>
      <c r="MMY18" s="111"/>
      <c r="MMZ18" s="111"/>
      <c r="MNA18" s="111"/>
      <c r="MNB18" s="111"/>
      <c r="MNC18" s="111"/>
      <c r="MND18" s="111"/>
      <c r="MNE18" s="111"/>
      <c r="MNF18" s="111"/>
      <c r="MNG18" s="111"/>
      <c r="MNH18" s="111"/>
      <c r="MNI18" s="111"/>
      <c r="MNJ18" s="111"/>
      <c r="MNK18" s="111"/>
      <c r="MNL18" s="111"/>
      <c r="MNM18" s="111"/>
      <c r="MNN18" s="111"/>
      <c r="MNO18" s="111"/>
      <c r="MNP18" s="111"/>
      <c r="MNQ18" s="111"/>
      <c r="MNR18" s="111"/>
      <c r="MNS18" s="111"/>
      <c r="MNT18" s="111"/>
      <c r="MNU18" s="111"/>
      <c r="MNV18" s="111"/>
      <c r="MNW18" s="111"/>
      <c r="MNX18" s="111"/>
      <c r="MNY18" s="111"/>
      <c r="MNZ18" s="111"/>
      <c r="MOA18" s="111"/>
      <c r="MOB18" s="111"/>
      <c r="MOC18" s="111"/>
      <c r="MOD18" s="111"/>
      <c r="MOE18" s="111"/>
      <c r="MOF18" s="111"/>
      <c r="MOG18" s="111"/>
      <c r="MOH18" s="111"/>
      <c r="MOI18" s="111"/>
      <c r="MOJ18" s="111"/>
      <c r="MOK18" s="111"/>
      <c r="MOL18" s="111"/>
      <c r="MOM18" s="111"/>
      <c r="MON18" s="111"/>
      <c r="MOO18" s="111"/>
      <c r="MOP18" s="111"/>
      <c r="MOQ18" s="111"/>
      <c r="MOR18" s="111"/>
      <c r="MOS18" s="111"/>
      <c r="MOT18" s="111"/>
      <c r="MOU18" s="111"/>
      <c r="MOV18" s="111"/>
      <c r="MOW18" s="111"/>
      <c r="MOX18" s="111"/>
      <c r="MOY18" s="111"/>
      <c r="MOZ18" s="111"/>
      <c r="MPA18" s="111"/>
      <c r="MPB18" s="111"/>
      <c r="MPC18" s="111"/>
      <c r="MPD18" s="111"/>
      <c r="MPE18" s="111"/>
      <c r="MPF18" s="111"/>
      <c r="MPG18" s="111"/>
      <c r="MPH18" s="111"/>
      <c r="MPI18" s="111"/>
      <c r="MPJ18" s="111"/>
      <c r="MPK18" s="111"/>
      <c r="MPL18" s="111"/>
      <c r="MPM18" s="111"/>
      <c r="MPN18" s="111"/>
      <c r="MPO18" s="111"/>
      <c r="MPP18" s="111"/>
      <c r="MPQ18" s="111"/>
      <c r="MPR18" s="111"/>
      <c r="MPS18" s="111"/>
      <c r="MPT18" s="111"/>
      <c r="MPU18" s="111"/>
      <c r="MPV18" s="111"/>
      <c r="MPW18" s="111"/>
      <c r="MPX18" s="111"/>
      <c r="MPY18" s="111"/>
      <c r="MPZ18" s="111"/>
      <c r="MQA18" s="111"/>
      <c r="MQB18" s="111"/>
      <c r="MQC18" s="111"/>
      <c r="MQD18" s="111"/>
      <c r="MQE18" s="111"/>
      <c r="MQF18" s="111"/>
      <c r="MQG18" s="111"/>
      <c r="MQH18" s="111"/>
      <c r="MQI18" s="111"/>
      <c r="MQJ18" s="111"/>
      <c r="MQK18" s="111"/>
      <c r="MQL18" s="111"/>
      <c r="MQM18" s="111"/>
      <c r="MQN18" s="111"/>
      <c r="MQO18" s="111"/>
      <c r="MQP18" s="111"/>
      <c r="MQQ18" s="111"/>
      <c r="MQR18" s="111"/>
      <c r="MQS18" s="111"/>
      <c r="MQT18" s="111"/>
      <c r="MQU18" s="111"/>
      <c r="MQV18" s="111"/>
      <c r="MQW18" s="111"/>
      <c r="MQX18" s="111"/>
      <c r="MQY18" s="111"/>
      <c r="MQZ18" s="111"/>
      <c r="MRA18" s="111"/>
      <c r="MRB18" s="111"/>
      <c r="MRC18" s="111"/>
      <c r="MRD18" s="111"/>
      <c r="MRE18" s="111"/>
      <c r="MRF18" s="111"/>
      <c r="MRG18" s="111"/>
      <c r="MRH18" s="111"/>
      <c r="MRI18" s="111"/>
      <c r="MRJ18" s="111"/>
      <c r="MRK18" s="111"/>
      <c r="MRL18" s="111"/>
      <c r="MRM18" s="111"/>
      <c r="MRN18" s="111"/>
      <c r="MRO18" s="111"/>
      <c r="MRP18" s="111"/>
      <c r="MRQ18" s="111"/>
      <c r="MRR18" s="111"/>
      <c r="MRS18" s="111"/>
      <c r="MRT18" s="111"/>
      <c r="MRU18" s="111"/>
      <c r="MRV18" s="111"/>
      <c r="MRW18" s="111"/>
      <c r="MRX18" s="111"/>
      <c r="MRY18" s="111"/>
      <c r="MRZ18" s="111"/>
      <c r="MSA18" s="111"/>
      <c r="MSB18" s="111"/>
      <c r="MSC18" s="111"/>
      <c r="MSD18" s="111"/>
      <c r="MSE18" s="111"/>
      <c r="MSF18" s="111"/>
      <c r="MSG18" s="111"/>
      <c r="MSH18" s="111"/>
      <c r="MSI18" s="111"/>
      <c r="MSJ18" s="111"/>
      <c r="MSK18" s="111"/>
      <c r="MSL18" s="111"/>
      <c r="MSM18" s="111"/>
      <c r="MSN18" s="111"/>
      <c r="MSO18" s="111"/>
      <c r="MSP18" s="111"/>
      <c r="MSQ18" s="111"/>
      <c r="MSR18" s="111"/>
      <c r="MSS18" s="111"/>
      <c r="MST18" s="111"/>
      <c r="MSU18" s="111"/>
      <c r="MSV18" s="111"/>
      <c r="MSW18" s="111"/>
      <c r="MSX18" s="111"/>
      <c r="MSY18" s="111"/>
      <c r="MSZ18" s="111"/>
      <c r="MTA18" s="111"/>
      <c r="MTB18" s="111"/>
      <c r="MTC18" s="111"/>
      <c r="MTD18" s="111"/>
      <c r="MTE18" s="111"/>
      <c r="MTF18" s="111"/>
      <c r="MTG18" s="111"/>
      <c r="MTH18" s="111"/>
      <c r="MTI18" s="111"/>
      <c r="MTJ18" s="111"/>
      <c r="MTK18" s="111"/>
      <c r="MTL18" s="111"/>
      <c r="MTM18" s="111"/>
      <c r="MTN18" s="111"/>
      <c r="MTO18" s="111"/>
      <c r="MTP18" s="111"/>
      <c r="MTQ18" s="111"/>
      <c r="MTR18" s="111"/>
      <c r="MTS18" s="111"/>
      <c r="MTT18" s="111"/>
      <c r="MTU18" s="111"/>
      <c r="MTV18" s="111"/>
      <c r="MTW18" s="111"/>
      <c r="MTX18" s="111"/>
      <c r="MTY18" s="111"/>
      <c r="MTZ18" s="111"/>
      <c r="MUA18" s="111"/>
      <c r="MUB18" s="111"/>
      <c r="MUC18" s="111"/>
      <c r="MUD18" s="111"/>
      <c r="MUE18" s="111"/>
      <c r="MUF18" s="111"/>
      <c r="MUG18" s="111"/>
      <c r="MUH18" s="111"/>
      <c r="MUI18" s="111"/>
      <c r="MUJ18" s="111"/>
      <c r="MUK18" s="111"/>
      <c r="MUL18" s="111"/>
      <c r="MUM18" s="111"/>
      <c r="MUN18" s="111"/>
      <c r="MUO18" s="111"/>
      <c r="MUP18" s="111"/>
      <c r="MUQ18" s="111"/>
      <c r="MUR18" s="111"/>
      <c r="MUS18" s="111"/>
      <c r="MUT18" s="111"/>
      <c r="MUU18" s="111"/>
      <c r="MUV18" s="111"/>
      <c r="MUW18" s="111"/>
      <c r="MUX18" s="111"/>
      <c r="MUY18" s="111"/>
      <c r="MUZ18" s="111"/>
      <c r="MVA18" s="111"/>
      <c r="MVB18" s="111"/>
      <c r="MVC18" s="111"/>
      <c r="MVD18" s="111"/>
      <c r="MVE18" s="111"/>
      <c r="MVF18" s="111"/>
      <c r="MVG18" s="111"/>
      <c r="MVH18" s="111"/>
      <c r="MVI18" s="111"/>
      <c r="MVJ18" s="111"/>
      <c r="MVK18" s="111"/>
      <c r="MVL18" s="111"/>
      <c r="MVM18" s="111"/>
      <c r="MVN18" s="111"/>
      <c r="MVO18" s="111"/>
      <c r="MVP18" s="111"/>
      <c r="MVQ18" s="111"/>
      <c r="MVR18" s="111"/>
      <c r="MVS18" s="111"/>
      <c r="MVT18" s="111"/>
      <c r="MVU18" s="111"/>
      <c r="MVV18" s="111"/>
      <c r="MVW18" s="111"/>
      <c r="MVX18" s="111"/>
      <c r="MVY18" s="111"/>
      <c r="MVZ18" s="111"/>
      <c r="MWA18" s="111"/>
      <c r="MWB18" s="111"/>
      <c r="MWC18" s="111"/>
      <c r="MWD18" s="111"/>
      <c r="MWE18" s="111"/>
      <c r="MWF18" s="111"/>
      <c r="MWG18" s="111"/>
      <c r="MWH18" s="111"/>
      <c r="MWI18" s="111"/>
      <c r="MWJ18" s="111"/>
      <c r="MWK18" s="111"/>
      <c r="MWL18" s="111"/>
      <c r="MWM18" s="111"/>
      <c r="MWN18" s="111"/>
      <c r="MWO18" s="111"/>
      <c r="MWP18" s="111"/>
      <c r="MWQ18" s="111"/>
      <c r="MWR18" s="111"/>
      <c r="MWS18" s="111"/>
      <c r="MWT18" s="111"/>
      <c r="MWU18" s="111"/>
      <c r="MWV18" s="111"/>
      <c r="MWW18" s="111"/>
      <c r="MWX18" s="111"/>
      <c r="MWY18" s="111"/>
      <c r="MWZ18" s="111"/>
      <c r="MXA18" s="111"/>
      <c r="MXB18" s="111"/>
      <c r="MXC18" s="111"/>
      <c r="MXD18" s="111"/>
      <c r="MXE18" s="111"/>
      <c r="MXF18" s="111"/>
      <c r="MXG18" s="111"/>
      <c r="MXH18" s="111"/>
      <c r="MXI18" s="111"/>
      <c r="MXJ18" s="111"/>
      <c r="MXK18" s="111"/>
      <c r="MXL18" s="111"/>
      <c r="MXM18" s="111"/>
      <c r="MXN18" s="111"/>
      <c r="MXO18" s="111"/>
      <c r="MXP18" s="111"/>
      <c r="MXQ18" s="111"/>
      <c r="MXR18" s="111"/>
      <c r="MXS18" s="111"/>
      <c r="MXT18" s="111"/>
      <c r="MXU18" s="111"/>
      <c r="MXV18" s="111"/>
      <c r="MXW18" s="111"/>
      <c r="MXX18" s="111"/>
      <c r="MXY18" s="111"/>
      <c r="MXZ18" s="111"/>
      <c r="MYA18" s="111"/>
      <c r="MYB18" s="111"/>
      <c r="MYC18" s="111"/>
      <c r="MYD18" s="111"/>
      <c r="MYE18" s="111"/>
      <c r="MYF18" s="111"/>
      <c r="MYG18" s="111"/>
      <c r="MYH18" s="111"/>
      <c r="MYI18" s="111"/>
      <c r="MYJ18" s="111"/>
      <c r="MYK18" s="111"/>
      <c r="MYL18" s="111"/>
      <c r="MYM18" s="111"/>
      <c r="MYN18" s="111"/>
      <c r="MYO18" s="111"/>
      <c r="MYP18" s="111"/>
      <c r="MYQ18" s="111"/>
      <c r="MYR18" s="111"/>
      <c r="MYS18" s="111"/>
      <c r="MYT18" s="111"/>
      <c r="MYU18" s="111"/>
      <c r="MYV18" s="111"/>
      <c r="MYW18" s="111"/>
      <c r="MYX18" s="111"/>
      <c r="MYY18" s="111"/>
      <c r="MYZ18" s="111"/>
      <c r="MZA18" s="111"/>
      <c r="MZB18" s="111"/>
      <c r="MZC18" s="111"/>
      <c r="MZD18" s="111"/>
      <c r="MZE18" s="111"/>
      <c r="MZF18" s="111"/>
      <c r="MZG18" s="111"/>
      <c r="MZH18" s="111"/>
      <c r="MZI18" s="111"/>
      <c r="MZJ18" s="111"/>
      <c r="MZK18" s="111"/>
      <c r="MZL18" s="111"/>
      <c r="MZM18" s="111"/>
      <c r="MZN18" s="111"/>
      <c r="MZO18" s="111"/>
      <c r="MZP18" s="111"/>
      <c r="MZQ18" s="111"/>
      <c r="MZR18" s="111"/>
      <c r="MZS18" s="111"/>
      <c r="MZT18" s="111"/>
      <c r="MZU18" s="111"/>
      <c r="MZV18" s="111"/>
      <c r="MZW18" s="111"/>
      <c r="MZX18" s="111"/>
      <c r="MZY18" s="111"/>
      <c r="MZZ18" s="111"/>
      <c r="NAA18" s="111"/>
      <c r="NAB18" s="111"/>
      <c r="NAC18" s="111"/>
      <c r="NAD18" s="111"/>
      <c r="NAE18" s="111"/>
      <c r="NAF18" s="111"/>
      <c r="NAG18" s="111"/>
      <c r="NAH18" s="111"/>
      <c r="NAI18" s="111"/>
      <c r="NAJ18" s="111"/>
      <c r="NAK18" s="111"/>
      <c r="NAL18" s="111"/>
      <c r="NAM18" s="111"/>
      <c r="NAN18" s="111"/>
      <c r="NAO18" s="111"/>
      <c r="NAP18" s="111"/>
      <c r="NAQ18" s="111"/>
      <c r="NAR18" s="111"/>
      <c r="NAS18" s="111"/>
      <c r="NAT18" s="111"/>
      <c r="NAU18" s="111"/>
      <c r="NAV18" s="111"/>
      <c r="NAW18" s="111"/>
      <c r="NAX18" s="111"/>
      <c r="NAY18" s="111"/>
      <c r="NAZ18" s="111"/>
      <c r="NBA18" s="111"/>
      <c r="NBB18" s="111"/>
      <c r="NBC18" s="111"/>
      <c r="NBD18" s="111"/>
      <c r="NBE18" s="111"/>
      <c r="NBF18" s="111"/>
      <c r="NBG18" s="111"/>
      <c r="NBH18" s="111"/>
      <c r="NBI18" s="111"/>
      <c r="NBJ18" s="111"/>
      <c r="NBK18" s="111"/>
      <c r="NBL18" s="111"/>
      <c r="NBM18" s="111"/>
      <c r="NBN18" s="111"/>
      <c r="NBO18" s="111"/>
      <c r="NBP18" s="111"/>
      <c r="NBQ18" s="111"/>
      <c r="NBR18" s="111"/>
      <c r="NBS18" s="111"/>
      <c r="NBT18" s="111"/>
      <c r="NBU18" s="111"/>
      <c r="NBV18" s="111"/>
      <c r="NBW18" s="111"/>
      <c r="NBX18" s="111"/>
      <c r="NBY18" s="111"/>
      <c r="NBZ18" s="111"/>
      <c r="NCA18" s="111"/>
      <c r="NCB18" s="111"/>
      <c r="NCC18" s="111"/>
      <c r="NCD18" s="111"/>
      <c r="NCE18" s="111"/>
      <c r="NCF18" s="111"/>
      <c r="NCG18" s="111"/>
      <c r="NCH18" s="111"/>
      <c r="NCI18" s="111"/>
      <c r="NCJ18" s="111"/>
      <c r="NCK18" s="111"/>
      <c r="NCL18" s="111"/>
      <c r="NCM18" s="111"/>
      <c r="NCN18" s="111"/>
      <c r="NCO18" s="111"/>
      <c r="NCP18" s="111"/>
      <c r="NCQ18" s="111"/>
      <c r="NCR18" s="111"/>
      <c r="NCS18" s="111"/>
      <c r="NCT18" s="111"/>
      <c r="NCU18" s="111"/>
      <c r="NCV18" s="111"/>
      <c r="NCW18" s="111"/>
      <c r="NCX18" s="111"/>
      <c r="NCY18" s="111"/>
      <c r="NCZ18" s="111"/>
      <c r="NDA18" s="111"/>
      <c r="NDB18" s="111"/>
      <c r="NDC18" s="111"/>
      <c r="NDD18" s="111"/>
      <c r="NDE18" s="111"/>
      <c r="NDF18" s="111"/>
      <c r="NDG18" s="111"/>
      <c r="NDH18" s="111"/>
      <c r="NDI18" s="111"/>
      <c r="NDJ18" s="111"/>
      <c r="NDK18" s="111"/>
      <c r="NDL18" s="111"/>
      <c r="NDM18" s="111"/>
      <c r="NDN18" s="111"/>
      <c r="NDO18" s="111"/>
      <c r="NDP18" s="111"/>
      <c r="NDQ18" s="111"/>
      <c r="NDR18" s="111"/>
      <c r="NDS18" s="111"/>
      <c r="NDT18" s="111"/>
      <c r="NDU18" s="111"/>
      <c r="NDV18" s="111"/>
      <c r="NDW18" s="111"/>
      <c r="NDX18" s="111"/>
      <c r="NDY18" s="111"/>
      <c r="NDZ18" s="111"/>
      <c r="NEA18" s="111"/>
      <c r="NEB18" s="111"/>
      <c r="NEC18" s="111"/>
      <c r="NED18" s="111"/>
      <c r="NEE18" s="111"/>
      <c r="NEF18" s="111"/>
      <c r="NEG18" s="111"/>
      <c r="NEH18" s="111"/>
      <c r="NEI18" s="111"/>
      <c r="NEJ18" s="111"/>
      <c r="NEK18" s="111"/>
      <c r="NEL18" s="111"/>
      <c r="NEM18" s="111"/>
      <c r="NEN18" s="111"/>
      <c r="NEO18" s="111"/>
      <c r="NEP18" s="111"/>
      <c r="NEQ18" s="111"/>
      <c r="NER18" s="111"/>
      <c r="NES18" s="111"/>
      <c r="NET18" s="111"/>
      <c r="NEU18" s="111"/>
      <c r="NEV18" s="111"/>
      <c r="NEW18" s="111"/>
      <c r="NEX18" s="111"/>
      <c r="NEY18" s="111"/>
      <c r="NEZ18" s="111"/>
      <c r="NFA18" s="111"/>
      <c r="NFB18" s="111"/>
      <c r="NFC18" s="111"/>
      <c r="NFD18" s="111"/>
      <c r="NFE18" s="111"/>
      <c r="NFF18" s="111"/>
      <c r="NFG18" s="111"/>
      <c r="NFH18" s="111"/>
      <c r="NFI18" s="111"/>
      <c r="NFJ18" s="111"/>
      <c r="NFK18" s="111"/>
      <c r="NFL18" s="111"/>
      <c r="NFM18" s="111"/>
      <c r="NFN18" s="111"/>
      <c r="NFO18" s="111"/>
      <c r="NFP18" s="111"/>
      <c r="NFQ18" s="111"/>
      <c r="NFR18" s="111"/>
      <c r="NFS18" s="111"/>
      <c r="NFT18" s="111"/>
      <c r="NFU18" s="111"/>
      <c r="NFV18" s="111"/>
      <c r="NFW18" s="111"/>
      <c r="NFX18" s="111"/>
      <c r="NFY18" s="111"/>
      <c r="NFZ18" s="111"/>
      <c r="NGA18" s="111"/>
      <c r="NGB18" s="111"/>
      <c r="NGC18" s="111"/>
      <c r="NGD18" s="111"/>
      <c r="NGE18" s="111"/>
      <c r="NGF18" s="111"/>
      <c r="NGG18" s="111"/>
      <c r="NGH18" s="111"/>
      <c r="NGI18" s="111"/>
      <c r="NGJ18" s="111"/>
      <c r="NGK18" s="111"/>
      <c r="NGL18" s="111"/>
      <c r="NGM18" s="111"/>
      <c r="NGN18" s="111"/>
      <c r="NGO18" s="111"/>
      <c r="NGP18" s="111"/>
      <c r="NGQ18" s="111"/>
      <c r="NGR18" s="111"/>
      <c r="NGS18" s="111"/>
      <c r="NGT18" s="111"/>
      <c r="NGU18" s="111"/>
      <c r="NGV18" s="111"/>
      <c r="NGW18" s="111"/>
      <c r="NGX18" s="111"/>
      <c r="NGY18" s="111"/>
      <c r="NGZ18" s="111"/>
      <c r="NHA18" s="111"/>
      <c r="NHB18" s="111"/>
      <c r="NHC18" s="111"/>
      <c r="NHD18" s="111"/>
      <c r="NHE18" s="111"/>
      <c r="NHF18" s="111"/>
      <c r="NHG18" s="111"/>
      <c r="NHH18" s="111"/>
      <c r="NHI18" s="111"/>
      <c r="NHJ18" s="111"/>
      <c r="NHK18" s="111"/>
      <c r="NHL18" s="111"/>
      <c r="NHM18" s="111"/>
      <c r="NHN18" s="111"/>
      <c r="NHO18" s="111"/>
      <c r="NHP18" s="111"/>
      <c r="NHQ18" s="111"/>
      <c r="NHR18" s="111"/>
      <c r="NHS18" s="111"/>
      <c r="NHT18" s="111"/>
      <c r="NHU18" s="111"/>
      <c r="NHV18" s="111"/>
      <c r="NHW18" s="111"/>
      <c r="NHX18" s="111"/>
      <c r="NHY18" s="111"/>
      <c r="NHZ18" s="111"/>
      <c r="NIA18" s="111"/>
      <c r="NIB18" s="111"/>
      <c r="NIC18" s="111"/>
      <c r="NID18" s="111"/>
      <c r="NIE18" s="111"/>
      <c r="NIF18" s="111"/>
      <c r="NIG18" s="111"/>
      <c r="NIH18" s="111"/>
      <c r="NII18" s="111"/>
      <c r="NIJ18" s="111"/>
      <c r="NIK18" s="111"/>
      <c r="NIL18" s="111"/>
      <c r="NIM18" s="111"/>
      <c r="NIN18" s="111"/>
      <c r="NIO18" s="111"/>
      <c r="NIP18" s="111"/>
      <c r="NIQ18" s="111"/>
      <c r="NIR18" s="111"/>
      <c r="NIS18" s="111"/>
      <c r="NIT18" s="111"/>
      <c r="NIU18" s="111"/>
      <c r="NIV18" s="111"/>
      <c r="NIW18" s="111"/>
      <c r="NIX18" s="111"/>
      <c r="NIY18" s="111"/>
      <c r="NIZ18" s="111"/>
      <c r="NJA18" s="111"/>
      <c r="NJB18" s="111"/>
      <c r="NJC18" s="111"/>
      <c r="NJD18" s="111"/>
      <c r="NJE18" s="111"/>
      <c r="NJF18" s="111"/>
      <c r="NJG18" s="111"/>
      <c r="NJH18" s="111"/>
      <c r="NJI18" s="111"/>
      <c r="NJJ18" s="111"/>
      <c r="NJK18" s="111"/>
      <c r="NJL18" s="111"/>
      <c r="NJM18" s="111"/>
      <c r="NJN18" s="111"/>
      <c r="NJO18" s="111"/>
      <c r="NJP18" s="111"/>
      <c r="NJQ18" s="111"/>
      <c r="NJR18" s="111"/>
      <c r="NJS18" s="111"/>
      <c r="NJT18" s="111"/>
      <c r="NJU18" s="111"/>
      <c r="NJV18" s="111"/>
      <c r="NJW18" s="111"/>
      <c r="NJX18" s="111"/>
      <c r="NJY18" s="111"/>
      <c r="NJZ18" s="111"/>
      <c r="NKA18" s="111"/>
      <c r="NKB18" s="111"/>
      <c r="NKC18" s="111"/>
      <c r="NKD18" s="111"/>
      <c r="NKE18" s="111"/>
      <c r="NKF18" s="111"/>
      <c r="NKG18" s="111"/>
      <c r="NKH18" s="111"/>
      <c r="NKI18" s="111"/>
      <c r="NKJ18" s="111"/>
      <c r="NKK18" s="111"/>
      <c r="NKL18" s="111"/>
      <c r="NKM18" s="111"/>
      <c r="NKN18" s="111"/>
      <c r="NKO18" s="111"/>
      <c r="NKP18" s="111"/>
      <c r="NKQ18" s="111"/>
      <c r="NKR18" s="111"/>
      <c r="NKS18" s="111"/>
      <c r="NKT18" s="111"/>
      <c r="NKU18" s="111"/>
      <c r="NKV18" s="111"/>
      <c r="NKW18" s="111"/>
      <c r="NKX18" s="111"/>
      <c r="NKY18" s="111"/>
      <c r="NKZ18" s="111"/>
      <c r="NLA18" s="111"/>
      <c r="NLB18" s="111"/>
      <c r="NLC18" s="111"/>
      <c r="NLD18" s="111"/>
      <c r="NLE18" s="111"/>
      <c r="NLF18" s="111"/>
      <c r="NLG18" s="111"/>
      <c r="NLH18" s="111"/>
      <c r="NLI18" s="111"/>
      <c r="NLJ18" s="111"/>
      <c r="NLK18" s="111"/>
      <c r="NLL18" s="111"/>
      <c r="NLM18" s="111"/>
      <c r="NLN18" s="111"/>
      <c r="NLO18" s="111"/>
      <c r="NLP18" s="111"/>
      <c r="NLQ18" s="111"/>
      <c r="NLR18" s="111"/>
      <c r="NLS18" s="111"/>
      <c r="NLT18" s="111"/>
      <c r="NLU18" s="111"/>
      <c r="NLV18" s="111"/>
      <c r="NLW18" s="111"/>
      <c r="NLX18" s="111"/>
      <c r="NLY18" s="111"/>
      <c r="NLZ18" s="111"/>
      <c r="NMA18" s="111"/>
      <c r="NMB18" s="111"/>
      <c r="NMC18" s="111"/>
      <c r="NMD18" s="111"/>
      <c r="NME18" s="111"/>
      <c r="NMF18" s="111"/>
      <c r="NMG18" s="111"/>
      <c r="NMH18" s="111"/>
      <c r="NMI18" s="111"/>
      <c r="NMJ18" s="111"/>
      <c r="NMK18" s="111"/>
      <c r="NML18" s="111"/>
      <c r="NMM18" s="111"/>
      <c r="NMN18" s="111"/>
      <c r="NMO18" s="111"/>
      <c r="NMP18" s="111"/>
      <c r="NMQ18" s="111"/>
      <c r="NMR18" s="111"/>
      <c r="NMS18" s="111"/>
      <c r="NMT18" s="111"/>
      <c r="NMU18" s="111"/>
      <c r="NMV18" s="111"/>
      <c r="NMW18" s="111"/>
      <c r="NMX18" s="111"/>
      <c r="NMY18" s="111"/>
      <c r="NMZ18" s="111"/>
      <c r="NNA18" s="111"/>
      <c r="NNB18" s="111"/>
      <c r="NNC18" s="111"/>
      <c r="NND18" s="111"/>
      <c r="NNE18" s="111"/>
      <c r="NNF18" s="111"/>
      <c r="NNG18" s="111"/>
      <c r="NNH18" s="111"/>
      <c r="NNI18" s="111"/>
      <c r="NNJ18" s="111"/>
      <c r="NNK18" s="111"/>
      <c r="NNL18" s="111"/>
      <c r="NNM18" s="111"/>
      <c r="NNN18" s="111"/>
      <c r="NNO18" s="111"/>
      <c r="NNP18" s="111"/>
      <c r="NNQ18" s="111"/>
      <c r="NNR18" s="111"/>
      <c r="NNS18" s="111"/>
      <c r="NNT18" s="111"/>
      <c r="NNU18" s="111"/>
      <c r="NNV18" s="111"/>
      <c r="NNW18" s="111"/>
      <c r="NNX18" s="111"/>
      <c r="NNY18" s="111"/>
      <c r="NNZ18" s="111"/>
      <c r="NOA18" s="111"/>
      <c r="NOB18" s="111"/>
      <c r="NOC18" s="111"/>
      <c r="NOD18" s="111"/>
      <c r="NOE18" s="111"/>
      <c r="NOF18" s="111"/>
      <c r="NOG18" s="111"/>
      <c r="NOH18" s="111"/>
      <c r="NOI18" s="111"/>
      <c r="NOJ18" s="111"/>
      <c r="NOK18" s="111"/>
      <c r="NOL18" s="111"/>
      <c r="NOM18" s="111"/>
      <c r="NON18" s="111"/>
      <c r="NOO18" s="111"/>
      <c r="NOP18" s="111"/>
      <c r="NOQ18" s="111"/>
      <c r="NOR18" s="111"/>
      <c r="NOS18" s="111"/>
      <c r="NOT18" s="111"/>
      <c r="NOU18" s="111"/>
      <c r="NOV18" s="111"/>
      <c r="NOW18" s="111"/>
      <c r="NOX18" s="111"/>
      <c r="NOY18" s="111"/>
      <c r="NOZ18" s="111"/>
      <c r="NPA18" s="111"/>
      <c r="NPB18" s="111"/>
      <c r="NPC18" s="111"/>
      <c r="NPD18" s="111"/>
      <c r="NPE18" s="111"/>
      <c r="NPF18" s="111"/>
      <c r="NPG18" s="111"/>
      <c r="NPH18" s="111"/>
      <c r="NPI18" s="111"/>
      <c r="NPJ18" s="111"/>
      <c r="NPK18" s="111"/>
      <c r="NPL18" s="111"/>
      <c r="NPM18" s="111"/>
      <c r="NPN18" s="111"/>
      <c r="NPO18" s="111"/>
      <c r="NPP18" s="111"/>
      <c r="NPQ18" s="111"/>
      <c r="NPR18" s="111"/>
      <c r="NPS18" s="111"/>
      <c r="NPT18" s="111"/>
      <c r="NPU18" s="111"/>
      <c r="NPV18" s="111"/>
      <c r="NPW18" s="111"/>
      <c r="NPX18" s="111"/>
      <c r="NPY18" s="111"/>
      <c r="NPZ18" s="111"/>
      <c r="NQA18" s="111"/>
      <c r="NQB18" s="111"/>
      <c r="NQC18" s="111"/>
      <c r="NQD18" s="111"/>
      <c r="NQE18" s="111"/>
      <c r="NQF18" s="111"/>
      <c r="NQG18" s="111"/>
      <c r="NQH18" s="111"/>
      <c r="NQI18" s="111"/>
      <c r="NQJ18" s="111"/>
      <c r="NQK18" s="111"/>
      <c r="NQL18" s="111"/>
      <c r="NQM18" s="111"/>
      <c r="NQN18" s="111"/>
      <c r="NQO18" s="111"/>
      <c r="NQP18" s="111"/>
      <c r="NQQ18" s="111"/>
      <c r="NQR18" s="111"/>
      <c r="NQS18" s="111"/>
      <c r="NQT18" s="111"/>
      <c r="NQU18" s="111"/>
      <c r="NQV18" s="111"/>
      <c r="NQW18" s="111"/>
      <c r="NQX18" s="111"/>
      <c r="NQY18" s="111"/>
      <c r="NQZ18" s="111"/>
      <c r="NRA18" s="111"/>
      <c r="NRB18" s="111"/>
      <c r="NRC18" s="111"/>
      <c r="NRD18" s="111"/>
      <c r="NRE18" s="111"/>
      <c r="NRF18" s="111"/>
      <c r="NRG18" s="111"/>
      <c r="NRH18" s="111"/>
      <c r="NRI18" s="111"/>
      <c r="NRJ18" s="111"/>
      <c r="NRK18" s="111"/>
      <c r="NRL18" s="111"/>
      <c r="NRM18" s="111"/>
      <c r="NRN18" s="111"/>
      <c r="NRO18" s="111"/>
      <c r="NRP18" s="111"/>
      <c r="NRQ18" s="111"/>
      <c r="NRR18" s="111"/>
      <c r="NRS18" s="111"/>
      <c r="NRT18" s="111"/>
      <c r="NRU18" s="111"/>
      <c r="NRV18" s="111"/>
      <c r="NRW18" s="111"/>
      <c r="NRX18" s="111"/>
      <c r="NRY18" s="111"/>
      <c r="NRZ18" s="111"/>
      <c r="NSA18" s="111"/>
      <c r="NSB18" s="111"/>
      <c r="NSC18" s="111"/>
      <c r="NSD18" s="111"/>
      <c r="NSE18" s="111"/>
      <c r="NSF18" s="111"/>
      <c r="NSG18" s="111"/>
      <c r="NSH18" s="111"/>
      <c r="NSI18" s="111"/>
      <c r="NSJ18" s="111"/>
      <c r="NSK18" s="111"/>
      <c r="NSL18" s="111"/>
      <c r="NSM18" s="111"/>
      <c r="NSN18" s="111"/>
      <c r="NSO18" s="111"/>
      <c r="NSP18" s="111"/>
      <c r="NSQ18" s="111"/>
      <c r="NSR18" s="111"/>
      <c r="NSS18" s="111"/>
      <c r="NST18" s="111"/>
      <c r="NSU18" s="111"/>
      <c r="NSV18" s="111"/>
      <c r="NSW18" s="111"/>
      <c r="NSX18" s="111"/>
      <c r="NSY18" s="111"/>
      <c r="NSZ18" s="111"/>
      <c r="NTA18" s="111"/>
      <c r="NTB18" s="111"/>
      <c r="NTC18" s="111"/>
      <c r="NTD18" s="111"/>
      <c r="NTE18" s="111"/>
      <c r="NTF18" s="111"/>
      <c r="NTG18" s="111"/>
      <c r="NTH18" s="111"/>
      <c r="NTI18" s="111"/>
      <c r="NTJ18" s="111"/>
      <c r="NTK18" s="111"/>
      <c r="NTL18" s="111"/>
      <c r="NTM18" s="111"/>
      <c r="NTN18" s="111"/>
      <c r="NTO18" s="111"/>
      <c r="NTP18" s="111"/>
      <c r="NTQ18" s="111"/>
      <c r="NTR18" s="111"/>
      <c r="NTS18" s="111"/>
      <c r="NTT18" s="111"/>
      <c r="NTU18" s="111"/>
      <c r="NTV18" s="111"/>
      <c r="NTW18" s="111"/>
      <c r="NTX18" s="111"/>
      <c r="NTY18" s="111"/>
      <c r="NTZ18" s="111"/>
      <c r="NUA18" s="111"/>
      <c r="NUB18" s="111"/>
      <c r="NUC18" s="111"/>
      <c r="NUD18" s="111"/>
      <c r="NUE18" s="111"/>
      <c r="NUF18" s="111"/>
      <c r="NUG18" s="111"/>
      <c r="NUH18" s="111"/>
      <c r="NUI18" s="111"/>
      <c r="NUJ18" s="111"/>
      <c r="NUK18" s="111"/>
      <c r="NUL18" s="111"/>
      <c r="NUM18" s="111"/>
      <c r="NUN18" s="111"/>
      <c r="NUO18" s="111"/>
      <c r="NUP18" s="111"/>
      <c r="NUQ18" s="111"/>
      <c r="NUR18" s="111"/>
      <c r="NUS18" s="111"/>
      <c r="NUT18" s="111"/>
      <c r="NUU18" s="111"/>
      <c r="NUV18" s="111"/>
      <c r="NUW18" s="111"/>
      <c r="NUX18" s="111"/>
      <c r="NUY18" s="111"/>
      <c r="NUZ18" s="111"/>
      <c r="NVA18" s="111"/>
      <c r="NVB18" s="111"/>
      <c r="NVC18" s="111"/>
      <c r="NVD18" s="111"/>
      <c r="NVE18" s="111"/>
      <c r="NVF18" s="111"/>
      <c r="NVG18" s="111"/>
      <c r="NVH18" s="111"/>
      <c r="NVI18" s="111"/>
      <c r="NVJ18" s="111"/>
      <c r="NVK18" s="111"/>
      <c r="NVL18" s="111"/>
      <c r="NVM18" s="111"/>
      <c r="NVN18" s="111"/>
      <c r="NVO18" s="111"/>
      <c r="NVP18" s="111"/>
      <c r="NVQ18" s="111"/>
      <c r="NVR18" s="111"/>
      <c r="NVS18" s="111"/>
      <c r="NVT18" s="111"/>
      <c r="NVU18" s="111"/>
      <c r="NVV18" s="111"/>
      <c r="NVW18" s="111"/>
      <c r="NVX18" s="111"/>
      <c r="NVY18" s="111"/>
      <c r="NVZ18" s="111"/>
      <c r="NWA18" s="111"/>
      <c r="NWB18" s="111"/>
      <c r="NWC18" s="111"/>
      <c r="NWD18" s="111"/>
      <c r="NWE18" s="111"/>
      <c r="NWF18" s="111"/>
      <c r="NWG18" s="111"/>
      <c r="NWH18" s="111"/>
      <c r="NWI18" s="111"/>
      <c r="NWJ18" s="111"/>
      <c r="NWK18" s="111"/>
      <c r="NWL18" s="111"/>
      <c r="NWM18" s="111"/>
      <c r="NWN18" s="111"/>
      <c r="NWO18" s="111"/>
      <c r="NWP18" s="111"/>
      <c r="NWQ18" s="111"/>
      <c r="NWR18" s="111"/>
      <c r="NWS18" s="111"/>
      <c r="NWT18" s="111"/>
      <c r="NWU18" s="111"/>
      <c r="NWV18" s="111"/>
      <c r="NWW18" s="111"/>
      <c r="NWX18" s="111"/>
      <c r="NWY18" s="111"/>
      <c r="NWZ18" s="111"/>
      <c r="NXA18" s="111"/>
      <c r="NXB18" s="111"/>
      <c r="NXC18" s="111"/>
      <c r="NXD18" s="111"/>
      <c r="NXE18" s="111"/>
      <c r="NXF18" s="111"/>
      <c r="NXG18" s="111"/>
      <c r="NXH18" s="111"/>
      <c r="NXI18" s="111"/>
      <c r="NXJ18" s="111"/>
      <c r="NXK18" s="111"/>
      <c r="NXL18" s="111"/>
      <c r="NXM18" s="111"/>
      <c r="NXN18" s="111"/>
      <c r="NXO18" s="111"/>
      <c r="NXP18" s="111"/>
      <c r="NXQ18" s="111"/>
      <c r="NXR18" s="111"/>
      <c r="NXS18" s="111"/>
      <c r="NXT18" s="111"/>
      <c r="NXU18" s="111"/>
      <c r="NXV18" s="111"/>
      <c r="NXW18" s="111"/>
      <c r="NXX18" s="111"/>
      <c r="NXY18" s="111"/>
      <c r="NXZ18" s="111"/>
      <c r="NYA18" s="111"/>
      <c r="NYB18" s="111"/>
      <c r="NYC18" s="111"/>
      <c r="NYD18" s="111"/>
      <c r="NYE18" s="111"/>
      <c r="NYF18" s="111"/>
      <c r="NYG18" s="111"/>
      <c r="NYH18" s="111"/>
      <c r="NYI18" s="111"/>
      <c r="NYJ18" s="111"/>
      <c r="NYK18" s="111"/>
      <c r="NYL18" s="111"/>
      <c r="NYM18" s="111"/>
      <c r="NYN18" s="111"/>
      <c r="NYO18" s="111"/>
      <c r="NYP18" s="111"/>
      <c r="NYQ18" s="111"/>
      <c r="NYR18" s="111"/>
      <c r="NYS18" s="111"/>
      <c r="NYT18" s="111"/>
      <c r="NYU18" s="111"/>
      <c r="NYV18" s="111"/>
      <c r="NYW18" s="111"/>
      <c r="NYX18" s="111"/>
      <c r="NYY18" s="111"/>
      <c r="NYZ18" s="111"/>
      <c r="NZA18" s="111"/>
      <c r="NZB18" s="111"/>
      <c r="NZC18" s="111"/>
      <c r="NZD18" s="111"/>
      <c r="NZE18" s="111"/>
      <c r="NZF18" s="111"/>
      <c r="NZG18" s="111"/>
      <c r="NZH18" s="111"/>
      <c r="NZI18" s="111"/>
      <c r="NZJ18" s="111"/>
      <c r="NZK18" s="111"/>
      <c r="NZL18" s="111"/>
      <c r="NZM18" s="111"/>
      <c r="NZN18" s="111"/>
      <c r="NZO18" s="111"/>
      <c r="NZP18" s="111"/>
      <c r="NZQ18" s="111"/>
      <c r="NZR18" s="111"/>
      <c r="NZS18" s="111"/>
      <c r="NZT18" s="111"/>
      <c r="NZU18" s="111"/>
      <c r="NZV18" s="111"/>
      <c r="NZW18" s="111"/>
      <c r="NZX18" s="111"/>
      <c r="NZY18" s="111"/>
      <c r="NZZ18" s="111"/>
      <c r="OAA18" s="111"/>
      <c r="OAB18" s="111"/>
      <c r="OAC18" s="111"/>
      <c r="OAD18" s="111"/>
      <c r="OAE18" s="111"/>
      <c r="OAF18" s="111"/>
      <c r="OAG18" s="111"/>
      <c r="OAH18" s="111"/>
      <c r="OAI18" s="111"/>
      <c r="OAJ18" s="111"/>
      <c r="OAK18" s="111"/>
      <c r="OAL18" s="111"/>
      <c r="OAM18" s="111"/>
      <c r="OAN18" s="111"/>
      <c r="OAO18" s="111"/>
      <c r="OAP18" s="111"/>
      <c r="OAQ18" s="111"/>
      <c r="OAR18" s="111"/>
      <c r="OAS18" s="111"/>
      <c r="OAT18" s="111"/>
      <c r="OAU18" s="111"/>
      <c r="OAV18" s="111"/>
      <c r="OAW18" s="111"/>
      <c r="OAX18" s="111"/>
      <c r="OAY18" s="111"/>
      <c r="OAZ18" s="111"/>
      <c r="OBA18" s="111"/>
      <c r="OBB18" s="111"/>
      <c r="OBC18" s="111"/>
      <c r="OBD18" s="111"/>
      <c r="OBE18" s="111"/>
      <c r="OBF18" s="111"/>
      <c r="OBG18" s="111"/>
      <c r="OBH18" s="111"/>
      <c r="OBI18" s="111"/>
      <c r="OBJ18" s="111"/>
      <c r="OBK18" s="111"/>
      <c r="OBL18" s="111"/>
      <c r="OBM18" s="111"/>
      <c r="OBN18" s="111"/>
      <c r="OBO18" s="111"/>
      <c r="OBP18" s="111"/>
      <c r="OBQ18" s="111"/>
      <c r="OBR18" s="111"/>
      <c r="OBS18" s="111"/>
      <c r="OBT18" s="111"/>
      <c r="OBU18" s="111"/>
      <c r="OBV18" s="111"/>
      <c r="OBW18" s="111"/>
      <c r="OBX18" s="111"/>
      <c r="OBY18" s="111"/>
      <c r="OBZ18" s="111"/>
      <c r="OCA18" s="111"/>
      <c r="OCB18" s="111"/>
      <c r="OCC18" s="111"/>
      <c r="OCD18" s="111"/>
      <c r="OCE18" s="111"/>
      <c r="OCF18" s="111"/>
      <c r="OCG18" s="111"/>
      <c r="OCH18" s="111"/>
      <c r="OCI18" s="111"/>
      <c r="OCJ18" s="111"/>
      <c r="OCK18" s="111"/>
      <c r="OCL18" s="111"/>
      <c r="OCM18" s="111"/>
      <c r="OCN18" s="111"/>
      <c r="OCO18" s="111"/>
      <c r="OCP18" s="111"/>
      <c r="OCQ18" s="111"/>
      <c r="OCR18" s="111"/>
      <c r="OCS18" s="111"/>
      <c r="OCT18" s="111"/>
      <c r="OCU18" s="111"/>
      <c r="OCV18" s="111"/>
      <c r="OCW18" s="111"/>
      <c r="OCX18" s="111"/>
      <c r="OCY18" s="111"/>
      <c r="OCZ18" s="111"/>
      <c r="ODA18" s="111"/>
      <c r="ODB18" s="111"/>
      <c r="ODC18" s="111"/>
      <c r="ODD18" s="111"/>
      <c r="ODE18" s="111"/>
      <c r="ODF18" s="111"/>
      <c r="ODG18" s="111"/>
      <c r="ODH18" s="111"/>
      <c r="ODI18" s="111"/>
      <c r="ODJ18" s="111"/>
      <c r="ODK18" s="111"/>
      <c r="ODL18" s="111"/>
      <c r="ODM18" s="111"/>
      <c r="ODN18" s="111"/>
      <c r="ODO18" s="111"/>
      <c r="ODP18" s="111"/>
      <c r="ODQ18" s="111"/>
      <c r="ODR18" s="111"/>
      <c r="ODS18" s="111"/>
      <c r="ODT18" s="111"/>
      <c r="ODU18" s="111"/>
      <c r="ODV18" s="111"/>
      <c r="ODW18" s="111"/>
      <c r="ODX18" s="111"/>
      <c r="ODY18" s="111"/>
      <c r="ODZ18" s="111"/>
      <c r="OEA18" s="111"/>
      <c r="OEB18" s="111"/>
      <c r="OEC18" s="111"/>
      <c r="OED18" s="111"/>
      <c r="OEE18" s="111"/>
      <c r="OEF18" s="111"/>
      <c r="OEG18" s="111"/>
      <c r="OEH18" s="111"/>
      <c r="OEI18" s="111"/>
      <c r="OEJ18" s="111"/>
      <c r="OEK18" s="111"/>
      <c r="OEL18" s="111"/>
      <c r="OEM18" s="111"/>
      <c r="OEN18" s="111"/>
      <c r="OEO18" s="111"/>
      <c r="OEP18" s="111"/>
      <c r="OEQ18" s="111"/>
      <c r="OER18" s="111"/>
      <c r="OES18" s="111"/>
      <c r="OET18" s="111"/>
      <c r="OEU18" s="111"/>
      <c r="OEV18" s="111"/>
      <c r="OEW18" s="111"/>
      <c r="OEX18" s="111"/>
      <c r="OEY18" s="111"/>
      <c r="OEZ18" s="111"/>
      <c r="OFA18" s="111"/>
      <c r="OFB18" s="111"/>
      <c r="OFC18" s="111"/>
      <c r="OFD18" s="111"/>
      <c r="OFE18" s="111"/>
      <c r="OFF18" s="111"/>
      <c r="OFG18" s="111"/>
      <c r="OFH18" s="111"/>
      <c r="OFI18" s="111"/>
      <c r="OFJ18" s="111"/>
      <c r="OFK18" s="111"/>
      <c r="OFL18" s="111"/>
      <c r="OFM18" s="111"/>
      <c r="OFN18" s="111"/>
      <c r="OFO18" s="111"/>
      <c r="OFP18" s="111"/>
      <c r="OFQ18" s="111"/>
      <c r="OFR18" s="111"/>
      <c r="OFS18" s="111"/>
      <c r="OFT18" s="111"/>
      <c r="OFU18" s="111"/>
      <c r="OFV18" s="111"/>
      <c r="OFW18" s="111"/>
      <c r="OFX18" s="111"/>
      <c r="OFY18" s="111"/>
      <c r="OFZ18" s="111"/>
      <c r="OGA18" s="111"/>
      <c r="OGB18" s="111"/>
      <c r="OGC18" s="111"/>
      <c r="OGD18" s="111"/>
      <c r="OGE18" s="111"/>
      <c r="OGF18" s="111"/>
      <c r="OGG18" s="111"/>
      <c r="OGH18" s="111"/>
      <c r="OGI18" s="111"/>
      <c r="OGJ18" s="111"/>
      <c r="OGK18" s="111"/>
      <c r="OGL18" s="111"/>
      <c r="OGM18" s="111"/>
      <c r="OGN18" s="111"/>
      <c r="OGO18" s="111"/>
      <c r="OGP18" s="111"/>
      <c r="OGQ18" s="111"/>
      <c r="OGR18" s="111"/>
      <c r="OGS18" s="111"/>
      <c r="OGT18" s="111"/>
      <c r="OGU18" s="111"/>
      <c r="OGV18" s="111"/>
      <c r="OGW18" s="111"/>
      <c r="OGX18" s="111"/>
      <c r="OGY18" s="111"/>
      <c r="OGZ18" s="111"/>
      <c r="OHA18" s="111"/>
      <c r="OHB18" s="111"/>
      <c r="OHC18" s="111"/>
      <c r="OHD18" s="111"/>
      <c r="OHE18" s="111"/>
      <c r="OHF18" s="111"/>
      <c r="OHG18" s="111"/>
      <c r="OHH18" s="111"/>
      <c r="OHI18" s="111"/>
      <c r="OHJ18" s="111"/>
      <c r="OHK18" s="111"/>
      <c r="OHL18" s="111"/>
      <c r="OHM18" s="111"/>
      <c r="OHN18" s="111"/>
      <c r="OHO18" s="111"/>
      <c r="OHP18" s="111"/>
      <c r="OHQ18" s="111"/>
      <c r="OHR18" s="111"/>
      <c r="OHS18" s="111"/>
      <c r="OHT18" s="111"/>
      <c r="OHU18" s="111"/>
      <c r="OHV18" s="111"/>
      <c r="OHW18" s="111"/>
      <c r="OHX18" s="111"/>
      <c r="OHY18" s="111"/>
      <c r="OHZ18" s="111"/>
      <c r="OIA18" s="111"/>
      <c r="OIB18" s="111"/>
      <c r="OIC18" s="111"/>
      <c r="OID18" s="111"/>
      <c r="OIE18" s="111"/>
      <c r="OIF18" s="111"/>
      <c r="OIG18" s="111"/>
      <c r="OIH18" s="111"/>
      <c r="OII18" s="111"/>
      <c r="OIJ18" s="111"/>
      <c r="OIK18" s="111"/>
      <c r="OIL18" s="111"/>
      <c r="OIM18" s="111"/>
      <c r="OIN18" s="111"/>
      <c r="OIO18" s="111"/>
      <c r="OIP18" s="111"/>
      <c r="OIQ18" s="111"/>
      <c r="OIR18" s="111"/>
      <c r="OIS18" s="111"/>
      <c r="OIT18" s="111"/>
      <c r="OIU18" s="111"/>
      <c r="OIV18" s="111"/>
      <c r="OIW18" s="111"/>
      <c r="OIX18" s="111"/>
      <c r="OIY18" s="111"/>
      <c r="OIZ18" s="111"/>
      <c r="OJA18" s="111"/>
      <c r="OJB18" s="111"/>
      <c r="OJC18" s="111"/>
      <c r="OJD18" s="111"/>
      <c r="OJE18" s="111"/>
      <c r="OJF18" s="111"/>
      <c r="OJG18" s="111"/>
      <c r="OJH18" s="111"/>
      <c r="OJI18" s="111"/>
      <c r="OJJ18" s="111"/>
      <c r="OJK18" s="111"/>
      <c r="OJL18" s="111"/>
      <c r="OJM18" s="111"/>
      <c r="OJN18" s="111"/>
      <c r="OJO18" s="111"/>
      <c r="OJP18" s="111"/>
      <c r="OJQ18" s="111"/>
      <c r="OJR18" s="111"/>
      <c r="OJS18" s="111"/>
      <c r="OJT18" s="111"/>
      <c r="OJU18" s="111"/>
      <c r="OJV18" s="111"/>
      <c r="OJW18" s="111"/>
      <c r="OJX18" s="111"/>
      <c r="OJY18" s="111"/>
      <c r="OJZ18" s="111"/>
      <c r="OKA18" s="111"/>
      <c r="OKB18" s="111"/>
      <c r="OKC18" s="111"/>
      <c r="OKD18" s="111"/>
      <c r="OKE18" s="111"/>
      <c r="OKF18" s="111"/>
      <c r="OKG18" s="111"/>
      <c r="OKH18" s="111"/>
      <c r="OKI18" s="111"/>
      <c r="OKJ18" s="111"/>
      <c r="OKK18" s="111"/>
      <c r="OKL18" s="111"/>
      <c r="OKM18" s="111"/>
      <c r="OKN18" s="111"/>
      <c r="OKO18" s="111"/>
      <c r="OKP18" s="111"/>
      <c r="OKQ18" s="111"/>
      <c r="OKR18" s="111"/>
      <c r="OKS18" s="111"/>
      <c r="OKT18" s="111"/>
      <c r="OKU18" s="111"/>
      <c r="OKV18" s="111"/>
      <c r="OKW18" s="111"/>
      <c r="OKX18" s="111"/>
      <c r="OKY18" s="111"/>
      <c r="OKZ18" s="111"/>
      <c r="OLA18" s="111"/>
      <c r="OLB18" s="111"/>
      <c r="OLC18" s="111"/>
      <c r="OLD18" s="111"/>
      <c r="OLE18" s="111"/>
      <c r="OLF18" s="111"/>
      <c r="OLG18" s="111"/>
      <c r="OLH18" s="111"/>
      <c r="OLI18" s="111"/>
      <c r="OLJ18" s="111"/>
      <c r="OLK18" s="111"/>
      <c r="OLL18" s="111"/>
      <c r="OLM18" s="111"/>
      <c r="OLN18" s="111"/>
      <c r="OLO18" s="111"/>
      <c r="OLP18" s="111"/>
      <c r="OLQ18" s="111"/>
      <c r="OLR18" s="111"/>
      <c r="OLS18" s="111"/>
      <c r="OLT18" s="111"/>
      <c r="OLU18" s="111"/>
      <c r="OLV18" s="111"/>
      <c r="OLW18" s="111"/>
      <c r="OLX18" s="111"/>
      <c r="OLY18" s="111"/>
      <c r="OLZ18" s="111"/>
      <c r="OMA18" s="111"/>
      <c r="OMB18" s="111"/>
      <c r="OMC18" s="111"/>
      <c r="OMD18" s="111"/>
      <c r="OME18" s="111"/>
      <c r="OMF18" s="111"/>
      <c r="OMG18" s="111"/>
      <c r="OMH18" s="111"/>
      <c r="OMI18" s="111"/>
      <c r="OMJ18" s="111"/>
      <c r="OMK18" s="111"/>
      <c r="OML18" s="111"/>
      <c r="OMM18" s="111"/>
      <c r="OMN18" s="111"/>
      <c r="OMO18" s="111"/>
      <c r="OMP18" s="111"/>
      <c r="OMQ18" s="111"/>
      <c r="OMR18" s="111"/>
      <c r="OMS18" s="111"/>
      <c r="OMT18" s="111"/>
      <c r="OMU18" s="111"/>
      <c r="OMV18" s="111"/>
      <c r="OMW18" s="111"/>
      <c r="OMX18" s="111"/>
      <c r="OMY18" s="111"/>
      <c r="OMZ18" s="111"/>
      <c r="ONA18" s="111"/>
      <c r="ONB18" s="111"/>
      <c r="ONC18" s="111"/>
      <c r="OND18" s="111"/>
      <c r="ONE18" s="111"/>
      <c r="ONF18" s="111"/>
      <c r="ONG18" s="111"/>
      <c r="ONH18" s="111"/>
      <c r="ONI18" s="111"/>
      <c r="ONJ18" s="111"/>
      <c r="ONK18" s="111"/>
      <c r="ONL18" s="111"/>
      <c r="ONM18" s="111"/>
      <c r="ONN18" s="111"/>
      <c r="ONO18" s="111"/>
      <c r="ONP18" s="111"/>
      <c r="ONQ18" s="111"/>
      <c r="ONR18" s="111"/>
      <c r="ONS18" s="111"/>
      <c r="ONT18" s="111"/>
      <c r="ONU18" s="111"/>
      <c r="ONV18" s="111"/>
      <c r="ONW18" s="111"/>
      <c r="ONX18" s="111"/>
      <c r="ONY18" s="111"/>
      <c r="ONZ18" s="111"/>
      <c r="OOA18" s="111"/>
      <c r="OOB18" s="111"/>
      <c r="OOC18" s="111"/>
      <c r="OOD18" s="111"/>
      <c r="OOE18" s="111"/>
      <c r="OOF18" s="111"/>
      <c r="OOG18" s="111"/>
      <c r="OOH18" s="111"/>
      <c r="OOI18" s="111"/>
      <c r="OOJ18" s="111"/>
      <c r="OOK18" s="111"/>
      <c r="OOL18" s="111"/>
      <c r="OOM18" s="111"/>
      <c r="OON18" s="111"/>
      <c r="OOO18" s="111"/>
      <c r="OOP18" s="111"/>
      <c r="OOQ18" s="111"/>
      <c r="OOR18" s="111"/>
      <c r="OOS18" s="111"/>
      <c r="OOT18" s="111"/>
      <c r="OOU18" s="111"/>
      <c r="OOV18" s="111"/>
      <c r="OOW18" s="111"/>
      <c r="OOX18" s="111"/>
      <c r="OOY18" s="111"/>
      <c r="OOZ18" s="111"/>
      <c r="OPA18" s="111"/>
      <c r="OPB18" s="111"/>
      <c r="OPC18" s="111"/>
      <c r="OPD18" s="111"/>
      <c r="OPE18" s="111"/>
      <c r="OPF18" s="111"/>
      <c r="OPG18" s="111"/>
      <c r="OPH18" s="111"/>
      <c r="OPI18" s="111"/>
      <c r="OPJ18" s="111"/>
      <c r="OPK18" s="111"/>
      <c r="OPL18" s="111"/>
      <c r="OPM18" s="111"/>
      <c r="OPN18" s="111"/>
      <c r="OPO18" s="111"/>
      <c r="OPP18" s="111"/>
      <c r="OPQ18" s="111"/>
      <c r="OPR18" s="111"/>
      <c r="OPS18" s="111"/>
      <c r="OPT18" s="111"/>
      <c r="OPU18" s="111"/>
      <c r="OPV18" s="111"/>
      <c r="OPW18" s="111"/>
      <c r="OPX18" s="111"/>
      <c r="OPY18" s="111"/>
      <c r="OPZ18" s="111"/>
      <c r="OQA18" s="111"/>
      <c r="OQB18" s="111"/>
      <c r="OQC18" s="111"/>
      <c r="OQD18" s="111"/>
      <c r="OQE18" s="111"/>
      <c r="OQF18" s="111"/>
      <c r="OQG18" s="111"/>
      <c r="OQH18" s="111"/>
      <c r="OQI18" s="111"/>
      <c r="OQJ18" s="111"/>
      <c r="OQK18" s="111"/>
      <c r="OQL18" s="111"/>
      <c r="OQM18" s="111"/>
      <c r="OQN18" s="111"/>
      <c r="OQO18" s="111"/>
      <c r="OQP18" s="111"/>
      <c r="OQQ18" s="111"/>
      <c r="OQR18" s="111"/>
      <c r="OQS18" s="111"/>
      <c r="OQT18" s="111"/>
      <c r="OQU18" s="111"/>
      <c r="OQV18" s="111"/>
      <c r="OQW18" s="111"/>
      <c r="OQX18" s="111"/>
      <c r="OQY18" s="111"/>
      <c r="OQZ18" s="111"/>
      <c r="ORA18" s="111"/>
      <c r="ORB18" s="111"/>
      <c r="ORC18" s="111"/>
      <c r="ORD18" s="111"/>
      <c r="ORE18" s="111"/>
      <c r="ORF18" s="111"/>
      <c r="ORG18" s="111"/>
      <c r="ORH18" s="111"/>
      <c r="ORI18" s="111"/>
      <c r="ORJ18" s="111"/>
      <c r="ORK18" s="111"/>
      <c r="ORL18" s="111"/>
      <c r="ORM18" s="111"/>
      <c r="ORN18" s="111"/>
      <c r="ORO18" s="111"/>
      <c r="ORP18" s="111"/>
      <c r="ORQ18" s="111"/>
      <c r="ORR18" s="111"/>
      <c r="ORS18" s="111"/>
      <c r="ORT18" s="111"/>
      <c r="ORU18" s="111"/>
      <c r="ORV18" s="111"/>
      <c r="ORW18" s="111"/>
      <c r="ORX18" s="111"/>
      <c r="ORY18" s="111"/>
      <c r="ORZ18" s="111"/>
      <c r="OSA18" s="111"/>
      <c r="OSB18" s="111"/>
      <c r="OSC18" s="111"/>
      <c r="OSD18" s="111"/>
      <c r="OSE18" s="111"/>
      <c r="OSF18" s="111"/>
      <c r="OSG18" s="111"/>
      <c r="OSH18" s="111"/>
      <c r="OSI18" s="111"/>
      <c r="OSJ18" s="111"/>
      <c r="OSK18" s="111"/>
      <c r="OSL18" s="111"/>
      <c r="OSM18" s="111"/>
      <c r="OSN18" s="111"/>
      <c r="OSO18" s="111"/>
      <c r="OSP18" s="111"/>
      <c r="OSQ18" s="111"/>
      <c r="OSR18" s="111"/>
      <c r="OSS18" s="111"/>
      <c r="OST18" s="111"/>
      <c r="OSU18" s="111"/>
      <c r="OSV18" s="111"/>
      <c r="OSW18" s="111"/>
      <c r="OSX18" s="111"/>
      <c r="OSY18" s="111"/>
      <c r="OSZ18" s="111"/>
      <c r="OTA18" s="111"/>
      <c r="OTB18" s="111"/>
      <c r="OTC18" s="111"/>
      <c r="OTD18" s="111"/>
      <c r="OTE18" s="111"/>
      <c r="OTF18" s="111"/>
      <c r="OTG18" s="111"/>
      <c r="OTH18" s="111"/>
      <c r="OTI18" s="111"/>
      <c r="OTJ18" s="111"/>
      <c r="OTK18" s="111"/>
      <c r="OTL18" s="111"/>
      <c r="OTM18" s="111"/>
      <c r="OTN18" s="111"/>
      <c r="OTO18" s="111"/>
      <c r="OTP18" s="111"/>
      <c r="OTQ18" s="111"/>
      <c r="OTR18" s="111"/>
      <c r="OTS18" s="111"/>
      <c r="OTT18" s="111"/>
      <c r="OTU18" s="111"/>
      <c r="OTV18" s="111"/>
      <c r="OTW18" s="111"/>
      <c r="OTX18" s="111"/>
      <c r="OTY18" s="111"/>
      <c r="OTZ18" s="111"/>
      <c r="OUA18" s="111"/>
      <c r="OUB18" s="111"/>
      <c r="OUC18" s="111"/>
      <c r="OUD18" s="111"/>
      <c r="OUE18" s="111"/>
      <c r="OUF18" s="111"/>
      <c r="OUG18" s="111"/>
      <c r="OUH18" s="111"/>
      <c r="OUI18" s="111"/>
      <c r="OUJ18" s="111"/>
      <c r="OUK18" s="111"/>
      <c r="OUL18" s="111"/>
      <c r="OUM18" s="111"/>
      <c r="OUN18" s="111"/>
      <c r="OUO18" s="111"/>
      <c r="OUP18" s="111"/>
      <c r="OUQ18" s="111"/>
      <c r="OUR18" s="111"/>
      <c r="OUS18" s="111"/>
      <c r="OUT18" s="111"/>
      <c r="OUU18" s="111"/>
      <c r="OUV18" s="111"/>
      <c r="OUW18" s="111"/>
      <c r="OUX18" s="111"/>
      <c r="OUY18" s="111"/>
      <c r="OUZ18" s="111"/>
      <c r="OVA18" s="111"/>
      <c r="OVB18" s="111"/>
      <c r="OVC18" s="111"/>
      <c r="OVD18" s="111"/>
      <c r="OVE18" s="111"/>
      <c r="OVF18" s="111"/>
      <c r="OVG18" s="111"/>
      <c r="OVH18" s="111"/>
      <c r="OVI18" s="111"/>
      <c r="OVJ18" s="111"/>
      <c r="OVK18" s="111"/>
      <c r="OVL18" s="111"/>
      <c r="OVM18" s="111"/>
      <c r="OVN18" s="111"/>
      <c r="OVO18" s="111"/>
      <c r="OVP18" s="111"/>
      <c r="OVQ18" s="111"/>
      <c r="OVR18" s="111"/>
      <c r="OVS18" s="111"/>
      <c r="OVT18" s="111"/>
      <c r="OVU18" s="111"/>
      <c r="OVV18" s="111"/>
      <c r="OVW18" s="111"/>
      <c r="OVX18" s="111"/>
      <c r="OVY18" s="111"/>
      <c r="OVZ18" s="111"/>
      <c r="OWA18" s="111"/>
      <c r="OWB18" s="111"/>
      <c r="OWC18" s="111"/>
      <c r="OWD18" s="111"/>
      <c r="OWE18" s="111"/>
      <c r="OWF18" s="111"/>
      <c r="OWG18" s="111"/>
      <c r="OWH18" s="111"/>
      <c r="OWI18" s="111"/>
      <c r="OWJ18" s="111"/>
      <c r="OWK18" s="111"/>
      <c r="OWL18" s="111"/>
      <c r="OWM18" s="111"/>
      <c r="OWN18" s="111"/>
      <c r="OWO18" s="111"/>
      <c r="OWP18" s="111"/>
      <c r="OWQ18" s="111"/>
      <c r="OWR18" s="111"/>
      <c r="OWS18" s="111"/>
      <c r="OWT18" s="111"/>
      <c r="OWU18" s="111"/>
      <c r="OWV18" s="111"/>
      <c r="OWW18" s="111"/>
      <c r="OWX18" s="111"/>
      <c r="OWY18" s="111"/>
      <c r="OWZ18" s="111"/>
      <c r="OXA18" s="111"/>
      <c r="OXB18" s="111"/>
      <c r="OXC18" s="111"/>
      <c r="OXD18" s="111"/>
      <c r="OXE18" s="111"/>
      <c r="OXF18" s="111"/>
      <c r="OXG18" s="111"/>
      <c r="OXH18" s="111"/>
      <c r="OXI18" s="111"/>
      <c r="OXJ18" s="111"/>
      <c r="OXK18" s="111"/>
      <c r="OXL18" s="111"/>
      <c r="OXM18" s="111"/>
      <c r="OXN18" s="111"/>
      <c r="OXO18" s="111"/>
      <c r="OXP18" s="111"/>
      <c r="OXQ18" s="111"/>
      <c r="OXR18" s="111"/>
      <c r="OXS18" s="111"/>
      <c r="OXT18" s="111"/>
      <c r="OXU18" s="111"/>
      <c r="OXV18" s="111"/>
      <c r="OXW18" s="111"/>
      <c r="OXX18" s="111"/>
      <c r="OXY18" s="111"/>
      <c r="OXZ18" s="111"/>
      <c r="OYA18" s="111"/>
      <c r="OYB18" s="111"/>
      <c r="OYC18" s="111"/>
      <c r="OYD18" s="111"/>
      <c r="OYE18" s="111"/>
      <c r="OYF18" s="111"/>
      <c r="OYG18" s="111"/>
      <c r="OYH18" s="111"/>
      <c r="OYI18" s="111"/>
      <c r="OYJ18" s="111"/>
      <c r="OYK18" s="111"/>
      <c r="OYL18" s="111"/>
      <c r="OYM18" s="111"/>
      <c r="OYN18" s="111"/>
      <c r="OYO18" s="111"/>
      <c r="OYP18" s="111"/>
      <c r="OYQ18" s="111"/>
      <c r="OYR18" s="111"/>
      <c r="OYS18" s="111"/>
      <c r="OYT18" s="111"/>
      <c r="OYU18" s="111"/>
      <c r="OYV18" s="111"/>
      <c r="OYW18" s="111"/>
      <c r="OYX18" s="111"/>
      <c r="OYY18" s="111"/>
      <c r="OYZ18" s="111"/>
      <c r="OZA18" s="111"/>
      <c r="OZB18" s="111"/>
      <c r="OZC18" s="111"/>
      <c r="OZD18" s="111"/>
      <c r="OZE18" s="111"/>
      <c r="OZF18" s="111"/>
      <c r="OZG18" s="111"/>
      <c r="OZH18" s="111"/>
      <c r="OZI18" s="111"/>
      <c r="OZJ18" s="111"/>
      <c r="OZK18" s="111"/>
      <c r="OZL18" s="111"/>
      <c r="OZM18" s="111"/>
      <c r="OZN18" s="111"/>
      <c r="OZO18" s="111"/>
      <c r="OZP18" s="111"/>
      <c r="OZQ18" s="111"/>
      <c r="OZR18" s="111"/>
      <c r="OZS18" s="111"/>
      <c r="OZT18" s="111"/>
      <c r="OZU18" s="111"/>
      <c r="OZV18" s="111"/>
      <c r="OZW18" s="111"/>
      <c r="OZX18" s="111"/>
      <c r="OZY18" s="111"/>
      <c r="OZZ18" s="111"/>
      <c r="PAA18" s="111"/>
      <c r="PAB18" s="111"/>
      <c r="PAC18" s="111"/>
      <c r="PAD18" s="111"/>
      <c r="PAE18" s="111"/>
      <c r="PAF18" s="111"/>
      <c r="PAG18" s="111"/>
      <c r="PAH18" s="111"/>
      <c r="PAI18" s="111"/>
      <c r="PAJ18" s="111"/>
      <c r="PAK18" s="111"/>
      <c r="PAL18" s="111"/>
      <c r="PAM18" s="111"/>
      <c r="PAN18" s="111"/>
      <c r="PAO18" s="111"/>
      <c r="PAP18" s="111"/>
      <c r="PAQ18" s="111"/>
      <c r="PAR18" s="111"/>
      <c r="PAS18" s="111"/>
      <c r="PAT18" s="111"/>
      <c r="PAU18" s="111"/>
      <c r="PAV18" s="111"/>
      <c r="PAW18" s="111"/>
      <c r="PAX18" s="111"/>
      <c r="PAY18" s="111"/>
      <c r="PAZ18" s="111"/>
      <c r="PBA18" s="111"/>
      <c r="PBB18" s="111"/>
      <c r="PBC18" s="111"/>
      <c r="PBD18" s="111"/>
      <c r="PBE18" s="111"/>
      <c r="PBF18" s="111"/>
      <c r="PBG18" s="111"/>
      <c r="PBH18" s="111"/>
      <c r="PBI18" s="111"/>
      <c r="PBJ18" s="111"/>
      <c r="PBK18" s="111"/>
      <c r="PBL18" s="111"/>
      <c r="PBM18" s="111"/>
      <c r="PBN18" s="111"/>
      <c r="PBO18" s="111"/>
      <c r="PBP18" s="111"/>
      <c r="PBQ18" s="111"/>
      <c r="PBR18" s="111"/>
      <c r="PBS18" s="111"/>
      <c r="PBT18" s="111"/>
      <c r="PBU18" s="111"/>
      <c r="PBV18" s="111"/>
      <c r="PBW18" s="111"/>
      <c r="PBX18" s="111"/>
      <c r="PBY18" s="111"/>
      <c r="PBZ18" s="111"/>
      <c r="PCA18" s="111"/>
      <c r="PCB18" s="111"/>
      <c r="PCC18" s="111"/>
      <c r="PCD18" s="111"/>
      <c r="PCE18" s="111"/>
      <c r="PCF18" s="111"/>
      <c r="PCG18" s="111"/>
      <c r="PCH18" s="111"/>
      <c r="PCI18" s="111"/>
      <c r="PCJ18" s="111"/>
      <c r="PCK18" s="111"/>
      <c r="PCL18" s="111"/>
      <c r="PCM18" s="111"/>
      <c r="PCN18" s="111"/>
      <c r="PCO18" s="111"/>
      <c r="PCP18" s="111"/>
      <c r="PCQ18" s="111"/>
      <c r="PCR18" s="111"/>
      <c r="PCS18" s="111"/>
      <c r="PCT18" s="111"/>
      <c r="PCU18" s="111"/>
      <c r="PCV18" s="111"/>
      <c r="PCW18" s="111"/>
      <c r="PCX18" s="111"/>
      <c r="PCY18" s="111"/>
      <c r="PCZ18" s="111"/>
      <c r="PDA18" s="111"/>
      <c r="PDB18" s="111"/>
      <c r="PDC18" s="111"/>
      <c r="PDD18" s="111"/>
      <c r="PDE18" s="111"/>
      <c r="PDF18" s="111"/>
      <c r="PDG18" s="111"/>
      <c r="PDH18" s="111"/>
      <c r="PDI18" s="111"/>
      <c r="PDJ18" s="111"/>
      <c r="PDK18" s="111"/>
      <c r="PDL18" s="111"/>
      <c r="PDM18" s="111"/>
      <c r="PDN18" s="111"/>
      <c r="PDO18" s="111"/>
      <c r="PDP18" s="111"/>
      <c r="PDQ18" s="111"/>
      <c r="PDR18" s="111"/>
      <c r="PDS18" s="111"/>
      <c r="PDT18" s="111"/>
      <c r="PDU18" s="111"/>
      <c r="PDV18" s="111"/>
      <c r="PDW18" s="111"/>
      <c r="PDX18" s="111"/>
      <c r="PDY18" s="111"/>
      <c r="PDZ18" s="111"/>
      <c r="PEA18" s="111"/>
      <c r="PEB18" s="111"/>
      <c r="PEC18" s="111"/>
      <c r="PED18" s="111"/>
      <c r="PEE18" s="111"/>
      <c r="PEF18" s="111"/>
      <c r="PEG18" s="111"/>
      <c r="PEH18" s="111"/>
      <c r="PEI18" s="111"/>
      <c r="PEJ18" s="111"/>
      <c r="PEK18" s="111"/>
      <c r="PEL18" s="111"/>
      <c r="PEM18" s="111"/>
      <c r="PEN18" s="111"/>
      <c r="PEO18" s="111"/>
      <c r="PEP18" s="111"/>
      <c r="PEQ18" s="111"/>
      <c r="PER18" s="111"/>
      <c r="PES18" s="111"/>
      <c r="PET18" s="111"/>
      <c r="PEU18" s="111"/>
      <c r="PEV18" s="111"/>
      <c r="PEW18" s="111"/>
      <c r="PEX18" s="111"/>
      <c r="PEY18" s="111"/>
      <c r="PEZ18" s="111"/>
      <c r="PFA18" s="111"/>
      <c r="PFB18" s="111"/>
      <c r="PFC18" s="111"/>
      <c r="PFD18" s="111"/>
      <c r="PFE18" s="111"/>
      <c r="PFF18" s="111"/>
      <c r="PFG18" s="111"/>
      <c r="PFH18" s="111"/>
      <c r="PFI18" s="111"/>
      <c r="PFJ18" s="111"/>
      <c r="PFK18" s="111"/>
      <c r="PFL18" s="111"/>
      <c r="PFM18" s="111"/>
      <c r="PFN18" s="111"/>
      <c r="PFO18" s="111"/>
      <c r="PFP18" s="111"/>
      <c r="PFQ18" s="111"/>
      <c r="PFR18" s="111"/>
      <c r="PFS18" s="111"/>
      <c r="PFT18" s="111"/>
      <c r="PFU18" s="111"/>
      <c r="PFV18" s="111"/>
      <c r="PFW18" s="111"/>
      <c r="PFX18" s="111"/>
      <c r="PFY18" s="111"/>
      <c r="PFZ18" s="111"/>
      <c r="PGA18" s="111"/>
      <c r="PGB18" s="111"/>
      <c r="PGC18" s="111"/>
      <c r="PGD18" s="111"/>
      <c r="PGE18" s="111"/>
      <c r="PGF18" s="111"/>
      <c r="PGG18" s="111"/>
      <c r="PGH18" s="111"/>
      <c r="PGI18" s="111"/>
      <c r="PGJ18" s="111"/>
      <c r="PGK18" s="111"/>
      <c r="PGL18" s="111"/>
      <c r="PGM18" s="111"/>
      <c r="PGN18" s="111"/>
      <c r="PGO18" s="111"/>
      <c r="PGP18" s="111"/>
      <c r="PGQ18" s="111"/>
      <c r="PGR18" s="111"/>
      <c r="PGS18" s="111"/>
      <c r="PGT18" s="111"/>
      <c r="PGU18" s="111"/>
      <c r="PGV18" s="111"/>
      <c r="PGW18" s="111"/>
      <c r="PGX18" s="111"/>
      <c r="PGY18" s="111"/>
      <c r="PGZ18" s="111"/>
      <c r="PHA18" s="111"/>
      <c r="PHB18" s="111"/>
      <c r="PHC18" s="111"/>
      <c r="PHD18" s="111"/>
      <c r="PHE18" s="111"/>
      <c r="PHF18" s="111"/>
      <c r="PHG18" s="111"/>
      <c r="PHH18" s="111"/>
      <c r="PHI18" s="111"/>
      <c r="PHJ18" s="111"/>
      <c r="PHK18" s="111"/>
      <c r="PHL18" s="111"/>
      <c r="PHM18" s="111"/>
      <c r="PHN18" s="111"/>
      <c r="PHO18" s="111"/>
      <c r="PHP18" s="111"/>
      <c r="PHQ18" s="111"/>
      <c r="PHR18" s="111"/>
      <c r="PHS18" s="111"/>
      <c r="PHT18" s="111"/>
      <c r="PHU18" s="111"/>
      <c r="PHV18" s="111"/>
      <c r="PHW18" s="111"/>
      <c r="PHX18" s="111"/>
      <c r="PHY18" s="111"/>
      <c r="PHZ18" s="111"/>
      <c r="PIA18" s="111"/>
      <c r="PIB18" s="111"/>
      <c r="PIC18" s="111"/>
      <c r="PID18" s="111"/>
      <c r="PIE18" s="111"/>
      <c r="PIF18" s="111"/>
      <c r="PIG18" s="111"/>
      <c r="PIH18" s="111"/>
      <c r="PII18" s="111"/>
      <c r="PIJ18" s="111"/>
      <c r="PIK18" s="111"/>
      <c r="PIL18" s="111"/>
      <c r="PIM18" s="111"/>
      <c r="PIN18" s="111"/>
      <c r="PIO18" s="111"/>
      <c r="PIP18" s="111"/>
      <c r="PIQ18" s="111"/>
      <c r="PIR18" s="111"/>
      <c r="PIS18" s="111"/>
      <c r="PIT18" s="111"/>
      <c r="PIU18" s="111"/>
      <c r="PIV18" s="111"/>
      <c r="PIW18" s="111"/>
      <c r="PIX18" s="111"/>
      <c r="PIY18" s="111"/>
      <c r="PIZ18" s="111"/>
      <c r="PJA18" s="111"/>
      <c r="PJB18" s="111"/>
      <c r="PJC18" s="111"/>
      <c r="PJD18" s="111"/>
      <c r="PJE18" s="111"/>
      <c r="PJF18" s="111"/>
      <c r="PJG18" s="111"/>
      <c r="PJH18" s="111"/>
      <c r="PJI18" s="111"/>
      <c r="PJJ18" s="111"/>
      <c r="PJK18" s="111"/>
      <c r="PJL18" s="111"/>
      <c r="PJM18" s="111"/>
      <c r="PJN18" s="111"/>
      <c r="PJO18" s="111"/>
      <c r="PJP18" s="111"/>
      <c r="PJQ18" s="111"/>
      <c r="PJR18" s="111"/>
      <c r="PJS18" s="111"/>
      <c r="PJT18" s="111"/>
      <c r="PJU18" s="111"/>
      <c r="PJV18" s="111"/>
      <c r="PJW18" s="111"/>
      <c r="PJX18" s="111"/>
      <c r="PJY18" s="111"/>
      <c r="PJZ18" s="111"/>
      <c r="PKA18" s="111"/>
      <c r="PKB18" s="111"/>
      <c r="PKC18" s="111"/>
      <c r="PKD18" s="111"/>
      <c r="PKE18" s="111"/>
      <c r="PKF18" s="111"/>
      <c r="PKG18" s="111"/>
      <c r="PKH18" s="111"/>
      <c r="PKI18" s="111"/>
      <c r="PKJ18" s="111"/>
      <c r="PKK18" s="111"/>
      <c r="PKL18" s="111"/>
      <c r="PKM18" s="111"/>
      <c r="PKN18" s="111"/>
      <c r="PKO18" s="111"/>
      <c r="PKP18" s="111"/>
      <c r="PKQ18" s="111"/>
      <c r="PKR18" s="111"/>
      <c r="PKS18" s="111"/>
      <c r="PKT18" s="111"/>
      <c r="PKU18" s="111"/>
      <c r="PKV18" s="111"/>
      <c r="PKW18" s="111"/>
      <c r="PKX18" s="111"/>
      <c r="PKY18" s="111"/>
      <c r="PKZ18" s="111"/>
      <c r="PLA18" s="111"/>
      <c r="PLB18" s="111"/>
      <c r="PLC18" s="111"/>
      <c r="PLD18" s="111"/>
      <c r="PLE18" s="111"/>
      <c r="PLF18" s="111"/>
      <c r="PLG18" s="111"/>
      <c r="PLH18" s="111"/>
      <c r="PLI18" s="111"/>
      <c r="PLJ18" s="111"/>
      <c r="PLK18" s="111"/>
      <c r="PLL18" s="111"/>
      <c r="PLM18" s="111"/>
      <c r="PLN18" s="111"/>
      <c r="PLO18" s="111"/>
      <c r="PLP18" s="111"/>
      <c r="PLQ18" s="111"/>
      <c r="PLR18" s="111"/>
      <c r="PLS18" s="111"/>
      <c r="PLT18" s="111"/>
      <c r="PLU18" s="111"/>
      <c r="PLV18" s="111"/>
      <c r="PLW18" s="111"/>
      <c r="PLX18" s="111"/>
      <c r="PLY18" s="111"/>
      <c r="PLZ18" s="111"/>
      <c r="PMA18" s="111"/>
      <c r="PMB18" s="111"/>
      <c r="PMC18" s="111"/>
      <c r="PMD18" s="111"/>
      <c r="PME18" s="111"/>
      <c r="PMF18" s="111"/>
      <c r="PMG18" s="111"/>
      <c r="PMH18" s="111"/>
      <c r="PMI18" s="111"/>
      <c r="PMJ18" s="111"/>
      <c r="PMK18" s="111"/>
      <c r="PML18" s="111"/>
      <c r="PMM18" s="111"/>
      <c r="PMN18" s="111"/>
      <c r="PMO18" s="111"/>
      <c r="PMP18" s="111"/>
      <c r="PMQ18" s="111"/>
      <c r="PMR18" s="111"/>
      <c r="PMS18" s="111"/>
      <c r="PMT18" s="111"/>
      <c r="PMU18" s="111"/>
      <c r="PMV18" s="111"/>
      <c r="PMW18" s="111"/>
      <c r="PMX18" s="111"/>
      <c r="PMY18" s="111"/>
      <c r="PMZ18" s="111"/>
      <c r="PNA18" s="111"/>
      <c r="PNB18" s="111"/>
      <c r="PNC18" s="111"/>
      <c r="PND18" s="111"/>
      <c r="PNE18" s="111"/>
      <c r="PNF18" s="111"/>
      <c r="PNG18" s="111"/>
      <c r="PNH18" s="111"/>
      <c r="PNI18" s="111"/>
      <c r="PNJ18" s="111"/>
      <c r="PNK18" s="111"/>
      <c r="PNL18" s="111"/>
      <c r="PNM18" s="111"/>
      <c r="PNN18" s="111"/>
      <c r="PNO18" s="111"/>
      <c r="PNP18" s="111"/>
      <c r="PNQ18" s="111"/>
      <c r="PNR18" s="111"/>
      <c r="PNS18" s="111"/>
      <c r="PNT18" s="111"/>
      <c r="PNU18" s="111"/>
      <c r="PNV18" s="111"/>
      <c r="PNW18" s="111"/>
      <c r="PNX18" s="111"/>
      <c r="PNY18" s="111"/>
      <c r="PNZ18" s="111"/>
      <c r="POA18" s="111"/>
      <c r="POB18" s="111"/>
      <c r="POC18" s="111"/>
      <c r="POD18" s="111"/>
      <c r="POE18" s="111"/>
      <c r="POF18" s="111"/>
      <c r="POG18" s="111"/>
      <c r="POH18" s="111"/>
      <c r="POI18" s="111"/>
      <c r="POJ18" s="111"/>
      <c r="POK18" s="111"/>
      <c r="POL18" s="111"/>
      <c r="POM18" s="111"/>
      <c r="PON18" s="111"/>
      <c r="POO18" s="111"/>
      <c r="POP18" s="111"/>
      <c r="POQ18" s="111"/>
      <c r="POR18" s="111"/>
      <c r="POS18" s="111"/>
      <c r="POT18" s="111"/>
      <c r="POU18" s="111"/>
      <c r="POV18" s="111"/>
      <c r="POW18" s="111"/>
      <c r="POX18" s="111"/>
      <c r="POY18" s="111"/>
      <c r="POZ18" s="111"/>
      <c r="PPA18" s="111"/>
      <c r="PPB18" s="111"/>
      <c r="PPC18" s="111"/>
      <c r="PPD18" s="111"/>
      <c r="PPE18" s="111"/>
      <c r="PPF18" s="111"/>
      <c r="PPG18" s="111"/>
      <c r="PPH18" s="111"/>
      <c r="PPI18" s="111"/>
      <c r="PPJ18" s="111"/>
      <c r="PPK18" s="111"/>
      <c r="PPL18" s="111"/>
      <c r="PPM18" s="111"/>
      <c r="PPN18" s="111"/>
      <c r="PPO18" s="111"/>
      <c r="PPP18" s="111"/>
      <c r="PPQ18" s="111"/>
      <c r="PPR18" s="111"/>
      <c r="PPS18" s="111"/>
      <c r="PPT18" s="111"/>
      <c r="PPU18" s="111"/>
      <c r="PPV18" s="111"/>
      <c r="PPW18" s="111"/>
      <c r="PPX18" s="111"/>
      <c r="PPY18" s="111"/>
      <c r="PPZ18" s="111"/>
      <c r="PQA18" s="111"/>
      <c r="PQB18" s="111"/>
      <c r="PQC18" s="111"/>
      <c r="PQD18" s="111"/>
      <c r="PQE18" s="111"/>
      <c r="PQF18" s="111"/>
      <c r="PQG18" s="111"/>
      <c r="PQH18" s="111"/>
      <c r="PQI18" s="111"/>
      <c r="PQJ18" s="111"/>
      <c r="PQK18" s="111"/>
      <c r="PQL18" s="111"/>
      <c r="PQM18" s="111"/>
      <c r="PQN18" s="111"/>
      <c r="PQO18" s="111"/>
      <c r="PQP18" s="111"/>
      <c r="PQQ18" s="111"/>
      <c r="PQR18" s="111"/>
      <c r="PQS18" s="111"/>
      <c r="PQT18" s="111"/>
      <c r="PQU18" s="111"/>
      <c r="PQV18" s="111"/>
      <c r="PQW18" s="111"/>
      <c r="PQX18" s="111"/>
      <c r="PQY18" s="111"/>
      <c r="PQZ18" s="111"/>
      <c r="PRA18" s="111"/>
      <c r="PRB18" s="111"/>
      <c r="PRC18" s="111"/>
      <c r="PRD18" s="111"/>
      <c r="PRE18" s="111"/>
      <c r="PRF18" s="111"/>
      <c r="PRG18" s="111"/>
      <c r="PRH18" s="111"/>
      <c r="PRI18" s="111"/>
      <c r="PRJ18" s="111"/>
      <c r="PRK18" s="111"/>
      <c r="PRL18" s="111"/>
      <c r="PRM18" s="111"/>
      <c r="PRN18" s="111"/>
      <c r="PRO18" s="111"/>
      <c r="PRP18" s="111"/>
      <c r="PRQ18" s="111"/>
      <c r="PRR18" s="111"/>
      <c r="PRS18" s="111"/>
      <c r="PRT18" s="111"/>
      <c r="PRU18" s="111"/>
      <c r="PRV18" s="111"/>
      <c r="PRW18" s="111"/>
      <c r="PRX18" s="111"/>
      <c r="PRY18" s="111"/>
      <c r="PRZ18" s="111"/>
      <c r="PSA18" s="111"/>
      <c r="PSB18" s="111"/>
      <c r="PSC18" s="111"/>
      <c r="PSD18" s="111"/>
      <c r="PSE18" s="111"/>
      <c r="PSF18" s="111"/>
      <c r="PSG18" s="111"/>
      <c r="PSH18" s="111"/>
      <c r="PSI18" s="111"/>
      <c r="PSJ18" s="111"/>
      <c r="PSK18" s="111"/>
      <c r="PSL18" s="111"/>
      <c r="PSM18" s="111"/>
      <c r="PSN18" s="111"/>
      <c r="PSO18" s="111"/>
      <c r="PSP18" s="111"/>
      <c r="PSQ18" s="111"/>
      <c r="PSR18" s="111"/>
      <c r="PSS18" s="111"/>
      <c r="PST18" s="111"/>
      <c r="PSU18" s="111"/>
      <c r="PSV18" s="111"/>
      <c r="PSW18" s="111"/>
      <c r="PSX18" s="111"/>
      <c r="PSY18" s="111"/>
      <c r="PSZ18" s="111"/>
      <c r="PTA18" s="111"/>
      <c r="PTB18" s="111"/>
      <c r="PTC18" s="111"/>
      <c r="PTD18" s="111"/>
      <c r="PTE18" s="111"/>
      <c r="PTF18" s="111"/>
      <c r="PTG18" s="111"/>
      <c r="PTH18" s="111"/>
      <c r="PTI18" s="111"/>
      <c r="PTJ18" s="111"/>
      <c r="PTK18" s="111"/>
      <c r="PTL18" s="111"/>
      <c r="PTM18" s="111"/>
      <c r="PTN18" s="111"/>
      <c r="PTO18" s="111"/>
      <c r="PTP18" s="111"/>
      <c r="PTQ18" s="111"/>
      <c r="PTR18" s="111"/>
      <c r="PTS18" s="111"/>
      <c r="PTT18" s="111"/>
      <c r="PTU18" s="111"/>
      <c r="PTV18" s="111"/>
      <c r="PTW18" s="111"/>
      <c r="PTX18" s="111"/>
      <c r="PTY18" s="111"/>
      <c r="PTZ18" s="111"/>
      <c r="PUA18" s="111"/>
      <c r="PUB18" s="111"/>
      <c r="PUC18" s="111"/>
      <c r="PUD18" s="111"/>
      <c r="PUE18" s="111"/>
      <c r="PUF18" s="111"/>
      <c r="PUG18" s="111"/>
      <c r="PUH18" s="111"/>
      <c r="PUI18" s="111"/>
      <c r="PUJ18" s="111"/>
      <c r="PUK18" s="111"/>
      <c r="PUL18" s="111"/>
      <c r="PUM18" s="111"/>
      <c r="PUN18" s="111"/>
      <c r="PUO18" s="111"/>
      <c r="PUP18" s="111"/>
      <c r="PUQ18" s="111"/>
      <c r="PUR18" s="111"/>
      <c r="PUS18" s="111"/>
      <c r="PUT18" s="111"/>
      <c r="PUU18" s="111"/>
      <c r="PUV18" s="111"/>
      <c r="PUW18" s="111"/>
      <c r="PUX18" s="111"/>
      <c r="PUY18" s="111"/>
      <c r="PUZ18" s="111"/>
      <c r="PVA18" s="111"/>
      <c r="PVB18" s="111"/>
      <c r="PVC18" s="111"/>
      <c r="PVD18" s="111"/>
      <c r="PVE18" s="111"/>
      <c r="PVF18" s="111"/>
      <c r="PVG18" s="111"/>
      <c r="PVH18" s="111"/>
      <c r="PVI18" s="111"/>
      <c r="PVJ18" s="111"/>
      <c r="PVK18" s="111"/>
      <c r="PVL18" s="111"/>
      <c r="PVM18" s="111"/>
      <c r="PVN18" s="111"/>
      <c r="PVO18" s="111"/>
      <c r="PVP18" s="111"/>
      <c r="PVQ18" s="111"/>
      <c r="PVR18" s="111"/>
      <c r="PVS18" s="111"/>
      <c r="PVT18" s="111"/>
      <c r="PVU18" s="111"/>
      <c r="PVV18" s="111"/>
      <c r="PVW18" s="111"/>
      <c r="PVX18" s="111"/>
      <c r="PVY18" s="111"/>
      <c r="PVZ18" s="111"/>
      <c r="PWA18" s="111"/>
      <c r="PWB18" s="111"/>
      <c r="PWC18" s="111"/>
      <c r="PWD18" s="111"/>
      <c r="PWE18" s="111"/>
      <c r="PWF18" s="111"/>
      <c r="PWG18" s="111"/>
      <c r="PWH18" s="111"/>
      <c r="PWI18" s="111"/>
      <c r="PWJ18" s="111"/>
      <c r="PWK18" s="111"/>
      <c r="PWL18" s="111"/>
      <c r="PWM18" s="111"/>
      <c r="PWN18" s="111"/>
      <c r="PWO18" s="111"/>
      <c r="PWP18" s="111"/>
      <c r="PWQ18" s="111"/>
      <c r="PWR18" s="111"/>
      <c r="PWS18" s="111"/>
      <c r="PWT18" s="111"/>
      <c r="PWU18" s="111"/>
      <c r="PWV18" s="111"/>
      <c r="PWW18" s="111"/>
      <c r="PWX18" s="111"/>
      <c r="PWY18" s="111"/>
      <c r="PWZ18" s="111"/>
      <c r="PXA18" s="111"/>
      <c r="PXB18" s="111"/>
      <c r="PXC18" s="111"/>
      <c r="PXD18" s="111"/>
      <c r="PXE18" s="111"/>
      <c r="PXF18" s="111"/>
      <c r="PXG18" s="111"/>
      <c r="PXH18" s="111"/>
      <c r="PXI18" s="111"/>
      <c r="PXJ18" s="111"/>
      <c r="PXK18" s="111"/>
      <c r="PXL18" s="111"/>
      <c r="PXM18" s="111"/>
      <c r="PXN18" s="111"/>
      <c r="PXO18" s="111"/>
      <c r="PXP18" s="111"/>
      <c r="PXQ18" s="111"/>
      <c r="PXR18" s="111"/>
      <c r="PXS18" s="111"/>
      <c r="PXT18" s="111"/>
      <c r="PXU18" s="111"/>
      <c r="PXV18" s="111"/>
      <c r="PXW18" s="111"/>
      <c r="PXX18" s="111"/>
      <c r="PXY18" s="111"/>
      <c r="PXZ18" s="111"/>
      <c r="PYA18" s="111"/>
      <c r="PYB18" s="111"/>
      <c r="PYC18" s="111"/>
      <c r="PYD18" s="111"/>
      <c r="PYE18" s="111"/>
      <c r="PYF18" s="111"/>
      <c r="PYG18" s="111"/>
      <c r="PYH18" s="111"/>
      <c r="PYI18" s="111"/>
      <c r="PYJ18" s="111"/>
      <c r="PYK18" s="111"/>
      <c r="PYL18" s="111"/>
      <c r="PYM18" s="111"/>
      <c r="PYN18" s="111"/>
      <c r="PYO18" s="111"/>
      <c r="PYP18" s="111"/>
      <c r="PYQ18" s="111"/>
      <c r="PYR18" s="111"/>
      <c r="PYS18" s="111"/>
      <c r="PYT18" s="111"/>
      <c r="PYU18" s="111"/>
      <c r="PYV18" s="111"/>
      <c r="PYW18" s="111"/>
      <c r="PYX18" s="111"/>
      <c r="PYY18" s="111"/>
      <c r="PYZ18" s="111"/>
      <c r="PZA18" s="111"/>
      <c r="PZB18" s="111"/>
      <c r="PZC18" s="111"/>
      <c r="PZD18" s="111"/>
      <c r="PZE18" s="111"/>
      <c r="PZF18" s="111"/>
      <c r="PZG18" s="111"/>
      <c r="PZH18" s="111"/>
      <c r="PZI18" s="111"/>
      <c r="PZJ18" s="111"/>
      <c r="PZK18" s="111"/>
      <c r="PZL18" s="111"/>
      <c r="PZM18" s="111"/>
      <c r="PZN18" s="111"/>
      <c r="PZO18" s="111"/>
      <c r="PZP18" s="111"/>
      <c r="PZQ18" s="111"/>
      <c r="PZR18" s="111"/>
      <c r="PZS18" s="111"/>
      <c r="PZT18" s="111"/>
      <c r="PZU18" s="111"/>
      <c r="PZV18" s="111"/>
      <c r="PZW18" s="111"/>
      <c r="PZX18" s="111"/>
      <c r="PZY18" s="111"/>
      <c r="PZZ18" s="111"/>
      <c r="QAA18" s="111"/>
      <c r="QAB18" s="111"/>
      <c r="QAC18" s="111"/>
      <c r="QAD18" s="111"/>
      <c r="QAE18" s="111"/>
      <c r="QAF18" s="111"/>
      <c r="QAG18" s="111"/>
      <c r="QAH18" s="111"/>
      <c r="QAI18" s="111"/>
      <c r="QAJ18" s="111"/>
      <c r="QAK18" s="111"/>
      <c r="QAL18" s="111"/>
      <c r="QAM18" s="111"/>
      <c r="QAN18" s="111"/>
      <c r="QAO18" s="111"/>
      <c r="QAP18" s="111"/>
      <c r="QAQ18" s="111"/>
      <c r="QAR18" s="111"/>
      <c r="QAS18" s="111"/>
      <c r="QAT18" s="111"/>
      <c r="QAU18" s="111"/>
      <c r="QAV18" s="111"/>
      <c r="QAW18" s="111"/>
      <c r="QAX18" s="111"/>
      <c r="QAY18" s="111"/>
      <c r="QAZ18" s="111"/>
      <c r="QBA18" s="111"/>
      <c r="QBB18" s="111"/>
      <c r="QBC18" s="111"/>
      <c r="QBD18" s="111"/>
      <c r="QBE18" s="111"/>
      <c r="QBF18" s="111"/>
      <c r="QBG18" s="111"/>
      <c r="QBH18" s="111"/>
      <c r="QBI18" s="111"/>
      <c r="QBJ18" s="111"/>
      <c r="QBK18" s="111"/>
      <c r="QBL18" s="111"/>
      <c r="QBM18" s="111"/>
      <c r="QBN18" s="111"/>
      <c r="QBO18" s="111"/>
      <c r="QBP18" s="111"/>
      <c r="QBQ18" s="111"/>
      <c r="QBR18" s="111"/>
      <c r="QBS18" s="111"/>
      <c r="QBT18" s="111"/>
      <c r="QBU18" s="111"/>
      <c r="QBV18" s="111"/>
      <c r="QBW18" s="111"/>
      <c r="QBX18" s="111"/>
      <c r="QBY18" s="111"/>
      <c r="QBZ18" s="111"/>
      <c r="QCA18" s="111"/>
      <c r="QCB18" s="111"/>
      <c r="QCC18" s="111"/>
      <c r="QCD18" s="111"/>
      <c r="QCE18" s="111"/>
      <c r="QCF18" s="111"/>
      <c r="QCG18" s="111"/>
      <c r="QCH18" s="111"/>
      <c r="QCI18" s="111"/>
      <c r="QCJ18" s="111"/>
      <c r="QCK18" s="111"/>
      <c r="QCL18" s="111"/>
      <c r="QCM18" s="111"/>
      <c r="QCN18" s="111"/>
      <c r="QCO18" s="111"/>
      <c r="QCP18" s="111"/>
      <c r="QCQ18" s="111"/>
      <c r="QCR18" s="111"/>
      <c r="QCS18" s="111"/>
      <c r="QCT18" s="111"/>
      <c r="QCU18" s="111"/>
      <c r="QCV18" s="111"/>
      <c r="QCW18" s="111"/>
      <c r="QCX18" s="111"/>
      <c r="QCY18" s="111"/>
      <c r="QCZ18" s="111"/>
      <c r="QDA18" s="111"/>
      <c r="QDB18" s="111"/>
      <c r="QDC18" s="111"/>
      <c r="QDD18" s="111"/>
      <c r="QDE18" s="111"/>
      <c r="QDF18" s="111"/>
      <c r="QDG18" s="111"/>
      <c r="QDH18" s="111"/>
      <c r="QDI18" s="111"/>
      <c r="QDJ18" s="111"/>
      <c r="QDK18" s="111"/>
      <c r="QDL18" s="111"/>
      <c r="QDM18" s="111"/>
      <c r="QDN18" s="111"/>
      <c r="QDO18" s="111"/>
      <c r="QDP18" s="111"/>
      <c r="QDQ18" s="111"/>
      <c r="QDR18" s="111"/>
      <c r="QDS18" s="111"/>
      <c r="QDT18" s="111"/>
      <c r="QDU18" s="111"/>
      <c r="QDV18" s="111"/>
      <c r="QDW18" s="111"/>
      <c r="QDX18" s="111"/>
      <c r="QDY18" s="111"/>
      <c r="QDZ18" s="111"/>
      <c r="QEA18" s="111"/>
      <c r="QEB18" s="111"/>
      <c r="QEC18" s="111"/>
      <c r="QED18" s="111"/>
      <c r="QEE18" s="111"/>
      <c r="QEF18" s="111"/>
      <c r="QEG18" s="111"/>
      <c r="QEH18" s="111"/>
      <c r="QEI18" s="111"/>
      <c r="QEJ18" s="111"/>
      <c r="QEK18" s="111"/>
      <c r="QEL18" s="111"/>
      <c r="QEM18" s="111"/>
      <c r="QEN18" s="111"/>
      <c r="QEO18" s="111"/>
      <c r="QEP18" s="111"/>
      <c r="QEQ18" s="111"/>
      <c r="QER18" s="111"/>
      <c r="QES18" s="111"/>
      <c r="QET18" s="111"/>
      <c r="QEU18" s="111"/>
      <c r="QEV18" s="111"/>
      <c r="QEW18" s="111"/>
      <c r="QEX18" s="111"/>
      <c r="QEY18" s="111"/>
      <c r="QEZ18" s="111"/>
      <c r="QFA18" s="111"/>
      <c r="QFB18" s="111"/>
      <c r="QFC18" s="111"/>
      <c r="QFD18" s="111"/>
      <c r="QFE18" s="111"/>
      <c r="QFF18" s="111"/>
      <c r="QFG18" s="111"/>
      <c r="QFH18" s="111"/>
      <c r="QFI18" s="111"/>
      <c r="QFJ18" s="111"/>
      <c r="QFK18" s="111"/>
      <c r="QFL18" s="111"/>
      <c r="QFM18" s="111"/>
      <c r="QFN18" s="111"/>
      <c r="QFO18" s="111"/>
      <c r="QFP18" s="111"/>
      <c r="QFQ18" s="111"/>
      <c r="QFR18" s="111"/>
      <c r="QFS18" s="111"/>
      <c r="QFT18" s="111"/>
      <c r="QFU18" s="111"/>
      <c r="QFV18" s="111"/>
      <c r="QFW18" s="111"/>
      <c r="QFX18" s="111"/>
      <c r="QFY18" s="111"/>
      <c r="QFZ18" s="111"/>
      <c r="QGA18" s="111"/>
      <c r="QGB18" s="111"/>
      <c r="QGC18" s="111"/>
      <c r="QGD18" s="111"/>
      <c r="QGE18" s="111"/>
      <c r="QGF18" s="111"/>
      <c r="QGG18" s="111"/>
      <c r="QGH18" s="111"/>
      <c r="QGI18" s="111"/>
      <c r="QGJ18" s="111"/>
      <c r="QGK18" s="111"/>
      <c r="QGL18" s="111"/>
      <c r="QGM18" s="111"/>
      <c r="QGN18" s="111"/>
      <c r="QGO18" s="111"/>
      <c r="QGP18" s="111"/>
      <c r="QGQ18" s="111"/>
      <c r="QGR18" s="111"/>
      <c r="QGS18" s="111"/>
      <c r="QGT18" s="111"/>
      <c r="QGU18" s="111"/>
      <c r="QGV18" s="111"/>
      <c r="QGW18" s="111"/>
      <c r="QGX18" s="111"/>
      <c r="QGY18" s="111"/>
      <c r="QGZ18" s="111"/>
      <c r="QHA18" s="111"/>
      <c r="QHB18" s="111"/>
      <c r="QHC18" s="111"/>
      <c r="QHD18" s="111"/>
      <c r="QHE18" s="111"/>
      <c r="QHF18" s="111"/>
      <c r="QHG18" s="111"/>
      <c r="QHH18" s="111"/>
      <c r="QHI18" s="111"/>
      <c r="QHJ18" s="111"/>
      <c r="QHK18" s="111"/>
      <c r="QHL18" s="111"/>
      <c r="QHM18" s="111"/>
      <c r="QHN18" s="111"/>
      <c r="QHO18" s="111"/>
      <c r="QHP18" s="111"/>
      <c r="QHQ18" s="111"/>
      <c r="QHR18" s="111"/>
      <c r="QHS18" s="111"/>
      <c r="QHT18" s="111"/>
      <c r="QHU18" s="111"/>
      <c r="QHV18" s="111"/>
      <c r="QHW18" s="111"/>
      <c r="QHX18" s="111"/>
      <c r="QHY18" s="111"/>
      <c r="QHZ18" s="111"/>
      <c r="QIA18" s="111"/>
      <c r="QIB18" s="111"/>
      <c r="QIC18" s="111"/>
      <c r="QID18" s="111"/>
      <c r="QIE18" s="111"/>
      <c r="QIF18" s="111"/>
      <c r="QIG18" s="111"/>
      <c r="QIH18" s="111"/>
      <c r="QII18" s="111"/>
      <c r="QIJ18" s="111"/>
      <c r="QIK18" s="111"/>
      <c r="QIL18" s="111"/>
      <c r="QIM18" s="111"/>
      <c r="QIN18" s="111"/>
      <c r="QIO18" s="111"/>
      <c r="QIP18" s="111"/>
      <c r="QIQ18" s="111"/>
      <c r="QIR18" s="111"/>
      <c r="QIS18" s="111"/>
      <c r="QIT18" s="111"/>
      <c r="QIU18" s="111"/>
      <c r="QIV18" s="111"/>
      <c r="QIW18" s="111"/>
      <c r="QIX18" s="111"/>
      <c r="QIY18" s="111"/>
      <c r="QIZ18" s="111"/>
      <c r="QJA18" s="111"/>
      <c r="QJB18" s="111"/>
      <c r="QJC18" s="111"/>
      <c r="QJD18" s="111"/>
      <c r="QJE18" s="111"/>
      <c r="QJF18" s="111"/>
      <c r="QJG18" s="111"/>
      <c r="QJH18" s="111"/>
      <c r="QJI18" s="111"/>
      <c r="QJJ18" s="111"/>
      <c r="QJK18" s="111"/>
      <c r="QJL18" s="111"/>
      <c r="QJM18" s="111"/>
      <c r="QJN18" s="111"/>
      <c r="QJO18" s="111"/>
      <c r="QJP18" s="111"/>
      <c r="QJQ18" s="111"/>
      <c r="QJR18" s="111"/>
      <c r="QJS18" s="111"/>
      <c r="QJT18" s="111"/>
      <c r="QJU18" s="111"/>
      <c r="QJV18" s="111"/>
      <c r="QJW18" s="111"/>
      <c r="QJX18" s="111"/>
      <c r="QJY18" s="111"/>
      <c r="QJZ18" s="111"/>
      <c r="QKA18" s="111"/>
      <c r="QKB18" s="111"/>
      <c r="QKC18" s="111"/>
      <c r="QKD18" s="111"/>
      <c r="QKE18" s="111"/>
      <c r="QKF18" s="111"/>
      <c r="QKG18" s="111"/>
      <c r="QKH18" s="111"/>
      <c r="QKI18" s="111"/>
      <c r="QKJ18" s="111"/>
      <c r="QKK18" s="111"/>
      <c r="QKL18" s="111"/>
      <c r="QKM18" s="111"/>
      <c r="QKN18" s="111"/>
      <c r="QKO18" s="111"/>
      <c r="QKP18" s="111"/>
      <c r="QKQ18" s="111"/>
      <c r="QKR18" s="111"/>
      <c r="QKS18" s="111"/>
      <c r="QKT18" s="111"/>
      <c r="QKU18" s="111"/>
      <c r="QKV18" s="111"/>
      <c r="QKW18" s="111"/>
      <c r="QKX18" s="111"/>
      <c r="QKY18" s="111"/>
      <c r="QKZ18" s="111"/>
      <c r="QLA18" s="111"/>
      <c r="QLB18" s="111"/>
      <c r="QLC18" s="111"/>
      <c r="QLD18" s="111"/>
      <c r="QLE18" s="111"/>
      <c r="QLF18" s="111"/>
      <c r="QLG18" s="111"/>
      <c r="QLH18" s="111"/>
      <c r="QLI18" s="111"/>
      <c r="QLJ18" s="111"/>
      <c r="QLK18" s="111"/>
      <c r="QLL18" s="111"/>
      <c r="QLM18" s="111"/>
      <c r="QLN18" s="111"/>
      <c r="QLO18" s="111"/>
      <c r="QLP18" s="111"/>
      <c r="QLQ18" s="111"/>
      <c r="QLR18" s="111"/>
      <c r="QLS18" s="111"/>
      <c r="QLT18" s="111"/>
      <c r="QLU18" s="111"/>
      <c r="QLV18" s="111"/>
      <c r="QLW18" s="111"/>
      <c r="QLX18" s="111"/>
      <c r="QLY18" s="111"/>
      <c r="QLZ18" s="111"/>
      <c r="QMA18" s="111"/>
      <c r="QMB18" s="111"/>
      <c r="QMC18" s="111"/>
      <c r="QMD18" s="111"/>
      <c r="QME18" s="111"/>
      <c r="QMF18" s="111"/>
      <c r="QMG18" s="111"/>
      <c r="QMH18" s="111"/>
      <c r="QMI18" s="111"/>
      <c r="QMJ18" s="111"/>
      <c r="QMK18" s="111"/>
      <c r="QML18" s="111"/>
      <c r="QMM18" s="111"/>
      <c r="QMN18" s="111"/>
      <c r="QMO18" s="111"/>
      <c r="QMP18" s="111"/>
      <c r="QMQ18" s="111"/>
      <c r="QMR18" s="111"/>
      <c r="QMS18" s="111"/>
      <c r="QMT18" s="111"/>
      <c r="QMU18" s="111"/>
      <c r="QMV18" s="111"/>
      <c r="QMW18" s="111"/>
      <c r="QMX18" s="111"/>
      <c r="QMY18" s="111"/>
      <c r="QMZ18" s="111"/>
      <c r="QNA18" s="111"/>
      <c r="QNB18" s="111"/>
      <c r="QNC18" s="111"/>
      <c r="QND18" s="111"/>
      <c r="QNE18" s="111"/>
      <c r="QNF18" s="111"/>
      <c r="QNG18" s="111"/>
      <c r="QNH18" s="111"/>
      <c r="QNI18" s="111"/>
      <c r="QNJ18" s="111"/>
      <c r="QNK18" s="111"/>
      <c r="QNL18" s="111"/>
      <c r="QNM18" s="111"/>
      <c r="QNN18" s="111"/>
      <c r="QNO18" s="111"/>
      <c r="QNP18" s="111"/>
      <c r="QNQ18" s="111"/>
      <c r="QNR18" s="111"/>
      <c r="QNS18" s="111"/>
      <c r="QNT18" s="111"/>
      <c r="QNU18" s="111"/>
      <c r="QNV18" s="111"/>
      <c r="QNW18" s="111"/>
      <c r="QNX18" s="111"/>
      <c r="QNY18" s="111"/>
      <c r="QNZ18" s="111"/>
      <c r="QOA18" s="111"/>
      <c r="QOB18" s="111"/>
      <c r="QOC18" s="111"/>
      <c r="QOD18" s="111"/>
      <c r="QOE18" s="111"/>
      <c r="QOF18" s="111"/>
      <c r="QOG18" s="111"/>
      <c r="QOH18" s="111"/>
      <c r="QOI18" s="111"/>
      <c r="QOJ18" s="111"/>
      <c r="QOK18" s="111"/>
      <c r="QOL18" s="111"/>
      <c r="QOM18" s="111"/>
      <c r="QON18" s="111"/>
      <c r="QOO18" s="111"/>
      <c r="QOP18" s="111"/>
      <c r="QOQ18" s="111"/>
      <c r="QOR18" s="111"/>
      <c r="QOS18" s="111"/>
      <c r="QOT18" s="111"/>
      <c r="QOU18" s="111"/>
      <c r="QOV18" s="111"/>
      <c r="QOW18" s="111"/>
      <c r="QOX18" s="111"/>
      <c r="QOY18" s="111"/>
      <c r="QOZ18" s="111"/>
      <c r="QPA18" s="111"/>
      <c r="QPB18" s="111"/>
      <c r="QPC18" s="111"/>
      <c r="QPD18" s="111"/>
      <c r="QPE18" s="111"/>
      <c r="QPF18" s="111"/>
      <c r="QPG18" s="111"/>
      <c r="QPH18" s="111"/>
      <c r="QPI18" s="111"/>
      <c r="QPJ18" s="111"/>
      <c r="QPK18" s="111"/>
      <c r="QPL18" s="111"/>
      <c r="QPM18" s="111"/>
      <c r="QPN18" s="111"/>
      <c r="QPO18" s="111"/>
      <c r="QPP18" s="111"/>
      <c r="QPQ18" s="111"/>
      <c r="QPR18" s="111"/>
      <c r="QPS18" s="111"/>
      <c r="QPT18" s="111"/>
      <c r="QPU18" s="111"/>
      <c r="QPV18" s="111"/>
      <c r="QPW18" s="111"/>
      <c r="QPX18" s="111"/>
      <c r="QPY18" s="111"/>
      <c r="QPZ18" s="111"/>
      <c r="QQA18" s="111"/>
      <c r="QQB18" s="111"/>
      <c r="QQC18" s="111"/>
      <c r="QQD18" s="111"/>
      <c r="QQE18" s="111"/>
      <c r="QQF18" s="111"/>
      <c r="QQG18" s="111"/>
      <c r="QQH18" s="111"/>
      <c r="QQI18" s="111"/>
      <c r="QQJ18" s="111"/>
      <c r="QQK18" s="111"/>
      <c r="QQL18" s="111"/>
      <c r="QQM18" s="111"/>
      <c r="QQN18" s="111"/>
      <c r="QQO18" s="111"/>
      <c r="QQP18" s="111"/>
      <c r="QQQ18" s="111"/>
      <c r="QQR18" s="111"/>
      <c r="QQS18" s="111"/>
      <c r="QQT18" s="111"/>
      <c r="QQU18" s="111"/>
      <c r="QQV18" s="111"/>
      <c r="QQW18" s="111"/>
      <c r="QQX18" s="111"/>
      <c r="QQY18" s="111"/>
      <c r="QQZ18" s="111"/>
      <c r="QRA18" s="111"/>
      <c r="QRB18" s="111"/>
      <c r="QRC18" s="111"/>
      <c r="QRD18" s="111"/>
      <c r="QRE18" s="111"/>
      <c r="QRF18" s="111"/>
      <c r="QRG18" s="111"/>
      <c r="QRH18" s="111"/>
      <c r="QRI18" s="111"/>
      <c r="QRJ18" s="111"/>
      <c r="QRK18" s="111"/>
      <c r="QRL18" s="111"/>
      <c r="QRM18" s="111"/>
      <c r="QRN18" s="111"/>
      <c r="QRO18" s="111"/>
      <c r="QRP18" s="111"/>
      <c r="QRQ18" s="111"/>
      <c r="QRR18" s="111"/>
      <c r="QRS18" s="111"/>
      <c r="QRT18" s="111"/>
      <c r="QRU18" s="111"/>
      <c r="QRV18" s="111"/>
      <c r="QRW18" s="111"/>
      <c r="QRX18" s="111"/>
      <c r="QRY18" s="111"/>
      <c r="QRZ18" s="111"/>
      <c r="QSA18" s="111"/>
      <c r="QSB18" s="111"/>
      <c r="QSC18" s="111"/>
      <c r="QSD18" s="111"/>
      <c r="QSE18" s="111"/>
      <c r="QSF18" s="111"/>
      <c r="QSG18" s="111"/>
      <c r="QSH18" s="111"/>
      <c r="QSI18" s="111"/>
      <c r="QSJ18" s="111"/>
      <c r="QSK18" s="111"/>
      <c r="QSL18" s="111"/>
      <c r="QSM18" s="111"/>
      <c r="QSN18" s="111"/>
      <c r="QSO18" s="111"/>
      <c r="QSP18" s="111"/>
      <c r="QSQ18" s="111"/>
      <c r="QSR18" s="111"/>
      <c r="QSS18" s="111"/>
      <c r="QST18" s="111"/>
      <c r="QSU18" s="111"/>
      <c r="QSV18" s="111"/>
      <c r="QSW18" s="111"/>
      <c r="QSX18" s="111"/>
      <c r="QSY18" s="111"/>
      <c r="QSZ18" s="111"/>
      <c r="QTA18" s="111"/>
      <c r="QTB18" s="111"/>
      <c r="QTC18" s="111"/>
      <c r="QTD18" s="111"/>
      <c r="QTE18" s="111"/>
      <c r="QTF18" s="111"/>
      <c r="QTG18" s="111"/>
      <c r="QTH18" s="111"/>
      <c r="QTI18" s="111"/>
      <c r="QTJ18" s="111"/>
      <c r="QTK18" s="111"/>
      <c r="QTL18" s="111"/>
      <c r="QTM18" s="111"/>
      <c r="QTN18" s="111"/>
      <c r="QTO18" s="111"/>
      <c r="QTP18" s="111"/>
      <c r="QTQ18" s="111"/>
      <c r="QTR18" s="111"/>
      <c r="QTS18" s="111"/>
      <c r="QTT18" s="111"/>
      <c r="QTU18" s="111"/>
      <c r="QTV18" s="111"/>
      <c r="QTW18" s="111"/>
      <c r="QTX18" s="111"/>
      <c r="QTY18" s="111"/>
      <c r="QTZ18" s="111"/>
      <c r="QUA18" s="111"/>
      <c r="QUB18" s="111"/>
      <c r="QUC18" s="111"/>
      <c r="QUD18" s="111"/>
      <c r="QUE18" s="111"/>
      <c r="QUF18" s="111"/>
      <c r="QUG18" s="111"/>
      <c r="QUH18" s="111"/>
      <c r="QUI18" s="111"/>
      <c r="QUJ18" s="111"/>
      <c r="QUK18" s="111"/>
      <c r="QUL18" s="111"/>
      <c r="QUM18" s="111"/>
      <c r="QUN18" s="111"/>
      <c r="QUO18" s="111"/>
      <c r="QUP18" s="111"/>
      <c r="QUQ18" s="111"/>
      <c r="QUR18" s="111"/>
      <c r="QUS18" s="111"/>
      <c r="QUT18" s="111"/>
      <c r="QUU18" s="111"/>
      <c r="QUV18" s="111"/>
      <c r="QUW18" s="111"/>
      <c r="QUX18" s="111"/>
      <c r="QUY18" s="111"/>
      <c r="QUZ18" s="111"/>
      <c r="QVA18" s="111"/>
      <c r="QVB18" s="111"/>
      <c r="QVC18" s="111"/>
      <c r="QVD18" s="111"/>
      <c r="QVE18" s="111"/>
      <c r="QVF18" s="111"/>
      <c r="QVG18" s="111"/>
      <c r="QVH18" s="111"/>
      <c r="QVI18" s="111"/>
      <c r="QVJ18" s="111"/>
      <c r="QVK18" s="111"/>
      <c r="QVL18" s="111"/>
      <c r="QVM18" s="111"/>
      <c r="QVN18" s="111"/>
      <c r="QVO18" s="111"/>
      <c r="QVP18" s="111"/>
      <c r="QVQ18" s="111"/>
      <c r="QVR18" s="111"/>
      <c r="QVS18" s="111"/>
      <c r="QVT18" s="111"/>
      <c r="QVU18" s="111"/>
      <c r="QVV18" s="111"/>
      <c r="QVW18" s="111"/>
      <c r="QVX18" s="111"/>
      <c r="QVY18" s="111"/>
      <c r="QVZ18" s="111"/>
      <c r="QWA18" s="111"/>
      <c r="QWB18" s="111"/>
      <c r="QWC18" s="111"/>
      <c r="QWD18" s="111"/>
      <c r="QWE18" s="111"/>
      <c r="QWF18" s="111"/>
      <c r="QWG18" s="111"/>
      <c r="QWH18" s="111"/>
      <c r="QWI18" s="111"/>
      <c r="QWJ18" s="111"/>
      <c r="QWK18" s="111"/>
      <c r="QWL18" s="111"/>
      <c r="QWM18" s="111"/>
      <c r="QWN18" s="111"/>
      <c r="QWO18" s="111"/>
      <c r="QWP18" s="111"/>
      <c r="QWQ18" s="111"/>
      <c r="QWR18" s="111"/>
      <c r="QWS18" s="111"/>
      <c r="QWT18" s="111"/>
      <c r="QWU18" s="111"/>
      <c r="QWV18" s="111"/>
      <c r="QWW18" s="111"/>
      <c r="QWX18" s="111"/>
      <c r="QWY18" s="111"/>
      <c r="QWZ18" s="111"/>
      <c r="QXA18" s="111"/>
      <c r="QXB18" s="111"/>
      <c r="QXC18" s="111"/>
      <c r="QXD18" s="111"/>
      <c r="QXE18" s="111"/>
      <c r="QXF18" s="111"/>
      <c r="QXG18" s="111"/>
      <c r="QXH18" s="111"/>
      <c r="QXI18" s="111"/>
      <c r="QXJ18" s="111"/>
      <c r="QXK18" s="111"/>
      <c r="QXL18" s="111"/>
      <c r="QXM18" s="111"/>
      <c r="QXN18" s="111"/>
      <c r="QXO18" s="111"/>
      <c r="QXP18" s="111"/>
      <c r="QXQ18" s="111"/>
      <c r="QXR18" s="111"/>
      <c r="QXS18" s="111"/>
      <c r="QXT18" s="111"/>
      <c r="QXU18" s="111"/>
      <c r="QXV18" s="111"/>
      <c r="QXW18" s="111"/>
      <c r="QXX18" s="111"/>
      <c r="QXY18" s="111"/>
      <c r="QXZ18" s="111"/>
      <c r="QYA18" s="111"/>
      <c r="QYB18" s="111"/>
      <c r="QYC18" s="111"/>
      <c r="QYD18" s="111"/>
      <c r="QYE18" s="111"/>
      <c r="QYF18" s="111"/>
      <c r="QYG18" s="111"/>
      <c r="QYH18" s="111"/>
      <c r="QYI18" s="111"/>
      <c r="QYJ18" s="111"/>
      <c r="QYK18" s="111"/>
      <c r="QYL18" s="111"/>
      <c r="QYM18" s="111"/>
      <c r="QYN18" s="111"/>
      <c r="QYO18" s="111"/>
      <c r="QYP18" s="111"/>
      <c r="QYQ18" s="111"/>
      <c r="QYR18" s="111"/>
      <c r="QYS18" s="111"/>
      <c r="QYT18" s="111"/>
      <c r="QYU18" s="111"/>
      <c r="QYV18" s="111"/>
      <c r="QYW18" s="111"/>
      <c r="QYX18" s="111"/>
      <c r="QYY18" s="111"/>
      <c r="QYZ18" s="111"/>
      <c r="QZA18" s="111"/>
      <c r="QZB18" s="111"/>
      <c r="QZC18" s="111"/>
      <c r="QZD18" s="111"/>
      <c r="QZE18" s="111"/>
      <c r="QZF18" s="111"/>
      <c r="QZG18" s="111"/>
      <c r="QZH18" s="111"/>
      <c r="QZI18" s="111"/>
      <c r="QZJ18" s="111"/>
      <c r="QZK18" s="111"/>
      <c r="QZL18" s="111"/>
      <c r="QZM18" s="111"/>
      <c r="QZN18" s="111"/>
      <c r="QZO18" s="111"/>
      <c r="QZP18" s="111"/>
      <c r="QZQ18" s="111"/>
      <c r="QZR18" s="111"/>
      <c r="QZS18" s="111"/>
      <c r="QZT18" s="111"/>
      <c r="QZU18" s="111"/>
      <c r="QZV18" s="111"/>
      <c r="QZW18" s="111"/>
      <c r="QZX18" s="111"/>
      <c r="QZY18" s="111"/>
      <c r="QZZ18" s="111"/>
      <c r="RAA18" s="111"/>
      <c r="RAB18" s="111"/>
      <c r="RAC18" s="111"/>
      <c r="RAD18" s="111"/>
      <c r="RAE18" s="111"/>
      <c r="RAF18" s="111"/>
      <c r="RAG18" s="111"/>
      <c r="RAH18" s="111"/>
      <c r="RAI18" s="111"/>
      <c r="RAJ18" s="111"/>
      <c r="RAK18" s="111"/>
      <c r="RAL18" s="111"/>
      <c r="RAM18" s="111"/>
      <c r="RAN18" s="111"/>
      <c r="RAO18" s="111"/>
      <c r="RAP18" s="111"/>
      <c r="RAQ18" s="111"/>
      <c r="RAR18" s="111"/>
      <c r="RAS18" s="111"/>
      <c r="RAT18" s="111"/>
      <c r="RAU18" s="111"/>
      <c r="RAV18" s="111"/>
      <c r="RAW18" s="111"/>
      <c r="RAX18" s="111"/>
      <c r="RAY18" s="111"/>
      <c r="RAZ18" s="111"/>
      <c r="RBA18" s="111"/>
      <c r="RBB18" s="111"/>
      <c r="RBC18" s="111"/>
      <c r="RBD18" s="111"/>
      <c r="RBE18" s="111"/>
      <c r="RBF18" s="111"/>
      <c r="RBG18" s="111"/>
      <c r="RBH18" s="111"/>
      <c r="RBI18" s="111"/>
      <c r="RBJ18" s="111"/>
      <c r="RBK18" s="111"/>
      <c r="RBL18" s="111"/>
      <c r="RBM18" s="111"/>
      <c r="RBN18" s="111"/>
      <c r="RBO18" s="111"/>
      <c r="RBP18" s="111"/>
      <c r="RBQ18" s="111"/>
      <c r="RBR18" s="111"/>
      <c r="RBS18" s="111"/>
      <c r="RBT18" s="111"/>
      <c r="RBU18" s="111"/>
      <c r="RBV18" s="111"/>
      <c r="RBW18" s="111"/>
      <c r="RBX18" s="111"/>
      <c r="RBY18" s="111"/>
      <c r="RBZ18" s="111"/>
      <c r="RCA18" s="111"/>
      <c r="RCB18" s="111"/>
      <c r="RCC18" s="111"/>
      <c r="RCD18" s="111"/>
      <c r="RCE18" s="111"/>
      <c r="RCF18" s="111"/>
      <c r="RCG18" s="111"/>
      <c r="RCH18" s="111"/>
      <c r="RCI18" s="111"/>
      <c r="RCJ18" s="111"/>
      <c r="RCK18" s="111"/>
      <c r="RCL18" s="111"/>
      <c r="RCM18" s="111"/>
      <c r="RCN18" s="111"/>
      <c r="RCO18" s="111"/>
      <c r="RCP18" s="111"/>
      <c r="RCQ18" s="111"/>
      <c r="RCR18" s="111"/>
      <c r="RCS18" s="111"/>
      <c r="RCT18" s="111"/>
      <c r="RCU18" s="111"/>
      <c r="RCV18" s="111"/>
      <c r="RCW18" s="111"/>
      <c r="RCX18" s="111"/>
      <c r="RCY18" s="111"/>
      <c r="RCZ18" s="111"/>
      <c r="RDA18" s="111"/>
      <c r="RDB18" s="111"/>
      <c r="RDC18" s="111"/>
      <c r="RDD18" s="111"/>
      <c r="RDE18" s="111"/>
      <c r="RDF18" s="111"/>
      <c r="RDG18" s="111"/>
      <c r="RDH18" s="111"/>
      <c r="RDI18" s="111"/>
      <c r="RDJ18" s="111"/>
      <c r="RDK18" s="111"/>
      <c r="RDL18" s="111"/>
      <c r="RDM18" s="111"/>
      <c r="RDN18" s="111"/>
      <c r="RDO18" s="111"/>
      <c r="RDP18" s="111"/>
      <c r="RDQ18" s="111"/>
      <c r="RDR18" s="111"/>
      <c r="RDS18" s="111"/>
      <c r="RDT18" s="111"/>
      <c r="RDU18" s="111"/>
      <c r="RDV18" s="111"/>
      <c r="RDW18" s="111"/>
      <c r="RDX18" s="111"/>
      <c r="RDY18" s="111"/>
      <c r="RDZ18" s="111"/>
      <c r="REA18" s="111"/>
      <c r="REB18" s="111"/>
      <c r="REC18" s="111"/>
      <c r="RED18" s="111"/>
      <c r="REE18" s="111"/>
      <c r="REF18" s="111"/>
      <c r="REG18" s="111"/>
      <c r="REH18" s="111"/>
      <c r="REI18" s="111"/>
      <c r="REJ18" s="111"/>
      <c r="REK18" s="111"/>
      <c r="REL18" s="111"/>
      <c r="REM18" s="111"/>
      <c r="REN18" s="111"/>
      <c r="REO18" s="111"/>
      <c r="REP18" s="111"/>
      <c r="REQ18" s="111"/>
      <c r="RER18" s="111"/>
      <c r="RES18" s="111"/>
      <c r="RET18" s="111"/>
      <c r="REU18" s="111"/>
      <c r="REV18" s="111"/>
      <c r="REW18" s="111"/>
      <c r="REX18" s="111"/>
      <c r="REY18" s="111"/>
      <c r="REZ18" s="111"/>
      <c r="RFA18" s="111"/>
      <c r="RFB18" s="111"/>
      <c r="RFC18" s="111"/>
      <c r="RFD18" s="111"/>
      <c r="RFE18" s="111"/>
      <c r="RFF18" s="111"/>
      <c r="RFG18" s="111"/>
      <c r="RFH18" s="111"/>
      <c r="RFI18" s="111"/>
      <c r="RFJ18" s="111"/>
      <c r="RFK18" s="111"/>
      <c r="RFL18" s="111"/>
      <c r="RFM18" s="111"/>
      <c r="RFN18" s="111"/>
      <c r="RFO18" s="111"/>
      <c r="RFP18" s="111"/>
      <c r="RFQ18" s="111"/>
      <c r="RFR18" s="111"/>
      <c r="RFS18" s="111"/>
      <c r="RFT18" s="111"/>
      <c r="RFU18" s="111"/>
      <c r="RFV18" s="111"/>
      <c r="RFW18" s="111"/>
      <c r="RFX18" s="111"/>
      <c r="RFY18" s="111"/>
      <c r="RFZ18" s="111"/>
      <c r="RGA18" s="111"/>
      <c r="RGB18" s="111"/>
      <c r="RGC18" s="111"/>
      <c r="RGD18" s="111"/>
      <c r="RGE18" s="111"/>
      <c r="RGF18" s="111"/>
      <c r="RGG18" s="111"/>
      <c r="RGH18" s="111"/>
      <c r="RGI18" s="111"/>
      <c r="RGJ18" s="111"/>
      <c r="RGK18" s="111"/>
      <c r="RGL18" s="111"/>
      <c r="RGM18" s="111"/>
      <c r="RGN18" s="111"/>
      <c r="RGO18" s="111"/>
      <c r="RGP18" s="111"/>
      <c r="RGQ18" s="111"/>
      <c r="RGR18" s="111"/>
      <c r="RGS18" s="111"/>
      <c r="RGT18" s="111"/>
      <c r="RGU18" s="111"/>
      <c r="RGV18" s="111"/>
      <c r="RGW18" s="111"/>
      <c r="RGX18" s="111"/>
      <c r="RGY18" s="111"/>
      <c r="RGZ18" s="111"/>
      <c r="RHA18" s="111"/>
      <c r="RHB18" s="111"/>
      <c r="RHC18" s="111"/>
      <c r="RHD18" s="111"/>
      <c r="RHE18" s="111"/>
      <c r="RHF18" s="111"/>
      <c r="RHG18" s="111"/>
      <c r="RHH18" s="111"/>
      <c r="RHI18" s="111"/>
      <c r="RHJ18" s="111"/>
      <c r="RHK18" s="111"/>
      <c r="RHL18" s="111"/>
      <c r="RHM18" s="111"/>
      <c r="RHN18" s="111"/>
      <c r="RHO18" s="111"/>
      <c r="RHP18" s="111"/>
      <c r="RHQ18" s="111"/>
      <c r="RHR18" s="111"/>
      <c r="RHS18" s="111"/>
      <c r="RHT18" s="111"/>
      <c r="RHU18" s="111"/>
      <c r="RHV18" s="111"/>
      <c r="RHW18" s="111"/>
      <c r="RHX18" s="111"/>
      <c r="RHY18" s="111"/>
      <c r="RHZ18" s="111"/>
      <c r="RIA18" s="111"/>
      <c r="RIB18" s="111"/>
      <c r="RIC18" s="111"/>
      <c r="RID18" s="111"/>
      <c r="RIE18" s="111"/>
      <c r="RIF18" s="111"/>
      <c r="RIG18" s="111"/>
      <c r="RIH18" s="111"/>
      <c r="RII18" s="111"/>
      <c r="RIJ18" s="111"/>
      <c r="RIK18" s="111"/>
      <c r="RIL18" s="111"/>
      <c r="RIM18" s="111"/>
      <c r="RIN18" s="111"/>
      <c r="RIO18" s="111"/>
      <c r="RIP18" s="111"/>
      <c r="RIQ18" s="111"/>
      <c r="RIR18" s="111"/>
      <c r="RIS18" s="111"/>
      <c r="RIT18" s="111"/>
      <c r="RIU18" s="111"/>
      <c r="RIV18" s="111"/>
      <c r="RIW18" s="111"/>
      <c r="RIX18" s="111"/>
      <c r="RIY18" s="111"/>
      <c r="RIZ18" s="111"/>
      <c r="RJA18" s="111"/>
      <c r="RJB18" s="111"/>
      <c r="RJC18" s="111"/>
      <c r="RJD18" s="111"/>
      <c r="RJE18" s="111"/>
      <c r="RJF18" s="111"/>
      <c r="RJG18" s="111"/>
      <c r="RJH18" s="111"/>
      <c r="RJI18" s="111"/>
      <c r="RJJ18" s="111"/>
      <c r="RJK18" s="111"/>
      <c r="RJL18" s="111"/>
      <c r="RJM18" s="111"/>
      <c r="RJN18" s="111"/>
      <c r="RJO18" s="111"/>
      <c r="RJP18" s="111"/>
      <c r="RJQ18" s="111"/>
      <c r="RJR18" s="111"/>
      <c r="RJS18" s="111"/>
      <c r="RJT18" s="111"/>
      <c r="RJU18" s="111"/>
      <c r="RJV18" s="111"/>
      <c r="RJW18" s="111"/>
      <c r="RJX18" s="111"/>
      <c r="RJY18" s="111"/>
      <c r="RJZ18" s="111"/>
      <c r="RKA18" s="111"/>
      <c r="RKB18" s="111"/>
      <c r="RKC18" s="111"/>
      <c r="RKD18" s="111"/>
      <c r="RKE18" s="111"/>
      <c r="RKF18" s="111"/>
      <c r="RKG18" s="111"/>
      <c r="RKH18" s="111"/>
      <c r="RKI18" s="111"/>
      <c r="RKJ18" s="111"/>
      <c r="RKK18" s="111"/>
      <c r="RKL18" s="111"/>
      <c r="RKM18" s="111"/>
      <c r="RKN18" s="111"/>
      <c r="RKO18" s="111"/>
      <c r="RKP18" s="111"/>
      <c r="RKQ18" s="111"/>
      <c r="RKR18" s="111"/>
      <c r="RKS18" s="111"/>
      <c r="RKT18" s="111"/>
      <c r="RKU18" s="111"/>
      <c r="RKV18" s="111"/>
      <c r="RKW18" s="111"/>
      <c r="RKX18" s="111"/>
      <c r="RKY18" s="111"/>
      <c r="RKZ18" s="111"/>
      <c r="RLA18" s="111"/>
      <c r="RLB18" s="111"/>
      <c r="RLC18" s="111"/>
      <c r="RLD18" s="111"/>
      <c r="RLE18" s="111"/>
      <c r="RLF18" s="111"/>
      <c r="RLG18" s="111"/>
      <c r="RLH18" s="111"/>
      <c r="RLI18" s="111"/>
      <c r="RLJ18" s="111"/>
      <c r="RLK18" s="111"/>
      <c r="RLL18" s="111"/>
      <c r="RLM18" s="111"/>
      <c r="RLN18" s="111"/>
      <c r="RLO18" s="111"/>
      <c r="RLP18" s="111"/>
      <c r="RLQ18" s="111"/>
      <c r="RLR18" s="111"/>
      <c r="RLS18" s="111"/>
      <c r="RLT18" s="111"/>
      <c r="RLU18" s="111"/>
      <c r="RLV18" s="111"/>
      <c r="RLW18" s="111"/>
      <c r="RLX18" s="111"/>
      <c r="RLY18" s="111"/>
      <c r="RLZ18" s="111"/>
      <c r="RMA18" s="111"/>
      <c r="RMB18" s="111"/>
      <c r="RMC18" s="111"/>
      <c r="RMD18" s="111"/>
      <c r="RME18" s="111"/>
      <c r="RMF18" s="111"/>
      <c r="RMG18" s="111"/>
      <c r="RMH18" s="111"/>
      <c r="RMI18" s="111"/>
      <c r="RMJ18" s="111"/>
      <c r="RMK18" s="111"/>
      <c r="RML18" s="111"/>
      <c r="RMM18" s="111"/>
      <c r="RMN18" s="111"/>
      <c r="RMO18" s="111"/>
      <c r="RMP18" s="111"/>
      <c r="RMQ18" s="111"/>
      <c r="RMR18" s="111"/>
      <c r="RMS18" s="111"/>
      <c r="RMT18" s="111"/>
      <c r="RMU18" s="111"/>
      <c r="RMV18" s="111"/>
      <c r="RMW18" s="111"/>
      <c r="RMX18" s="111"/>
      <c r="RMY18" s="111"/>
      <c r="RMZ18" s="111"/>
      <c r="RNA18" s="111"/>
      <c r="RNB18" s="111"/>
      <c r="RNC18" s="111"/>
      <c r="RND18" s="111"/>
      <c r="RNE18" s="111"/>
      <c r="RNF18" s="111"/>
      <c r="RNG18" s="111"/>
      <c r="RNH18" s="111"/>
      <c r="RNI18" s="111"/>
      <c r="RNJ18" s="111"/>
      <c r="RNK18" s="111"/>
      <c r="RNL18" s="111"/>
      <c r="RNM18" s="111"/>
      <c r="RNN18" s="111"/>
      <c r="RNO18" s="111"/>
      <c r="RNP18" s="111"/>
      <c r="RNQ18" s="111"/>
      <c r="RNR18" s="111"/>
      <c r="RNS18" s="111"/>
      <c r="RNT18" s="111"/>
      <c r="RNU18" s="111"/>
      <c r="RNV18" s="111"/>
      <c r="RNW18" s="111"/>
      <c r="RNX18" s="111"/>
      <c r="RNY18" s="111"/>
      <c r="RNZ18" s="111"/>
      <c r="ROA18" s="111"/>
      <c r="ROB18" s="111"/>
      <c r="ROC18" s="111"/>
      <c r="ROD18" s="111"/>
      <c r="ROE18" s="111"/>
      <c r="ROF18" s="111"/>
      <c r="ROG18" s="111"/>
      <c r="ROH18" s="111"/>
      <c r="ROI18" s="111"/>
      <c r="ROJ18" s="111"/>
      <c r="ROK18" s="111"/>
      <c r="ROL18" s="111"/>
      <c r="ROM18" s="111"/>
      <c r="RON18" s="111"/>
      <c r="ROO18" s="111"/>
      <c r="ROP18" s="111"/>
      <c r="ROQ18" s="111"/>
      <c r="ROR18" s="111"/>
      <c r="ROS18" s="111"/>
      <c r="ROT18" s="111"/>
      <c r="ROU18" s="111"/>
      <c r="ROV18" s="111"/>
      <c r="ROW18" s="111"/>
      <c r="ROX18" s="111"/>
      <c r="ROY18" s="111"/>
      <c r="ROZ18" s="111"/>
      <c r="RPA18" s="111"/>
      <c r="RPB18" s="111"/>
      <c r="RPC18" s="111"/>
      <c r="RPD18" s="111"/>
      <c r="RPE18" s="111"/>
      <c r="RPF18" s="111"/>
      <c r="RPG18" s="111"/>
      <c r="RPH18" s="111"/>
      <c r="RPI18" s="111"/>
      <c r="RPJ18" s="111"/>
      <c r="RPK18" s="111"/>
      <c r="RPL18" s="111"/>
      <c r="RPM18" s="111"/>
      <c r="RPN18" s="111"/>
      <c r="RPO18" s="111"/>
      <c r="RPP18" s="111"/>
      <c r="RPQ18" s="111"/>
      <c r="RPR18" s="111"/>
      <c r="RPS18" s="111"/>
      <c r="RPT18" s="111"/>
      <c r="RPU18" s="111"/>
      <c r="RPV18" s="111"/>
      <c r="RPW18" s="111"/>
      <c r="RPX18" s="111"/>
      <c r="RPY18" s="111"/>
      <c r="RPZ18" s="111"/>
      <c r="RQA18" s="111"/>
      <c r="RQB18" s="111"/>
      <c r="RQC18" s="111"/>
      <c r="RQD18" s="111"/>
      <c r="RQE18" s="111"/>
      <c r="RQF18" s="111"/>
      <c r="RQG18" s="111"/>
      <c r="RQH18" s="111"/>
      <c r="RQI18" s="111"/>
      <c r="RQJ18" s="111"/>
      <c r="RQK18" s="111"/>
      <c r="RQL18" s="111"/>
      <c r="RQM18" s="111"/>
      <c r="RQN18" s="111"/>
      <c r="RQO18" s="111"/>
      <c r="RQP18" s="111"/>
      <c r="RQQ18" s="111"/>
      <c r="RQR18" s="111"/>
      <c r="RQS18" s="111"/>
      <c r="RQT18" s="111"/>
      <c r="RQU18" s="111"/>
      <c r="RQV18" s="111"/>
      <c r="RQW18" s="111"/>
      <c r="RQX18" s="111"/>
      <c r="RQY18" s="111"/>
      <c r="RQZ18" s="111"/>
      <c r="RRA18" s="111"/>
      <c r="RRB18" s="111"/>
      <c r="RRC18" s="111"/>
      <c r="RRD18" s="111"/>
      <c r="RRE18" s="111"/>
      <c r="RRF18" s="111"/>
      <c r="RRG18" s="111"/>
      <c r="RRH18" s="111"/>
      <c r="RRI18" s="111"/>
      <c r="RRJ18" s="111"/>
      <c r="RRK18" s="111"/>
      <c r="RRL18" s="111"/>
      <c r="RRM18" s="111"/>
      <c r="RRN18" s="111"/>
      <c r="RRO18" s="111"/>
      <c r="RRP18" s="111"/>
      <c r="RRQ18" s="111"/>
      <c r="RRR18" s="111"/>
      <c r="RRS18" s="111"/>
      <c r="RRT18" s="111"/>
      <c r="RRU18" s="111"/>
      <c r="RRV18" s="111"/>
      <c r="RRW18" s="111"/>
      <c r="RRX18" s="111"/>
      <c r="RRY18" s="111"/>
      <c r="RRZ18" s="111"/>
      <c r="RSA18" s="111"/>
      <c r="RSB18" s="111"/>
      <c r="RSC18" s="111"/>
      <c r="RSD18" s="111"/>
      <c r="RSE18" s="111"/>
      <c r="RSF18" s="111"/>
      <c r="RSG18" s="111"/>
      <c r="RSH18" s="111"/>
      <c r="RSI18" s="111"/>
      <c r="RSJ18" s="111"/>
      <c r="RSK18" s="111"/>
      <c r="RSL18" s="111"/>
      <c r="RSM18" s="111"/>
      <c r="RSN18" s="111"/>
      <c r="RSO18" s="111"/>
      <c r="RSP18" s="111"/>
      <c r="RSQ18" s="111"/>
      <c r="RSR18" s="111"/>
      <c r="RSS18" s="111"/>
      <c r="RST18" s="111"/>
      <c r="RSU18" s="111"/>
      <c r="RSV18" s="111"/>
      <c r="RSW18" s="111"/>
      <c r="RSX18" s="111"/>
      <c r="RSY18" s="111"/>
      <c r="RSZ18" s="111"/>
      <c r="RTA18" s="111"/>
      <c r="RTB18" s="111"/>
      <c r="RTC18" s="111"/>
      <c r="RTD18" s="111"/>
      <c r="RTE18" s="111"/>
      <c r="RTF18" s="111"/>
      <c r="RTG18" s="111"/>
      <c r="RTH18" s="111"/>
      <c r="RTI18" s="111"/>
      <c r="RTJ18" s="111"/>
      <c r="RTK18" s="111"/>
      <c r="RTL18" s="111"/>
      <c r="RTM18" s="111"/>
      <c r="RTN18" s="111"/>
      <c r="RTO18" s="111"/>
      <c r="RTP18" s="111"/>
      <c r="RTQ18" s="111"/>
      <c r="RTR18" s="111"/>
      <c r="RTS18" s="111"/>
      <c r="RTT18" s="111"/>
      <c r="RTU18" s="111"/>
      <c r="RTV18" s="111"/>
      <c r="RTW18" s="111"/>
      <c r="RTX18" s="111"/>
      <c r="RTY18" s="111"/>
      <c r="RTZ18" s="111"/>
      <c r="RUA18" s="111"/>
      <c r="RUB18" s="111"/>
      <c r="RUC18" s="111"/>
      <c r="RUD18" s="111"/>
      <c r="RUE18" s="111"/>
      <c r="RUF18" s="111"/>
      <c r="RUG18" s="111"/>
      <c r="RUH18" s="111"/>
      <c r="RUI18" s="111"/>
      <c r="RUJ18" s="111"/>
      <c r="RUK18" s="111"/>
      <c r="RUL18" s="111"/>
      <c r="RUM18" s="111"/>
      <c r="RUN18" s="111"/>
      <c r="RUO18" s="111"/>
      <c r="RUP18" s="111"/>
      <c r="RUQ18" s="111"/>
      <c r="RUR18" s="111"/>
      <c r="RUS18" s="111"/>
      <c r="RUT18" s="111"/>
      <c r="RUU18" s="111"/>
      <c r="RUV18" s="111"/>
      <c r="RUW18" s="111"/>
      <c r="RUX18" s="111"/>
      <c r="RUY18" s="111"/>
      <c r="RUZ18" s="111"/>
      <c r="RVA18" s="111"/>
      <c r="RVB18" s="111"/>
      <c r="RVC18" s="111"/>
      <c r="RVD18" s="111"/>
      <c r="RVE18" s="111"/>
      <c r="RVF18" s="111"/>
      <c r="RVG18" s="111"/>
      <c r="RVH18" s="111"/>
      <c r="RVI18" s="111"/>
      <c r="RVJ18" s="111"/>
      <c r="RVK18" s="111"/>
      <c r="RVL18" s="111"/>
      <c r="RVM18" s="111"/>
      <c r="RVN18" s="111"/>
      <c r="RVO18" s="111"/>
      <c r="RVP18" s="111"/>
      <c r="RVQ18" s="111"/>
      <c r="RVR18" s="111"/>
      <c r="RVS18" s="111"/>
      <c r="RVT18" s="111"/>
      <c r="RVU18" s="111"/>
      <c r="RVV18" s="111"/>
      <c r="RVW18" s="111"/>
      <c r="RVX18" s="111"/>
      <c r="RVY18" s="111"/>
      <c r="RVZ18" s="111"/>
      <c r="RWA18" s="111"/>
      <c r="RWB18" s="111"/>
      <c r="RWC18" s="111"/>
      <c r="RWD18" s="111"/>
      <c r="RWE18" s="111"/>
      <c r="RWF18" s="111"/>
      <c r="RWG18" s="111"/>
      <c r="RWH18" s="111"/>
      <c r="RWI18" s="111"/>
      <c r="RWJ18" s="111"/>
      <c r="RWK18" s="111"/>
      <c r="RWL18" s="111"/>
      <c r="RWM18" s="111"/>
      <c r="RWN18" s="111"/>
      <c r="RWO18" s="111"/>
      <c r="RWP18" s="111"/>
      <c r="RWQ18" s="111"/>
      <c r="RWR18" s="111"/>
      <c r="RWS18" s="111"/>
      <c r="RWT18" s="111"/>
      <c r="RWU18" s="111"/>
      <c r="RWV18" s="111"/>
      <c r="RWW18" s="111"/>
      <c r="RWX18" s="111"/>
      <c r="RWY18" s="111"/>
      <c r="RWZ18" s="111"/>
      <c r="RXA18" s="111"/>
      <c r="RXB18" s="111"/>
      <c r="RXC18" s="111"/>
      <c r="RXD18" s="111"/>
      <c r="RXE18" s="111"/>
      <c r="RXF18" s="111"/>
      <c r="RXG18" s="111"/>
      <c r="RXH18" s="111"/>
      <c r="RXI18" s="111"/>
      <c r="RXJ18" s="111"/>
      <c r="RXK18" s="111"/>
      <c r="RXL18" s="111"/>
      <c r="RXM18" s="111"/>
      <c r="RXN18" s="111"/>
      <c r="RXO18" s="111"/>
      <c r="RXP18" s="111"/>
      <c r="RXQ18" s="111"/>
      <c r="RXR18" s="111"/>
      <c r="RXS18" s="111"/>
      <c r="RXT18" s="111"/>
      <c r="RXU18" s="111"/>
      <c r="RXV18" s="111"/>
      <c r="RXW18" s="111"/>
      <c r="RXX18" s="111"/>
      <c r="RXY18" s="111"/>
      <c r="RXZ18" s="111"/>
      <c r="RYA18" s="111"/>
      <c r="RYB18" s="111"/>
      <c r="RYC18" s="111"/>
      <c r="RYD18" s="111"/>
      <c r="RYE18" s="111"/>
      <c r="RYF18" s="111"/>
      <c r="RYG18" s="111"/>
      <c r="RYH18" s="111"/>
      <c r="RYI18" s="111"/>
      <c r="RYJ18" s="111"/>
      <c r="RYK18" s="111"/>
      <c r="RYL18" s="111"/>
      <c r="RYM18" s="111"/>
      <c r="RYN18" s="111"/>
      <c r="RYO18" s="111"/>
      <c r="RYP18" s="111"/>
      <c r="RYQ18" s="111"/>
      <c r="RYR18" s="111"/>
      <c r="RYS18" s="111"/>
      <c r="RYT18" s="111"/>
      <c r="RYU18" s="111"/>
      <c r="RYV18" s="111"/>
      <c r="RYW18" s="111"/>
      <c r="RYX18" s="111"/>
      <c r="RYY18" s="111"/>
      <c r="RYZ18" s="111"/>
      <c r="RZA18" s="111"/>
      <c r="RZB18" s="111"/>
      <c r="RZC18" s="111"/>
      <c r="RZD18" s="111"/>
      <c r="RZE18" s="111"/>
      <c r="RZF18" s="111"/>
      <c r="RZG18" s="111"/>
      <c r="RZH18" s="111"/>
      <c r="RZI18" s="111"/>
      <c r="RZJ18" s="111"/>
      <c r="RZK18" s="111"/>
      <c r="RZL18" s="111"/>
      <c r="RZM18" s="111"/>
      <c r="RZN18" s="111"/>
      <c r="RZO18" s="111"/>
      <c r="RZP18" s="111"/>
      <c r="RZQ18" s="111"/>
      <c r="RZR18" s="111"/>
      <c r="RZS18" s="111"/>
      <c r="RZT18" s="111"/>
      <c r="RZU18" s="111"/>
      <c r="RZV18" s="111"/>
      <c r="RZW18" s="111"/>
      <c r="RZX18" s="111"/>
      <c r="RZY18" s="111"/>
      <c r="RZZ18" s="111"/>
      <c r="SAA18" s="111"/>
      <c r="SAB18" s="111"/>
      <c r="SAC18" s="111"/>
      <c r="SAD18" s="111"/>
      <c r="SAE18" s="111"/>
      <c r="SAF18" s="111"/>
      <c r="SAG18" s="111"/>
      <c r="SAH18" s="111"/>
      <c r="SAI18" s="111"/>
      <c r="SAJ18" s="111"/>
      <c r="SAK18" s="111"/>
      <c r="SAL18" s="111"/>
      <c r="SAM18" s="111"/>
      <c r="SAN18" s="111"/>
      <c r="SAO18" s="111"/>
      <c r="SAP18" s="111"/>
      <c r="SAQ18" s="111"/>
      <c r="SAR18" s="111"/>
      <c r="SAS18" s="111"/>
      <c r="SAT18" s="111"/>
      <c r="SAU18" s="111"/>
      <c r="SAV18" s="111"/>
      <c r="SAW18" s="111"/>
      <c r="SAX18" s="111"/>
      <c r="SAY18" s="111"/>
      <c r="SAZ18" s="111"/>
      <c r="SBA18" s="111"/>
      <c r="SBB18" s="111"/>
      <c r="SBC18" s="111"/>
      <c r="SBD18" s="111"/>
      <c r="SBE18" s="111"/>
      <c r="SBF18" s="111"/>
      <c r="SBG18" s="111"/>
      <c r="SBH18" s="111"/>
      <c r="SBI18" s="111"/>
      <c r="SBJ18" s="111"/>
      <c r="SBK18" s="111"/>
      <c r="SBL18" s="111"/>
      <c r="SBM18" s="111"/>
      <c r="SBN18" s="111"/>
      <c r="SBO18" s="111"/>
      <c r="SBP18" s="111"/>
      <c r="SBQ18" s="111"/>
      <c r="SBR18" s="111"/>
      <c r="SBS18" s="111"/>
      <c r="SBT18" s="111"/>
      <c r="SBU18" s="111"/>
      <c r="SBV18" s="111"/>
      <c r="SBW18" s="111"/>
      <c r="SBX18" s="111"/>
      <c r="SBY18" s="111"/>
      <c r="SBZ18" s="111"/>
      <c r="SCA18" s="111"/>
      <c r="SCB18" s="111"/>
      <c r="SCC18" s="111"/>
      <c r="SCD18" s="111"/>
      <c r="SCE18" s="111"/>
      <c r="SCF18" s="111"/>
      <c r="SCG18" s="111"/>
      <c r="SCH18" s="111"/>
      <c r="SCI18" s="111"/>
      <c r="SCJ18" s="111"/>
      <c r="SCK18" s="111"/>
      <c r="SCL18" s="111"/>
      <c r="SCM18" s="111"/>
      <c r="SCN18" s="111"/>
      <c r="SCO18" s="111"/>
      <c r="SCP18" s="111"/>
      <c r="SCQ18" s="111"/>
      <c r="SCR18" s="111"/>
      <c r="SCS18" s="111"/>
      <c r="SCT18" s="111"/>
      <c r="SCU18" s="111"/>
      <c r="SCV18" s="111"/>
      <c r="SCW18" s="111"/>
      <c r="SCX18" s="111"/>
      <c r="SCY18" s="111"/>
      <c r="SCZ18" s="111"/>
      <c r="SDA18" s="111"/>
      <c r="SDB18" s="111"/>
      <c r="SDC18" s="111"/>
      <c r="SDD18" s="111"/>
      <c r="SDE18" s="111"/>
      <c r="SDF18" s="111"/>
      <c r="SDG18" s="111"/>
      <c r="SDH18" s="111"/>
      <c r="SDI18" s="111"/>
      <c r="SDJ18" s="111"/>
      <c r="SDK18" s="111"/>
      <c r="SDL18" s="111"/>
      <c r="SDM18" s="111"/>
      <c r="SDN18" s="111"/>
      <c r="SDO18" s="111"/>
      <c r="SDP18" s="111"/>
      <c r="SDQ18" s="111"/>
      <c r="SDR18" s="111"/>
      <c r="SDS18" s="111"/>
      <c r="SDT18" s="111"/>
      <c r="SDU18" s="111"/>
      <c r="SDV18" s="111"/>
      <c r="SDW18" s="111"/>
      <c r="SDX18" s="111"/>
      <c r="SDY18" s="111"/>
      <c r="SDZ18" s="111"/>
      <c r="SEA18" s="111"/>
      <c r="SEB18" s="111"/>
      <c r="SEC18" s="111"/>
      <c r="SED18" s="111"/>
      <c r="SEE18" s="111"/>
      <c r="SEF18" s="111"/>
      <c r="SEG18" s="111"/>
      <c r="SEH18" s="111"/>
      <c r="SEI18" s="111"/>
      <c r="SEJ18" s="111"/>
      <c r="SEK18" s="111"/>
      <c r="SEL18" s="111"/>
      <c r="SEM18" s="111"/>
      <c r="SEN18" s="111"/>
      <c r="SEO18" s="111"/>
      <c r="SEP18" s="111"/>
      <c r="SEQ18" s="111"/>
      <c r="SER18" s="111"/>
      <c r="SES18" s="111"/>
      <c r="SET18" s="111"/>
      <c r="SEU18" s="111"/>
      <c r="SEV18" s="111"/>
      <c r="SEW18" s="111"/>
      <c r="SEX18" s="111"/>
      <c r="SEY18" s="111"/>
      <c r="SEZ18" s="111"/>
      <c r="SFA18" s="111"/>
      <c r="SFB18" s="111"/>
      <c r="SFC18" s="111"/>
      <c r="SFD18" s="111"/>
      <c r="SFE18" s="111"/>
      <c r="SFF18" s="111"/>
      <c r="SFG18" s="111"/>
      <c r="SFH18" s="111"/>
      <c r="SFI18" s="111"/>
      <c r="SFJ18" s="111"/>
      <c r="SFK18" s="111"/>
      <c r="SFL18" s="111"/>
      <c r="SFM18" s="111"/>
      <c r="SFN18" s="111"/>
      <c r="SFO18" s="111"/>
      <c r="SFP18" s="111"/>
      <c r="SFQ18" s="111"/>
      <c r="SFR18" s="111"/>
      <c r="SFS18" s="111"/>
      <c r="SFT18" s="111"/>
      <c r="SFU18" s="111"/>
      <c r="SFV18" s="111"/>
      <c r="SFW18" s="111"/>
      <c r="SFX18" s="111"/>
      <c r="SFY18" s="111"/>
      <c r="SFZ18" s="111"/>
      <c r="SGA18" s="111"/>
      <c r="SGB18" s="111"/>
      <c r="SGC18" s="111"/>
      <c r="SGD18" s="111"/>
      <c r="SGE18" s="111"/>
      <c r="SGF18" s="111"/>
      <c r="SGG18" s="111"/>
      <c r="SGH18" s="111"/>
      <c r="SGI18" s="111"/>
      <c r="SGJ18" s="111"/>
      <c r="SGK18" s="111"/>
      <c r="SGL18" s="111"/>
      <c r="SGM18" s="111"/>
      <c r="SGN18" s="111"/>
      <c r="SGO18" s="111"/>
      <c r="SGP18" s="111"/>
      <c r="SGQ18" s="111"/>
      <c r="SGR18" s="111"/>
      <c r="SGS18" s="111"/>
      <c r="SGT18" s="111"/>
      <c r="SGU18" s="111"/>
      <c r="SGV18" s="111"/>
      <c r="SGW18" s="111"/>
      <c r="SGX18" s="111"/>
      <c r="SGY18" s="111"/>
      <c r="SGZ18" s="111"/>
      <c r="SHA18" s="111"/>
      <c r="SHB18" s="111"/>
      <c r="SHC18" s="111"/>
      <c r="SHD18" s="111"/>
      <c r="SHE18" s="111"/>
      <c r="SHF18" s="111"/>
      <c r="SHG18" s="111"/>
      <c r="SHH18" s="111"/>
      <c r="SHI18" s="111"/>
      <c r="SHJ18" s="111"/>
      <c r="SHK18" s="111"/>
      <c r="SHL18" s="111"/>
      <c r="SHM18" s="111"/>
      <c r="SHN18" s="111"/>
      <c r="SHO18" s="111"/>
      <c r="SHP18" s="111"/>
      <c r="SHQ18" s="111"/>
      <c r="SHR18" s="111"/>
      <c r="SHS18" s="111"/>
      <c r="SHT18" s="111"/>
      <c r="SHU18" s="111"/>
      <c r="SHV18" s="111"/>
      <c r="SHW18" s="111"/>
      <c r="SHX18" s="111"/>
      <c r="SHY18" s="111"/>
      <c r="SHZ18" s="111"/>
      <c r="SIA18" s="111"/>
      <c r="SIB18" s="111"/>
      <c r="SIC18" s="111"/>
      <c r="SID18" s="111"/>
      <c r="SIE18" s="111"/>
      <c r="SIF18" s="111"/>
      <c r="SIG18" s="111"/>
      <c r="SIH18" s="111"/>
      <c r="SII18" s="111"/>
      <c r="SIJ18" s="111"/>
      <c r="SIK18" s="111"/>
      <c r="SIL18" s="111"/>
      <c r="SIM18" s="111"/>
      <c r="SIN18" s="111"/>
      <c r="SIO18" s="111"/>
      <c r="SIP18" s="111"/>
      <c r="SIQ18" s="111"/>
      <c r="SIR18" s="111"/>
      <c r="SIS18" s="111"/>
      <c r="SIT18" s="111"/>
      <c r="SIU18" s="111"/>
      <c r="SIV18" s="111"/>
      <c r="SIW18" s="111"/>
      <c r="SIX18" s="111"/>
      <c r="SIY18" s="111"/>
      <c r="SIZ18" s="111"/>
      <c r="SJA18" s="111"/>
      <c r="SJB18" s="111"/>
      <c r="SJC18" s="111"/>
      <c r="SJD18" s="111"/>
      <c r="SJE18" s="111"/>
      <c r="SJF18" s="111"/>
      <c r="SJG18" s="111"/>
      <c r="SJH18" s="111"/>
      <c r="SJI18" s="111"/>
      <c r="SJJ18" s="111"/>
      <c r="SJK18" s="111"/>
      <c r="SJL18" s="111"/>
      <c r="SJM18" s="111"/>
      <c r="SJN18" s="111"/>
      <c r="SJO18" s="111"/>
      <c r="SJP18" s="111"/>
      <c r="SJQ18" s="111"/>
      <c r="SJR18" s="111"/>
      <c r="SJS18" s="111"/>
      <c r="SJT18" s="111"/>
      <c r="SJU18" s="111"/>
      <c r="SJV18" s="111"/>
      <c r="SJW18" s="111"/>
      <c r="SJX18" s="111"/>
      <c r="SJY18" s="111"/>
      <c r="SJZ18" s="111"/>
      <c r="SKA18" s="111"/>
      <c r="SKB18" s="111"/>
      <c r="SKC18" s="111"/>
      <c r="SKD18" s="111"/>
      <c r="SKE18" s="111"/>
      <c r="SKF18" s="111"/>
      <c r="SKG18" s="111"/>
      <c r="SKH18" s="111"/>
      <c r="SKI18" s="111"/>
      <c r="SKJ18" s="111"/>
      <c r="SKK18" s="111"/>
      <c r="SKL18" s="111"/>
      <c r="SKM18" s="111"/>
      <c r="SKN18" s="111"/>
      <c r="SKO18" s="111"/>
      <c r="SKP18" s="111"/>
      <c r="SKQ18" s="111"/>
      <c r="SKR18" s="111"/>
      <c r="SKS18" s="111"/>
      <c r="SKT18" s="111"/>
      <c r="SKU18" s="111"/>
      <c r="SKV18" s="111"/>
      <c r="SKW18" s="111"/>
      <c r="SKX18" s="111"/>
      <c r="SKY18" s="111"/>
      <c r="SKZ18" s="111"/>
      <c r="SLA18" s="111"/>
      <c r="SLB18" s="111"/>
      <c r="SLC18" s="111"/>
      <c r="SLD18" s="111"/>
      <c r="SLE18" s="111"/>
      <c r="SLF18" s="111"/>
      <c r="SLG18" s="111"/>
      <c r="SLH18" s="111"/>
      <c r="SLI18" s="111"/>
      <c r="SLJ18" s="111"/>
      <c r="SLK18" s="111"/>
      <c r="SLL18" s="111"/>
      <c r="SLM18" s="111"/>
      <c r="SLN18" s="111"/>
      <c r="SLO18" s="111"/>
      <c r="SLP18" s="111"/>
      <c r="SLQ18" s="111"/>
      <c r="SLR18" s="111"/>
      <c r="SLS18" s="111"/>
      <c r="SLT18" s="111"/>
      <c r="SLU18" s="111"/>
      <c r="SLV18" s="111"/>
      <c r="SLW18" s="111"/>
      <c r="SLX18" s="111"/>
      <c r="SLY18" s="111"/>
      <c r="SLZ18" s="111"/>
      <c r="SMA18" s="111"/>
      <c r="SMB18" s="111"/>
      <c r="SMC18" s="111"/>
      <c r="SMD18" s="111"/>
      <c r="SME18" s="111"/>
      <c r="SMF18" s="111"/>
      <c r="SMG18" s="111"/>
      <c r="SMH18" s="111"/>
      <c r="SMI18" s="111"/>
      <c r="SMJ18" s="111"/>
      <c r="SMK18" s="111"/>
      <c r="SML18" s="111"/>
      <c r="SMM18" s="111"/>
      <c r="SMN18" s="111"/>
      <c r="SMO18" s="111"/>
      <c r="SMP18" s="111"/>
      <c r="SMQ18" s="111"/>
      <c r="SMR18" s="111"/>
      <c r="SMS18" s="111"/>
      <c r="SMT18" s="111"/>
      <c r="SMU18" s="111"/>
      <c r="SMV18" s="111"/>
      <c r="SMW18" s="111"/>
      <c r="SMX18" s="111"/>
      <c r="SMY18" s="111"/>
      <c r="SMZ18" s="111"/>
      <c r="SNA18" s="111"/>
      <c r="SNB18" s="111"/>
      <c r="SNC18" s="111"/>
      <c r="SND18" s="111"/>
      <c r="SNE18" s="111"/>
      <c r="SNF18" s="111"/>
      <c r="SNG18" s="111"/>
      <c r="SNH18" s="111"/>
      <c r="SNI18" s="111"/>
      <c r="SNJ18" s="111"/>
      <c r="SNK18" s="111"/>
      <c r="SNL18" s="111"/>
      <c r="SNM18" s="111"/>
      <c r="SNN18" s="111"/>
      <c r="SNO18" s="111"/>
      <c r="SNP18" s="111"/>
      <c r="SNQ18" s="111"/>
      <c r="SNR18" s="111"/>
      <c r="SNS18" s="111"/>
      <c r="SNT18" s="111"/>
      <c r="SNU18" s="111"/>
      <c r="SNV18" s="111"/>
      <c r="SNW18" s="111"/>
      <c r="SNX18" s="111"/>
      <c r="SNY18" s="111"/>
      <c r="SNZ18" s="111"/>
      <c r="SOA18" s="111"/>
      <c r="SOB18" s="111"/>
      <c r="SOC18" s="111"/>
      <c r="SOD18" s="111"/>
      <c r="SOE18" s="111"/>
      <c r="SOF18" s="111"/>
      <c r="SOG18" s="111"/>
      <c r="SOH18" s="111"/>
      <c r="SOI18" s="111"/>
      <c r="SOJ18" s="111"/>
      <c r="SOK18" s="111"/>
      <c r="SOL18" s="111"/>
      <c r="SOM18" s="111"/>
      <c r="SON18" s="111"/>
      <c r="SOO18" s="111"/>
      <c r="SOP18" s="111"/>
      <c r="SOQ18" s="111"/>
      <c r="SOR18" s="111"/>
      <c r="SOS18" s="111"/>
      <c r="SOT18" s="111"/>
      <c r="SOU18" s="111"/>
      <c r="SOV18" s="111"/>
      <c r="SOW18" s="111"/>
      <c r="SOX18" s="111"/>
      <c r="SOY18" s="111"/>
      <c r="SOZ18" s="111"/>
      <c r="SPA18" s="111"/>
      <c r="SPB18" s="111"/>
      <c r="SPC18" s="111"/>
      <c r="SPD18" s="111"/>
      <c r="SPE18" s="111"/>
      <c r="SPF18" s="111"/>
      <c r="SPG18" s="111"/>
      <c r="SPH18" s="111"/>
      <c r="SPI18" s="111"/>
      <c r="SPJ18" s="111"/>
      <c r="SPK18" s="111"/>
      <c r="SPL18" s="111"/>
      <c r="SPM18" s="111"/>
      <c r="SPN18" s="111"/>
      <c r="SPO18" s="111"/>
      <c r="SPP18" s="111"/>
      <c r="SPQ18" s="111"/>
      <c r="SPR18" s="111"/>
      <c r="SPS18" s="111"/>
      <c r="SPT18" s="111"/>
      <c r="SPU18" s="111"/>
      <c r="SPV18" s="111"/>
      <c r="SPW18" s="111"/>
      <c r="SPX18" s="111"/>
      <c r="SPY18" s="111"/>
      <c r="SPZ18" s="111"/>
      <c r="SQA18" s="111"/>
      <c r="SQB18" s="111"/>
      <c r="SQC18" s="111"/>
      <c r="SQD18" s="111"/>
      <c r="SQE18" s="111"/>
      <c r="SQF18" s="111"/>
      <c r="SQG18" s="111"/>
      <c r="SQH18" s="111"/>
      <c r="SQI18" s="111"/>
      <c r="SQJ18" s="111"/>
      <c r="SQK18" s="111"/>
      <c r="SQL18" s="111"/>
      <c r="SQM18" s="111"/>
      <c r="SQN18" s="111"/>
      <c r="SQO18" s="111"/>
      <c r="SQP18" s="111"/>
      <c r="SQQ18" s="111"/>
      <c r="SQR18" s="111"/>
      <c r="SQS18" s="111"/>
      <c r="SQT18" s="111"/>
      <c r="SQU18" s="111"/>
      <c r="SQV18" s="111"/>
      <c r="SQW18" s="111"/>
      <c r="SQX18" s="111"/>
      <c r="SQY18" s="111"/>
      <c r="SQZ18" s="111"/>
      <c r="SRA18" s="111"/>
      <c r="SRB18" s="111"/>
      <c r="SRC18" s="111"/>
      <c r="SRD18" s="111"/>
      <c r="SRE18" s="111"/>
      <c r="SRF18" s="111"/>
      <c r="SRG18" s="111"/>
      <c r="SRH18" s="111"/>
      <c r="SRI18" s="111"/>
      <c r="SRJ18" s="111"/>
      <c r="SRK18" s="111"/>
      <c r="SRL18" s="111"/>
      <c r="SRM18" s="111"/>
      <c r="SRN18" s="111"/>
      <c r="SRO18" s="111"/>
      <c r="SRP18" s="111"/>
      <c r="SRQ18" s="111"/>
      <c r="SRR18" s="111"/>
      <c r="SRS18" s="111"/>
      <c r="SRT18" s="111"/>
      <c r="SRU18" s="111"/>
      <c r="SRV18" s="111"/>
      <c r="SRW18" s="111"/>
      <c r="SRX18" s="111"/>
      <c r="SRY18" s="111"/>
      <c r="SRZ18" s="111"/>
      <c r="SSA18" s="111"/>
      <c r="SSB18" s="111"/>
      <c r="SSC18" s="111"/>
      <c r="SSD18" s="111"/>
      <c r="SSE18" s="111"/>
      <c r="SSF18" s="111"/>
      <c r="SSG18" s="111"/>
      <c r="SSH18" s="111"/>
      <c r="SSI18" s="111"/>
      <c r="SSJ18" s="111"/>
      <c r="SSK18" s="111"/>
      <c r="SSL18" s="111"/>
      <c r="SSM18" s="111"/>
      <c r="SSN18" s="111"/>
      <c r="SSO18" s="111"/>
      <c r="SSP18" s="111"/>
      <c r="SSQ18" s="111"/>
      <c r="SSR18" s="111"/>
      <c r="SSS18" s="111"/>
      <c r="SST18" s="111"/>
      <c r="SSU18" s="111"/>
      <c r="SSV18" s="111"/>
      <c r="SSW18" s="111"/>
      <c r="SSX18" s="111"/>
      <c r="SSY18" s="111"/>
      <c r="SSZ18" s="111"/>
      <c r="STA18" s="111"/>
      <c r="STB18" s="111"/>
      <c r="STC18" s="111"/>
      <c r="STD18" s="111"/>
      <c r="STE18" s="111"/>
      <c r="STF18" s="111"/>
      <c r="STG18" s="111"/>
      <c r="STH18" s="111"/>
      <c r="STI18" s="111"/>
      <c r="STJ18" s="111"/>
      <c r="STK18" s="111"/>
      <c r="STL18" s="111"/>
      <c r="STM18" s="111"/>
      <c r="STN18" s="111"/>
      <c r="STO18" s="111"/>
      <c r="STP18" s="111"/>
      <c r="STQ18" s="111"/>
      <c r="STR18" s="111"/>
      <c r="STS18" s="111"/>
      <c r="STT18" s="111"/>
      <c r="STU18" s="111"/>
      <c r="STV18" s="111"/>
      <c r="STW18" s="111"/>
      <c r="STX18" s="111"/>
      <c r="STY18" s="111"/>
      <c r="STZ18" s="111"/>
      <c r="SUA18" s="111"/>
      <c r="SUB18" s="111"/>
      <c r="SUC18" s="111"/>
      <c r="SUD18" s="111"/>
      <c r="SUE18" s="111"/>
      <c r="SUF18" s="111"/>
      <c r="SUG18" s="111"/>
      <c r="SUH18" s="111"/>
      <c r="SUI18" s="111"/>
      <c r="SUJ18" s="111"/>
      <c r="SUK18" s="111"/>
      <c r="SUL18" s="111"/>
      <c r="SUM18" s="111"/>
      <c r="SUN18" s="111"/>
      <c r="SUO18" s="111"/>
      <c r="SUP18" s="111"/>
      <c r="SUQ18" s="111"/>
      <c r="SUR18" s="111"/>
      <c r="SUS18" s="111"/>
      <c r="SUT18" s="111"/>
      <c r="SUU18" s="111"/>
      <c r="SUV18" s="111"/>
      <c r="SUW18" s="111"/>
      <c r="SUX18" s="111"/>
      <c r="SUY18" s="111"/>
      <c r="SUZ18" s="111"/>
      <c r="SVA18" s="111"/>
      <c r="SVB18" s="111"/>
      <c r="SVC18" s="111"/>
      <c r="SVD18" s="111"/>
      <c r="SVE18" s="111"/>
      <c r="SVF18" s="111"/>
      <c r="SVG18" s="111"/>
      <c r="SVH18" s="111"/>
      <c r="SVI18" s="111"/>
      <c r="SVJ18" s="111"/>
      <c r="SVK18" s="111"/>
      <c r="SVL18" s="111"/>
      <c r="SVM18" s="111"/>
      <c r="SVN18" s="111"/>
      <c r="SVO18" s="111"/>
      <c r="SVP18" s="111"/>
      <c r="SVQ18" s="111"/>
      <c r="SVR18" s="111"/>
      <c r="SVS18" s="111"/>
      <c r="SVT18" s="111"/>
      <c r="SVU18" s="111"/>
      <c r="SVV18" s="111"/>
      <c r="SVW18" s="111"/>
      <c r="SVX18" s="111"/>
      <c r="SVY18" s="111"/>
      <c r="SVZ18" s="111"/>
      <c r="SWA18" s="111"/>
      <c r="SWB18" s="111"/>
      <c r="SWC18" s="111"/>
      <c r="SWD18" s="111"/>
      <c r="SWE18" s="111"/>
      <c r="SWF18" s="111"/>
      <c r="SWG18" s="111"/>
      <c r="SWH18" s="111"/>
      <c r="SWI18" s="111"/>
      <c r="SWJ18" s="111"/>
      <c r="SWK18" s="111"/>
      <c r="SWL18" s="111"/>
      <c r="SWM18" s="111"/>
      <c r="SWN18" s="111"/>
      <c r="SWO18" s="111"/>
      <c r="SWP18" s="111"/>
      <c r="SWQ18" s="111"/>
      <c r="SWR18" s="111"/>
      <c r="SWS18" s="111"/>
      <c r="SWT18" s="111"/>
      <c r="SWU18" s="111"/>
      <c r="SWV18" s="111"/>
      <c r="SWW18" s="111"/>
      <c r="SWX18" s="111"/>
      <c r="SWY18" s="111"/>
      <c r="SWZ18" s="111"/>
      <c r="SXA18" s="111"/>
      <c r="SXB18" s="111"/>
      <c r="SXC18" s="111"/>
      <c r="SXD18" s="111"/>
      <c r="SXE18" s="111"/>
      <c r="SXF18" s="111"/>
      <c r="SXG18" s="111"/>
      <c r="SXH18" s="111"/>
      <c r="SXI18" s="111"/>
      <c r="SXJ18" s="111"/>
      <c r="SXK18" s="111"/>
      <c r="SXL18" s="111"/>
      <c r="SXM18" s="111"/>
      <c r="SXN18" s="111"/>
      <c r="SXO18" s="111"/>
      <c r="SXP18" s="111"/>
      <c r="SXQ18" s="111"/>
      <c r="SXR18" s="111"/>
      <c r="SXS18" s="111"/>
      <c r="SXT18" s="111"/>
      <c r="SXU18" s="111"/>
      <c r="SXV18" s="111"/>
      <c r="SXW18" s="111"/>
      <c r="SXX18" s="111"/>
      <c r="SXY18" s="111"/>
      <c r="SXZ18" s="111"/>
      <c r="SYA18" s="111"/>
      <c r="SYB18" s="111"/>
      <c r="SYC18" s="111"/>
      <c r="SYD18" s="111"/>
      <c r="SYE18" s="111"/>
      <c r="SYF18" s="111"/>
      <c r="SYG18" s="111"/>
      <c r="SYH18" s="111"/>
      <c r="SYI18" s="111"/>
      <c r="SYJ18" s="111"/>
      <c r="SYK18" s="111"/>
      <c r="SYL18" s="111"/>
      <c r="SYM18" s="111"/>
      <c r="SYN18" s="111"/>
      <c r="SYO18" s="111"/>
      <c r="SYP18" s="111"/>
      <c r="SYQ18" s="111"/>
      <c r="SYR18" s="111"/>
      <c r="SYS18" s="111"/>
      <c r="SYT18" s="111"/>
      <c r="SYU18" s="111"/>
      <c r="SYV18" s="111"/>
      <c r="SYW18" s="111"/>
      <c r="SYX18" s="111"/>
      <c r="SYY18" s="111"/>
      <c r="SYZ18" s="111"/>
      <c r="SZA18" s="111"/>
      <c r="SZB18" s="111"/>
      <c r="SZC18" s="111"/>
      <c r="SZD18" s="111"/>
      <c r="SZE18" s="111"/>
      <c r="SZF18" s="111"/>
      <c r="SZG18" s="111"/>
      <c r="SZH18" s="111"/>
      <c r="SZI18" s="111"/>
      <c r="SZJ18" s="111"/>
      <c r="SZK18" s="111"/>
      <c r="SZL18" s="111"/>
      <c r="SZM18" s="111"/>
      <c r="SZN18" s="111"/>
      <c r="SZO18" s="111"/>
      <c r="SZP18" s="111"/>
      <c r="SZQ18" s="111"/>
      <c r="SZR18" s="111"/>
      <c r="SZS18" s="111"/>
      <c r="SZT18" s="111"/>
      <c r="SZU18" s="111"/>
      <c r="SZV18" s="111"/>
      <c r="SZW18" s="111"/>
      <c r="SZX18" s="111"/>
      <c r="SZY18" s="111"/>
      <c r="SZZ18" s="111"/>
      <c r="TAA18" s="111"/>
      <c r="TAB18" s="111"/>
      <c r="TAC18" s="111"/>
      <c r="TAD18" s="111"/>
      <c r="TAE18" s="111"/>
      <c r="TAF18" s="111"/>
      <c r="TAG18" s="111"/>
      <c r="TAH18" s="111"/>
      <c r="TAI18" s="111"/>
      <c r="TAJ18" s="111"/>
      <c r="TAK18" s="111"/>
      <c r="TAL18" s="111"/>
      <c r="TAM18" s="111"/>
      <c r="TAN18" s="111"/>
      <c r="TAO18" s="111"/>
      <c r="TAP18" s="111"/>
      <c r="TAQ18" s="111"/>
      <c r="TAR18" s="111"/>
      <c r="TAS18" s="111"/>
      <c r="TAT18" s="111"/>
      <c r="TAU18" s="111"/>
      <c r="TAV18" s="111"/>
      <c r="TAW18" s="111"/>
      <c r="TAX18" s="111"/>
      <c r="TAY18" s="111"/>
      <c r="TAZ18" s="111"/>
      <c r="TBA18" s="111"/>
      <c r="TBB18" s="111"/>
      <c r="TBC18" s="111"/>
      <c r="TBD18" s="111"/>
      <c r="TBE18" s="111"/>
      <c r="TBF18" s="111"/>
      <c r="TBG18" s="111"/>
      <c r="TBH18" s="111"/>
      <c r="TBI18" s="111"/>
      <c r="TBJ18" s="111"/>
      <c r="TBK18" s="111"/>
      <c r="TBL18" s="111"/>
      <c r="TBM18" s="111"/>
      <c r="TBN18" s="111"/>
      <c r="TBO18" s="111"/>
      <c r="TBP18" s="111"/>
      <c r="TBQ18" s="111"/>
      <c r="TBR18" s="111"/>
      <c r="TBS18" s="111"/>
      <c r="TBT18" s="111"/>
      <c r="TBU18" s="111"/>
      <c r="TBV18" s="111"/>
      <c r="TBW18" s="111"/>
      <c r="TBX18" s="111"/>
      <c r="TBY18" s="111"/>
      <c r="TBZ18" s="111"/>
      <c r="TCA18" s="111"/>
      <c r="TCB18" s="111"/>
      <c r="TCC18" s="111"/>
      <c r="TCD18" s="111"/>
      <c r="TCE18" s="111"/>
      <c r="TCF18" s="111"/>
      <c r="TCG18" s="111"/>
      <c r="TCH18" s="111"/>
      <c r="TCI18" s="111"/>
      <c r="TCJ18" s="111"/>
      <c r="TCK18" s="111"/>
      <c r="TCL18" s="111"/>
      <c r="TCM18" s="111"/>
      <c r="TCN18" s="111"/>
      <c r="TCO18" s="111"/>
      <c r="TCP18" s="111"/>
      <c r="TCQ18" s="111"/>
      <c r="TCR18" s="111"/>
      <c r="TCS18" s="111"/>
      <c r="TCT18" s="111"/>
      <c r="TCU18" s="111"/>
      <c r="TCV18" s="111"/>
      <c r="TCW18" s="111"/>
      <c r="TCX18" s="111"/>
      <c r="TCY18" s="111"/>
      <c r="TCZ18" s="111"/>
      <c r="TDA18" s="111"/>
      <c r="TDB18" s="111"/>
      <c r="TDC18" s="111"/>
      <c r="TDD18" s="111"/>
      <c r="TDE18" s="111"/>
      <c r="TDF18" s="111"/>
      <c r="TDG18" s="111"/>
      <c r="TDH18" s="111"/>
      <c r="TDI18" s="111"/>
      <c r="TDJ18" s="111"/>
      <c r="TDK18" s="111"/>
      <c r="TDL18" s="111"/>
      <c r="TDM18" s="111"/>
      <c r="TDN18" s="111"/>
      <c r="TDO18" s="111"/>
      <c r="TDP18" s="111"/>
      <c r="TDQ18" s="111"/>
      <c r="TDR18" s="111"/>
      <c r="TDS18" s="111"/>
      <c r="TDT18" s="111"/>
      <c r="TDU18" s="111"/>
      <c r="TDV18" s="111"/>
      <c r="TDW18" s="111"/>
      <c r="TDX18" s="111"/>
      <c r="TDY18" s="111"/>
      <c r="TDZ18" s="111"/>
      <c r="TEA18" s="111"/>
      <c r="TEB18" s="111"/>
      <c r="TEC18" s="111"/>
      <c r="TED18" s="111"/>
      <c r="TEE18" s="111"/>
      <c r="TEF18" s="111"/>
      <c r="TEG18" s="111"/>
      <c r="TEH18" s="111"/>
      <c r="TEI18" s="111"/>
      <c r="TEJ18" s="111"/>
      <c r="TEK18" s="111"/>
      <c r="TEL18" s="111"/>
      <c r="TEM18" s="111"/>
      <c r="TEN18" s="111"/>
      <c r="TEO18" s="111"/>
      <c r="TEP18" s="111"/>
      <c r="TEQ18" s="111"/>
      <c r="TER18" s="111"/>
      <c r="TES18" s="111"/>
      <c r="TET18" s="111"/>
      <c r="TEU18" s="111"/>
      <c r="TEV18" s="111"/>
      <c r="TEW18" s="111"/>
      <c r="TEX18" s="111"/>
      <c r="TEY18" s="111"/>
      <c r="TEZ18" s="111"/>
      <c r="TFA18" s="111"/>
      <c r="TFB18" s="111"/>
      <c r="TFC18" s="111"/>
      <c r="TFD18" s="111"/>
      <c r="TFE18" s="111"/>
      <c r="TFF18" s="111"/>
      <c r="TFG18" s="111"/>
      <c r="TFH18" s="111"/>
      <c r="TFI18" s="111"/>
      <c r="TFJ18" s="111"/>
      <c r="TFK18" s="111"/>
      <c r="TFL18" s="111"/>
      <c r="TFM18" s="111"/>
      <c r="TFN18" s="111"/>
      <c r="TFO18" s="111"/>
      <c r="TFP18" s="111"/>
      <c r="TFQ18" s="111"/>
      <c r="TFR18" s="111"/>
      <c r="TFS18" s="111"/>
      <c r="TFT18" s="111"/>
      <c r="TFU18" s="111"/>
      <c r="TFV18" s="111"/>
      <c r="TFW18" s="111"/>
      <c r="TFX18" s="111"/>
      <c r="TFY18" s="111"/>
      <c r="TFZ18" s="111"/>
      <c r="TGA18" s="111"/>
      <c r="TGB18" s="111"/>
      <c r="TGC18" s="111"/>
      <c r="TGD18" s="111"/>
      <c r="TGE18" s="111"/>
      <c r="TGF18" s="111"/>
      <c r="TGG18" s="111"/>
      <c r="TGH18" s="111"/>
      <c r="TGI18" s="111"/>
      <c r="TGJ18" s="111"/>
      <c r="TGK18" s="111"/>
      <c r="TGL18" s="111"/>
      <c r="TGM18" s="111"/>
      <c r="TGN18" s="111"/>
      <c r="TGO18" s="111"/>
      <c r="TGP18" s="111"/>
      <c r="TGQ18" s="111"/>
      <c r="TGR18" s="111"/>
      <c r="TGS18" s="111"/>
      <c r="TGT18" s="111"/>
      <c r="TGU18" s="111"/>
      <c r="TGV18" s="111"/>
      <c r="TGW18" s="111"/>
      <c r="TGX18" s="111"/>
      <c r="TGY18" s="111"/>
      <c r="TGZ18" s="111"/>
      <c r="THA18" s="111"/>
      <c r="THB18" s="111"/>
      <c r="THC18" s="111"/>
      <c r="THD18" s="111"/>
      <c r="THE18" s="111"/>
      <c r="THF18" s="111"/>
      <c r="THG18" s="111"/>
      <c r="THH18" s="111"/>
      <c r="THI18" s="111"/>
      <c r="THJ18" s="111"/>
      <c r="THK18" s="111"/>
      <c r="THL18" s="111"/>
      <c r="THM18" s="111"/>
      <c r="THN18" s="111"/>
      <c r="THO18" s="111"/>
      <c r="THP18" s="111"/>
      <c r="THQ18" s="111"/>
      <c r="THR18" s="111"/>
      <c r="THS18" s="111"/>
      <c r="THT18" s="111"/>
      <c r="THU18" s="111"/>
      <c r="THV18" s="111"/>
      <c r="THW18" s="111"/>
      <c r="THX18" s="111"/>
      <c r="THY18" s="111"/>
      <c r="THZ18" s="111"/>
      <c r="TIA18" s="111"/>
      <c r="TIB18" s="111"/>
      <c r="TIC18" s="111"/>
      <c r="TID18" s="111"/>
      <c r="TIE18" s="111"/>
      <c r="TIF18" s="111"/>
      <c r="TIG18" s="111"/>
      <c r="TIH18" s="111"/>
      <c r="TII18" s="111"/>
      <c r="TIJ18" s="111"/>
      <c r="TIK18" s="111"/>
      <c r="TIL18" s="111"/>
      <c r="TIM18" s="111"/>
      <c r="TIN18" s="111"/>
      <c r="TIO18" s="111"/>
      <c r="TIP18" s="111"/>
      <c r="TIQ18" s="111"/>
      <c r="TIR18" s="111"/>
      <c r="TIS18" s="111"/>
      <c r="TIT18" s="111"/>
      <c r="TIU18" s="111"/>
      <c r="TIV18" s="111"/>
      <c r="TIW18" s="111"/>
      <c r="TIX18" s="111"/>
      <c r="TIY18" s="111"/>
      <c r="TIZ18" s="111"/>
      <c r="TJA18" s="111"/>
      <c r="TJB18" s="111"/>
      <c r="TJC18" s="111"/>
      <c r="TJD18" s="111"/>
      <c r="TJE18" s="111"/>
      <c r="TJF18" s="111"/>
      <c r="TJG18" s="111"/>
      <c r="TJH18" s="111"/>
      <c r="TJI18" s="111"/>
      <c r="TJJ18" s="111"/>
      <c r="TJK18" s="111"/>
      <c r="TJL18" s="111"/>
      <c r="TJM18" s="111"/>
      <c r="TJN18" s="111"/>
      <c r="TJO18" s="111"/>
      <c r="TJP18" s="111"/>
      <c r="TJQ18" s="111"/>
      <c r="TJR18" s="111"/>
      <c r="TJS18" s="111"/>
      <c r="TJT18" s="111"/>
      <c r="TJU18" s="111"/>
      <c r="TJV18" s="111"/>
      <c r="TJW18" s="111"/>
      <c r="TJX18" s="111"/>
      <c r="TJY18" s="111"/>
      <c r="TJZ18" s="111"/>
      <c r="TKA18" s="111"/>
      <c r="TKB18" s="111"/>
      <c r="TKC18" s="111"/>
      <c r="TKD18" s="111"/>
      <c r="TKE18" s="111"/>
      <c r="TKF18" s="111"/>
      <c r="TKG18" s="111"/>
      <c r="TKH18" s="111"/>
      <c r="TKI18" s="111"/>
      <c r="TKJ18" s="111"/>
      <c r="TKK18" s="111"/>
      <c r="TKL18" s="111"/>
      <c r="TKM18" s="111"/>
      <c r="TKN18" s="111"/>
      <c r="TKO18" s="111"/>
      <c r="TKP18" s="111"/>
      <c r="TKQ18" s="111"/>
      <c r="TKR18" s="111"/>
      <c r="TKS18" s="111"/>
      <c r="TKT18" s="111"/>
      <c r="TKU18" s="111"/>
      <c r="TKV18" s="111"/>
      <c r="TKW18" s="111"/>
      <c r="TKX18" s="111"/>
      <c r="TKY18" s="111"/>
      <c r="TKZ18" s="111"/>
      <c r="TLA18" s="111"/>
      <c r="TLB18" s="111"/>
      <c r="TLC18" s="111"/>
      <c r="TLD18" s="111"/>
      <c r="TLE18" s="111"/>
      <c r="TLF18" s="111"/>
      <c r="TLG18" s="111"/>
      <c r="TLH18" s="111"/>
      <c r="TLI18" s="111"/>
      <c r="TLJ18" s="111"/>
      <c r="TLK18" s="111"/>
      <c r="TLL18" s="111"/>
      <c r="TLM18" s="111"/>
      <c r="TLN18" s="111"/>
      <c r="TLO18" s="111"/>
      <c r="TLP18" s="111"/>
      <c r="TLQ18" s="111"/>
      <c r="TLR18" s="111"/>
      <c r="TLS18" s="111"/>
      <c r="TLT18" s="111"/>
      <c r="TLU18" s="111"/>
      <c r="TLV18" s="111"/>
      <c r="TLW18" s="111"/>
      <c r="TLX18" s="111"/>
      <c r="TLY18" s="111"/>
      <c r="TLZ18" s="111"/>
      <c r="TMA18" s="111"/>
      <c r="TMB18" s="111"/>
      <c r="TMC18" s="111"/>
      <c r="TMD18" s="111"/>
      <c r="TME18" s="111"/>
      <c r="TMF18" s="111"/>
      <c r="TMG18" s="111"/>
      <c r="TMH18" s="111"/>
      <c r="TMI18" s="111"/>
      <c r="TMJ18" s="111"/>
      <c r="TMK18" s="111"/>
      <c r="TML18" s="111"/>
      <c r="TMM18" s="111"/>
      <c r="TMN18" s="111"/>
      <c r="TMO18" s="111"/>
      <c r="TMP18" s="111"/>
      <c r="TMQ18" s="111"/>
      <c r="TMR18" s="111"/>
      <c r="TMS18" s="111"/>
      <c r="TMT18" s="111"/>
      <c r="TMU18" s="111"/>
      <c r="TMV18" s="111"/>
      <c r="TMW18" s="111"/>
      <c r="TMX18" s="111"/>
      <c r="TMY18" s="111"/>
      <c r="TMZ18" s="111"/>
      <c r="TNA18" s="111"/>
      <c r="TNB18" s="111"/>
      <c r="TNC18" s="111"/>
      <c r="TND18" s="111"/>
      <c r="TNE18" s="111"/>
      <c r="TNF18" s="111"/>
      <c r="TNG18" s="111"/>
      <c r="TNH18" s="111"/>
      <c r="TNI18" s="111"/>
      <c r="TNJ18" s="111"/>
      <c r="TNK18" s="111"/>
      <c r="TNL18" s="111"/>
      <c r="TNM18" s="111"/>
      <c r="TNN18" s="111"/>
      <c r="TNO18" s="111"/>
      <c r="TNP18" s="111"/>
      <c r="TNQ18" s="111"/>
      <c r="TNR18" s="111"/>
      <c r="TNS18" s="111"/>
      <c r="TNT18" s="111"/>
      <c r="TNU18" s="111"/>
      <c r="TNV18" s="111"/>
      <c r="TNW18" s="111"/>
      <c r="TNX18" s="111"/>
      <c r="TNY18" s="111"/>
      <c r="TNZ18" s="111"/>
      <c r="TOA18" s="111"/>
      <c r="TOB18" s="111"/>
      <c r="TOC18" s="111"/>
      <c r="TOD18" s="111"/>
      <c r="TOE18" s="111"/>
      <c r="TOF18" s="111"/>
      <c r="TOG18" s="111"/>
      <c r="TOH18" s="111"/>
      <c r="TOI18" s="111"/>
      <c r="TOJ18" s="111"/>
      <c r="TOK18" s="111"/>
      <c r="TOL18" s="111"/>
      <c r="TOM18" s="111"/>
      <c r="TON18" s="111"/>
      <c r="TOO18" s="111"/>
      <c r="TOP18" s="111"/>
      <c r="TOQ18" s="111"/>
      <c r="TOR18" s="111"/>
      <c r="TOS18" s="111"/>
      <c r="TOT18" s="111"/>
      <c r="TOU18" s="111"/>
      <c r="TOV18" s="111"/>
      <c r="TOW18" s="111"/>
      <c r="TOX18" s="111"/>
      <c r="TOY18" s="111"/>
      <c r="TOZ18" s="111"/>
      <c r="TPA18" s="111"/>
      <c r="TPB18" s="111"/>
      <c r="TPC18" s="111"/>
      <c r="TPD18" s="111"/>
      <c r="TPE18" s="111"/>
      <c r="TPF18" s="111"/>
      <c r="TPG18" s="111"/>
      <c r="TPH18" s="111"/>
      <c r="TPI18" s="111"/>
      <c r="TPJ18" s="111"/>
      <c r="TPK18" s="111"/>
      <c r="TPL18" s="111"/>
      <c r="TPM18" s="111"/>
      <c r="TPN18" s="111"/>
      <c r="TPO18" s="111"/>
      <c r="TPP18" s="111"/>
      <c r="TPQ18" s="111"/>
      <c r="TPR18" s="111"/>
      <c r="TPS18" s="111"/>
      <c r="TPT18" s="111"/>
      <c r="TPU18" s="111"/>
      <c r="TPV18" s="111"/>
      <c r="TPW18" s="111"/>
      <c r="TPX18" s="111"/>
      <c r="TPY18" s="111"/>
      <c r="TPZ18" s="111"/>
      <c r="TQA18" s="111"/>
      <c r="TQB18" s="111"/>
      <c r="TQC18" s="111"/>
      <c r="TQD18" s="111"/>
      <c r="TQE18" s="111"/>
      <c r="TQF18" s="111"/>
      <c r="TQG18" s="111"/>
      <c r="TQH18" s="111"/>
      <c r="TQI18" s="111"/>
      <c r="TQJ18" s="111"/>
      <c r="TQK18" s="111"/>
      <c r="TQL18" s="111"/>
      <c r="TQM18" s="111"/>
      <c r="TQN18" s="111"/>
      <c r="TQO18" s="111"/>
      <c r="TQP18" s="111"/>
      <c r="TQQ18" s="111"/>
      <c r="TQR18" s="111"/>
      <c r="TQS18" s="111"/>
      <c r="TQT18" s="111"/>
      <c r="TQU18" s="111"/>
      <c r="TQV18" s="111"/>
      <c r="TQW18" s="111"/>
      <c r="TQX18" s="111"/>
      <c r="TQY18" s="111"/>
      <c r="TQZ18" s="111"/>
      <c r="TRA18" s="111"/>
      <c r="TRB18" s="111"/>
      <c r="TRC18" s="111"/>
      <c r="TRD18" s="111"/>
      <c r="TRE18" s="111"/>
      <c r="TRF18" s="111"/>
      <c r="TRG18" s="111"/>
      <c r="TRH18" s="111"/>
      <c r="TRI18" s="111"/>
      <c r="TRJ18" s="111"/>
      <c r="TRK18" s="111"/>
      <c r="TRL18" s="111"/>
      <c r="TRM18" s="111"/>
      <c r="TRN18" s="111"/>
      <c r="TRO18" s="111"/>
      <c r="TRP18" s="111"/>
      <c r="TRQ18" s="111"/>
      <c r="TRR18" s="111"/>
      <c r="TRS18" s="111"/>
      <c r="TRT18" s="111"/>
      <c r="TRU18" s="111"/>
      <c r="TRV18" s="111"/>
      <c r="TRW18" s="111"/>
      <c r="TRX18" s="111"/>
      <c r="TRY18" s="111"/>
      <c r="TRZ18" s="111"/>
      <c r="TSA18" s="111"/>
      <c r="TSB18" s="111"/>
      <c r="TSC18" s="111"/>
      <c r="TSD18" s="111"/>
      <c r="TSE18" s="111"/>
      <c r="TSF18" s="111"/>
      <c r="TSG18" s="111"/>
      <c r="TSH18" s="111"/>
      <c r="TSI18" s="111"/>
      <c r="TSJ18" s="111"/>
      <c r="TSK18" s="111"/>
      <c r="TSL18" s="111"/>
      <c r="TSM18" s="111"/>
      <c r="TSN18" s="111"/>
      <c r="TSO18" s="111"/>
      <c r="TSP18" s="111"/>
      <c r="TSQ18" s="111"/>
      <c r="TSR18" s="111"/>
      <c r="TSS18" s="111"/>
      <c r="TST18" s="111"/>
      <c r="TSU18" s="111"/>
      <c r="TSV18" s="111"/>
      <c r="TSW18" s="111"/>
      <c r="TSX18" s="111"/>
      <c r="TSY18" s="111"/>
      <c r="TSZ18" s="111"/>
      <c r="TTA18" s="111"/>
      <c r="TTB18" s="111"/>
      <c r="TTC18" s="111"/>
      <c r="TTD18" s="111"/>
      <c r="TTE18" s="111"/>
      <c r="TTF18" s="111"/>
      <c r="TTG18" s="111"/>
      <c r="TTH18" s="111"/>
      <c r="TTI18" s="111"/>
      <c r="TTJ18" s="111"/>
      <c r="TTK18" s="111"/>
      <c r="TTL18" s="111"/>
      <c r="TTM18" s="111"/>
      <c r="TTN18" s="111"/>
      <c r="TTO18" s="111"/>
      <c r="TTP18" s="111"/>
      <c r="TTQ18" s="111"/>
      <c r="TTR18" s="111"/>
      <c r="TTS18" s="111"/>
      <c r="TTT18" s="111"/>
      <c r="TTU18" s="111"/>
      <c r="TTV18" s="111"/>
      <c r="TTW18" s="111"/>
      <c r="TTX18" s="111"/>
      <c r="TTY18" s="111"/>
      <c r="TTZ18" s="111"/>
      <c r="TUA18" s="111"/>
      <c r="TUB18" s="111"/>
      <c r="TUC18" s="111"/>
      <c r="TUD18" s="111"/>
      <c r="TUE18" s="111"/>
      <c r="TUF18" s="111"/>
      <c r="TUG18" s="111"/>
      <c r="TUH18" s="111"/>
      <c r="TUI18" s="111"/>
      <c r="TUJ18" s="111"/>
      <c r="TUK18" s="111"/>
      <c r="TUL18" s="111"/>
      <c r="TUM18" s="111"/>
      <c r="TUN18" s="111"/>
      <c r="TUO18" s="111"/>
      <c r="TUP18" s="111"/>
      <c r="TUQ18" s="111"/>
      <c r="TUR18" s="111"/>
      <c r="TUS18" s="111"/>
      <c r="TUT18" s="111"/>
      <c r="TUU18" s="111"/>
      <c r="TUV18" s="111"/>
      <c r="TUW18" s="111"/>
      <c r="TUX18" s="111"/>
      <c r="TUY18" s="111"/>
      <c r="TUZ18" s="111"/>
      <c r="TVA18" s="111"/>
      <c r="TVB18" s="111"/>
      <c r="TVC18" s="111"/>
      <c r="TVD18" s="111"/>
      <c r="TVE18" s="111"/>
      <c r="TVF18" s="111"/>
      <c r="TVG18" s="111"/>
      <c r="TVH18" s="111"/>
      <c r="TVI18" s="111"/>
      <c r="TVJ18" s="111"/>
      <c r="TVK18" s="111"/>
      <c r="TVL18" s="111"/>
      <c r="TVM18" s="111"/>
      <c r="TVN18" s="111"/>
      <c r="TVO18" s="111"/>
      <c r="TVP18" s="111"/>
      <c r="TVQ18" s="111"/>
      <c r="TVR18" s="111"/>
      <c r="TVS18" s="111"/>
      <c r="TVT18" s="111"/>
      <c r="TVU18" s="111"/>
      <c r="TVV18" s="111"/>
      <c r="TVW18" s="111"/>
      <c r="TVX18" s="111"/>
      <c r="TVY18" s="111"/>
      <c r="TVZ18" s="111"/>
      <c r="TWA18" s="111"/>
      <c r="TWB18" s="111"/>
      <c r="TWC18" s="111"/>
      <c r="TWD18" s="111"/>
      <c r="TWE18" s="111"/>
      <c r="TWF18" s="111"/>
      <c r="TWG18" s="111"/>
      <c r="TWH18" s="111"/>
      <c r="TWI18" s="111"/>
      <c r="TWJ18" s="111"/>
      <c r="TWK18" s="111"/>
      <c r="TWL18" s="111"/>
      <c r="TWM18" s="111"/>
      <c r="TWN18" s="111"/>
      <c r="TWO18" s="111"/>
      <c r="TWP18" s="111"/>
      <c r="TWQ18" s="111"/>
      <c r="TWR18" s="111"/>
      <c r="TWS18" s="111"/>
      <c r="TWT18" s="111"/>
      <c r="TWU18" s="111"/>
      <c r="TWV18" s="111"/>
      <c r="TWW18" s="111"/>
      <c r="TWX18" s="111"/>
      <c r="TWY18" s="111"/>
      <c r="TWZ18" s="111"/>
      <c r="TXA18" s="111"/>
      <c r="TXB18" s="111"/>
      <c r="TXC18" s="111"/>
      <c r="TXD18" s="111"/>
      <c r="TXE18" s="111"/>
      <c r="TXF18" s="111"/>
      <c r="TXG18" s="111"/>
      <c r="TXH18" s="111"/>
      <c r="TXI18" s="111"/>
      <c r="TXJ18" s="111"/>
      <c r="TXK18" s="111"/>
      <c r="TXL18" s="111"/>
      <c r="TXM18" s="111"/>
      <c r="TXN18" s="111"/>
      <c r="TXO18" s="111"/>
      <c r="TXP18" s="111"/>
      <c r="TXQ18" s="111"/>
      <c r="TXR18" s="111"/>
      <c r="TXS18" s="111"/>
      <c r="TXT18" s="111"/>
      <c r="TXU18" s="111"/>
      <c r="TXV18" s="111"/>
      <c r="TXW18" s="111"/>
      <c r="TXX18" s="111"/>
      <c r="TXY18" s="111"/>
      <c r="TXZ18" s="111"/>
      <c r="TYA18" s="111"/>
      <c r="TYB18" s="111"/>
      <c r="TYC18" s="111"/>
      <c r="TYD18" s="111"/>
      <c r="TYE18" s="111"/>
      <c r="TYF18" s="111"/>
      <c r="TYG18" s="111"/>
      <c r="TYH18" s="111"/>
      <c r="TYI18" s="111"/>
      <c r="TYJ18" s="111"/>
      <c r="TYK18" s="111"/>
      <c r="TYL18" s="111"/>
      <c r="TYM18" s="111"/>
      <c r="TYN18" s="111"/>
      <c r="TYO18" s="111"/>
      <c r="TYP18" s="111"/>
      <c r="TYQ18" s="111"/>
      <c r="TYR18" s="111"/>
      <c r="TYS18" s="111"/>
      <c r="TYT18" s="111"/>
      <c r="TYU18" s="111"/>
      <c r="TYV18" s="111"/>
      <c r="TYW18" s="111"/>
      <c r="TYX18" s="111"/>
      <c r="TYY18" s="111"/>
      <c r="TYZ18" s="111"/>
      <c r="TZA18" s="111"/>
      <c r="TZB18" s="111"/>
      <c r="TZC18" s="111"/>
      <c r="TZD18" s="111"/>
      <c r="TZE18" s="111"/>
      <c r="TZF18" s="111"/>
      <c r="TZG18" s="111"/>
      <c r="TZH18" s="111"/>
      <c r="TZI18" s="111"/>
      <c r="TZJ18" s="111"/>
      <c r="TZK18" s="111"/>
      <c r="TZL18" s="111"/>
      <c r="TZM18" s="111"/>
      <c r="TZN18" s="111"/>
      <c r="TZO18" s="111"/>
      <c r="TZP18" s="111"/>
      <c r="TZQ18" s="111"/>
      <c r="TZR18" s="111"/>
      <c r="TZS18" s="111"/>
      <c r="TZT18" s="111"/>
      <c r="TZU18" s="111"/>
      <c r="TZV18" s="111"/>
      <c r="TZW18" s="111"/>
      <c r="TZX18" s="111"/>
      <c r="TZY18" s="111"/>
      <c r="TZZ18" s="111"/>
      <c r="UAA18" s="111"/>
      <c r="UAB18" s="111"/>
      <c r="UAC18" s="111"/>
      <c r="UAD18" s="111"/>
      <c r="UAE18" s="111"/>
      <c r="UAF18" s="111"/>
      <c r="UAG18" s="111"/>
      <c r="UAH18" s="111"/>
      <c r="UAI18" s="111"/>
      <c r="UAJ18" s="111"/>
      <c r="UAK18" s="111"/>
      <c r="UAL18" s="111"/>
      <c r="UAM18" s="111"/>
      <c r="UAN18" s="111"/>
      <c r="UAO18" s="111"/>
      <c r="UAP18" s="111"/>
      <c r="UAQ18" s="111"/>
      <c r="UAR18" s="111"/>
      <c r="UAS18" s="111"/>
      <c r="UAT18" s="111"/>
      <c r="UAU18" s="111"/>
      <c r="UAV18" s="111"/>
      <c r="UAW18" s="111"/>
      <c r="UAX18" s="111"/>
      <c r="UAY18" s="111"/>
      <c r="UAZ18" s="111"/>
      <c r="UBA18" s="111"/>
      <c r="UBB18" s="111"/>
      <c r="UBC18" s="111"/>
      <c r="UBD18" s="111"/>
      <c r="UBE18" s="111"/>
      <c r="UBF18" s="111"/>
      <c r="UBG18" s="111"/>
      <c r="UBH18" s="111"/>
      <c r="UBI18" s="111"/>
      <c r="UBJ18" s="111"/>
      <c r="UBK18" s="111"/>
      <c r="UBL18" s="111"/>
      <c r="UBM18" s="111"/>
      <c r="UBN18" s="111"/>
      <c r="UBO18" s="111"/>
      <c r="UBP18" s="111"/>
      <c r="UBQ18" s="111"/>
      <c r="UBR18" s="111"/>
      <c r="UBS18" s="111"/>
      <c r="UBT18" s="111"/>
      <c r="UBU18" s="111"/>
      <c r="UBV18" s="111"/>
      <c r="UBW18" s="111"/>
      <c r="UBX18" s="111"/>
      <c r="UBY18" s="111"/>
      <c r="UBZ18" s="111"/>
      <c r="UCA18" s="111"/>
      <c r="UCB18" s="111"/>
      <c r="UCC18" s="111"/>
      <c r="UCD18" s="111"/>
      <c r="UCE18" s="111"/>
      <c r="UCF18" s="111"/>
      <c r="UCG18" s="111"/>
      <c r="UCH18" s="111"/>
      <c r="UCI18" s="111"/>
      <c r="UCJ18" s="111"/>
      <c r="UCK18" s="111"/>
      <c r="UCL18" s="111"/>
      <c r="UCM18" s="111"/>
      <c r="UCN18" s="111"/>
      <c r="UCO18" s="111"/>
      <c r="UCP18" s="111"/>
      <c r="UCQ18" s="111"/>
      <c r="UCR18" s="111"/>
      <c r="UCS18" s="111"/>
      <c r="UCT18" s="111"/>
      <c r="UCU18" s="111"/>
      <c r="UCV18" s="111"/>
      <c r="UCW18" s="111"/>
      <c r="UCX18" s="111"/>
      <c r="UCY18" s="111"/>
      <c r="UCZ18" s="111"/>
      <c r="UDA18" s="111"/>
      <c r="UDB18" s="111"/>
      <c r="UDC18" s="111"/>
      <c r="UDD18" s="111"/>
      <c r="UDE18" s="111"/>
      <c r="UDF18" s="111"/>
      <c r="UDG18" s="111"/>
      <c r="UDH18" s="111"/>
      <c r="UDI18" s="111"/>
      <c r="UDJ18" s="111"/>
      <c r="UDK18" s="111"/>
      <c r="UDL18" s="111"/>
      <c r="UDM18" s="111"/>
      <c r="UDN18" s="111"/>
      <c r="UDO18" s="111"/>
      <c r="UDP18" s="111"/>
      <c r="UDQ18" s="111"/>
      <c r="UDR18" s="111"/>
      <c r="UDS18" s="111"/>
      <c r="UDT18" s="111"/>
      <c r="UDU18" s="111"/>
      <c r="UDV18" s="111"/>
      <c r="UDW18" s="111"/>
      <c r="UDX18" s="111"/>
      <c r="UDY18" s="111"/>
      <c r="UDZ18" s="111"/>
      <c r="UEA18" s="111"/>
      <c r="UEB18" s="111"/>
      <c r="UEC18" s="111"/>
      <c r="UED18" s="111"/>
      <c r="UEE18" s="111"/>
      <c r="UEF18" s="111"/>
      <c r="UEG18" s="111"/>
      <c r="UEH18" s="111"/>
      <c r="UEI18" s="111"/>
      <c r="UEJ18" s="111"/>
      <c r="UEK18" s="111"/>
      <c r="UEL18" s="111"/>
      <c r="UEM18" s="111"/>
      <c r="UEN18" s="111"/>
      <c r="UEO18" s="111"/>
      <c r="UEP18" s="111"/>
      <c r="UEQ18" s="111"/>
      <c r="UER18" s="111"/>
      <c r="UES18" s="111"/>
      <c r="UET18" s="111"/>
      <c r="UEU18" s="111"/>
      <c r="UEV18" s="111"/>
      <c r="UEW18" s="111"/>
      <c r="UEX18" s="111"/>
      <c r="UEY18" s="111"/>
      <c r="UEZ18" s="111"/>
      <c r="UFA18" s="111"/>
      <c r="UFB18" s="111"/>
      <c r="UFC18" s="111"/>
      <c r="UFD18" s="111"/>
      <c r="UFE18" s="111"/>
      <c r="UFF18" s="111"/>
      <c r="UFG18" s="111"/>
      <c r="UFH18" s="111"/>
      <c r="UFI18" s="111"/>
      <c r="UFJ18" s="111"/>
      <c r="UFK18" s="111"/>
      <c r="UFL18" s="111"/>
      <c r="UFM18" s="111"/>
      <c r="UFN18" s="111"/>
      <c r="UFO18" s="111"/>
      <c r="UFP18" s="111"/>
      <c r="UFQ18" s="111"/>
      <c r="UFR18" s="111"/>
      <c r="UFS18" s="111"/>
      <c r="UFT18" s="111"/>
      <c r="UFU18" s="111"/>
      <c r="UFV18" s="111"/>
      <c r="UFW18" s="111"/>
      <c r="UFX18" s="111"/>
      <c r="UFY18" s="111"/>
      <c r="UFZ18" s="111"/>
      <c r="UGA18" s="111"/>
      <c r="UGB18" s="111"/>
      <c r="UGC18" s="111"/>
      <c r="UGD18" s="111"/>
      <c r="UGE18" s="111"/>
      <c r="UGF18" s="111"/>
      <c r="UGG18" s="111"/>
      <c r="UGH18" s="111"/>
      <c r="UGI18" s="111"/>
      <c r="UGJ18" s="111"/>
      <c r="UGK18" s="111"/>
      <c r="UGL18" s="111"/>
      <c r="UGM18" s="111"/>
      <c r="UGN18" s="111"/>
      <c r="UGO18" s="111"/>
      <c r="UGP18" s="111"/>
      <c r="UGQ18" s="111"/>
      <c r="UGR18" s="111"/>
      <c r="UGS18" s="111"/>
      <c r="UGT18" s="111"/>
      <c r="UGU18" s="111"/>
      <c r="UGV18" s="111"/>
      <c r="UGW18" s="111"/>
      <c r="UGX18" s="111"/>
      <c r="UGY18" s="111"/>
      <c r="UGZ18" s="111"/>
      <c r="UHA18" s="111"/>
      <c r="UHB18" s="111"/>
      <c r="UHC18" s="111"/>
      <c r="UHD18" s="111"/>
      <c r="UHE18" s="111"/>
      <c r="UHF18" s="111"/>
      <c r="UHG18" s="111"/>
      <c r="UHH18" s="111"/>
      <c r="UHI18" s="111"/>
      <c r="UHJ18" s="111"/>
      <c r="UHK18" s="111"/>
      <c r="UHL18" s="111"/>
      <c r="UHM18" s="111"/>
      <c r="UHN18" s="111"/>
      <c r="UHO18" s="111"/>
      <c r="UHP18" s="111"/>
      <c r="UHQ18" s="111"/>
      <c r="UHR18" s="111"/>
      <c r="UHS18" s="111"/>
      <c r="UHT18" s="111"/>
      <c r="UHU18" s="111"/>
      <c r="UHV18" s="111"/>
      <c r="UHW18" s="111"/>
      <c r="UHX18" s="111"/>
      <c r="UHY18" s="111"/>
      <c r="UHZ18" s="111"/>
      <c r="UIA18" s="111"/>
      <c r="UIB18" s="111"/>
      <c r="UIC18" s="111"/>
      <c r="UID18" s="111"/>
      <c r="UIE18" s="111"/>
      <c r="UIF18" s="111"/>
      <c r="UIG18" s="111"/>
      <c r="UIH18" s="111"/>
      <c r="UII18" s="111"/>
      <c r="UIJ18" s="111"/>
      <c r="UIK18" s="111"/>
      <c r="UIL18" s="111"/>
      <c r="UIM18" s="111"/>
      <c r="UIN18" s="111"/>
      <c r="UIO18" s="111"/>
      <c r="UIP18" s="111"/>
      <c r="UIQ18" s="111"/>
      <c r="UIR18" s="111"/>
      <c r="UIS18" s="111"/>
      <c r="UIT18" s="111"/>
      <c r="UIU18" s="111"/>
      <c r="UIV18" s="111"/>
      <c r="UIW18" s="111"/>
      <c r="UIX18" s="111"/>
      <c r="UIY18" s="111"/>
      <c r="UIZ18" s="111"/>
      <c r="UJA18" s="111"/>
      <c r="UJB18" s="111"/>
      <c r="UJC18" s="111"/>
      <c r="UJD18" s="111"/>
      <c r="UJE18" s="111"/>
      <c r="UJF18" s="111"/>
      <c r="UJG18" s="111"/>
      <c r="UJH18" s="111"/>
      <c r="UJI18" s="111"/>
      <c r="UJJ18" s="111"/>
      <c r="UJK18" s="111"/>
      <c r="UJL18" s="111"/>
      <c r="UJM18" s="111"/>
      <c r="UJN18" s="111"/>
      <c r="UJO18" s="111"/>
      <c r="UJP18" s="111"/>
      <c r="UJQ18" s="111"/>
      <c r="UJR18" s="111"/>
      <c r="UJS18" s="111"/>
      <c r="UJT18" s="111"/>
      <c r="UJU18" s="111"/>
      <c r="UJV18" s="111"/>
      <c r="UJW18" s="111"/>
      <c r="UJX18" s="111"/>
      <c r="UJY18" s="111"/>
      <c r="UJZ18" s="111"/>
      <c r="UKA18" s="111"/>
      <c r="UKB18" s="111"/>
      <c r="UKC18" s="111"/>
      <c r="UKD18" s="111"/>
      <c r="UKE18" s="111"/>
      <c r="UKF18" s="111"/>
      <c r="UKG18" s="111"/>
      <c r="UKH18" s="111"/>
      <c r="UKI18" s="111"/>
      <c r="UKJ18" s="111"/>
      <c r="UKK18" s="111"/>
      <c r="UKL18" s="111"/>
      <c r="UKM18" s="111"/>
      <c r="UKN18" s="111"/>
      <c r="UKO18" s="111"/>
      <c r="UKP18" s="111"/>
      <c r="UKQ18" s="111"/>
      <c r="UKR18" s="111"/>
      <c r="UKS18" s="111"/>
      <c r="UKT18" s="111"/>
      <c r="UKU18" s="111"/>
      <c r="UKV18" s="111"/>
      <c r="UKW18" s="111"/>
      <c r="UKX18" s="111"/>
      <c r="UKY18" s="111"/>
      <c r="UKZ18" s="111"/>
      <c r="ULA18" s="111"/>
      <c r="ULB18" s="111"/>
      <c r="ULC18" s="111"/>
      <c r="ULD18" s="111"/>
      <c r="ULE18" s="111"/>
      <c r="ULF18" s="111"/>
      <c r="ULG18" s="111"/>
      <c r="ULH18" s="111"/>
      <c r="ULI18" s="111"/>
      <c r="ULJ18" s="111"/>
      <c r="ULK18" s="111"/>
      <c r="ULL18" s="111"/>
      <c r="ULM18" s="111"/>
      <c r="ULN18" s="111"/>
      <c r="ULO18" s="111"/>
      <c r="ULP18" s="111"/>
      <c r="ULQ18" s="111"/>
      <c r="ULR18" s="111"/>
      <c r="ULS18" s="111"/>
      <c r="ULT18" s="111"/>
      <c r="ULU18" s="111"/>
      <c r="ULV18" s="111"/>
      <c r="ULW18" s="111"/>
      <c r="ULX18" s="111"/>
      <c r="ULY18" s="111"/>
      <c r="ULZ18" s="111"/>
      <c r="UMA18" s="111"/>
      <c r="UMB18" s="111"/>
      <c r="UMC18" s="111"/>
      <c r="UMD18" s="111"/>
      <c r="UME18" s="111"/>
      <c r="UMF18" s="111"/>
      <c r="UMG18" s="111"/>
      <c r="UMH18" s="111"/>
      <c r="UMI18" s="111"/>
      <c r="UMJ18" s="111"/>
      <c r="UMK18" s="111"/>
      <c r="UML18" s="111"/>
      <c r="UMM18" s="111"/>
      <c r="UMN18" s="111"/>
      <c r="UMO18" s="111"/>
      <c r="UMP18" s="111"/>
      <c r="UMQ18" s="111"/>
      <c r="UMR18" s="111"/>
      <c r="UMS18" s="111"/>
      <c r="UMT18" s="111"/>
      <c r="UMU18" s="111"/>
      <c r="UMV18" s="111"/>
      <c r="UMW18" s="111"/>
      <c r="UMX18" s="111"/>
      <c r="UMY18" s="111"/>
      <c r="UMZ18" s="111"/>
      <c r="UNA18" s="111"/>
      <c r="UNB18" s="111"/>
      <c r="UNC18" s="111"/>
      <c r="UND18" s="111"/>
      <c r="UNE18" s="111"/>
      <c r="UNF18" s="111"/>
      <c r="UNG18" s="111"/>
      <c r="UNH18" s="111"/>
      <c r="UNI18" s="111"/>
      <c r="UNJ18" s="111"/>
      <c r="UNK18" s="111"/>
      <c r="UNL18" s="111"/>
      <c r="UNM18" s="111"/>
      <c r="UNN18" s="111"/>
      <c r="UNO18" s="111"/>
      <c r="UNP18" s="111"/>
      <c r="UNQ18" s="111"/>
      <c r="UNR18" s="111"/>
      <c r="UNS18" s="111"/>
      <c r="UNT18" s="111"/>
      <c r="UNU18" s="111"/>
      <c r="UNV18" s="111"/>
      <c r="UNW18" s="111"/>
      <c r="UNX18" s="111"/>
      <c r="UNY18" s="111"/>
      <c r="UNZ18" s="111"/>
      <c r="UOA18" s="111"/>
      <c r="UOB18" s="111"/>
      <c r="UOC18" s="111"/>
      <c r="UOD18" s="111"/>
      <c r="UOE18" s="111"/>
      <c r="UOF18" s="111"/>
      <c r="UOG18" s="111"/>
      <c r="UOH18" s="111"/>
      <c r="UOI18" s="111"/>
      <c r="UOJ18" s="111"/>
      <c r="UOK18" s="111"/>
      <c r="UOL18" s="111"/>
      <c r="UOM18" s="111"/>
      <c r="UON18" s="111"/>
      <c r="UOO18" s="111"/>
      <c r="UOP18" s="111"/>
      <c r="UOQ18" s="111"/>
      <c r="UOR18" s="111"/>
      <c r="UOS18" s="111"/>
      <c r="UOT18" s="111"/>
      <c r="UOU18" s="111"/>
      <c r="UOV18" s="111"/>
      <c r="UOW18" s="111"/>
      <c r="UOX18" s="111"/>
      <c r="UOY18" s="111"/>
      <c r="UOZ18" s="111"/>
      <c r="UPA18" s="111"/>
      <c r="UPB18" s="111"/>
      <c r="UPC18" s="111"/>
      <c r="UPD18" s="111"/>
      <c r="UPE18" s="111"/>
      <c r="UPF18" s="111"/>
      <c r="UPG18" s="111"/>
      <c r="UPH18" s="111"/>
      <c r="UPI18" s="111"/>
      <c r="UPJ18" s="111"/>
      <c r="UPK18" s="111"/>
      <c r="UPL18" s="111"/>
      <c r="UPM18" s="111"/>
      <c r="UPN18" s="111"/>
      <c r="UPO18" s="111"/>
      <c r="UPP18" s="111"/>
      <c r="UPQ18" s="111"/>
      <c r="UPR18" s="111"/>
      <c r="UPS18" s="111"/>
      <c r="UPT18" s="111"/>
      <c r="UPU18" s="111"/>
      <c r="UPV18" s="111"/>
      <c r="UPW18" s="111"/>
      <c r="UPX18" s="111"/>
      <c r="UPY18" s="111"/>
      <c r="UPZ18" s="111"/>
      <c r="UQA18" s="111"/>
      <c r="UQB18" s="111"/>
      <c r="UQC18" s="111"/>
      <c r="UQD18" s="111"/>
      <c r="UQE18" s="111"/>
      <c r="UQF18" s="111"/>
      <c r="UQG18" s="111"/>
      <c r="UQH18" s="111"/>
      <c r="UQI18" s="111"/>
      <c r="UQJ18" s="111"/>
      <c r="UQK18" s="111"/>
      <c r="UQL18" s="111"/>
      <c r="UQM18" s="111"/>
      <c r="UQN18" s="111"/>
      <c r="UQO18" s="111"/>
      <c r="UQP18" s="111"/>
      <c r="UQQ18" s="111"/>
      <c r="UQR18" s="111"/>
      <c r="UQS18" s="111"/>
      <c r="UQT18" s="111"/>
      <c r="UQU18" s="111"/>
      <c r="UQV18" s="111"/>
      <c r="UQW18" s="111"/>
      <c r="UQX18" s="111"/>
      <c r="UQY18" s="111"/>
      <c r="UQZ18" s="111"/>
      <c r="URA18" s="111"/>
      <c r="URB18" s="111"/>
      <c r="URC18" s="111"/>
      <c r="URD18" s="111"/>
      <c r="URE18" s="111"/>
      <c r="URF18" s="111"/>
      <c r="URG18" s="111"/>
      <c r="URH18" s="111"/>
      <c r="URI18" s="111"/>
      <c r="URJ18" s="111"/>
      <c r="URK18" s="111"/>
      <c r="URL18" s="111"/>
      <c r="URM18" s="111"/>
      <c r="URN18" s="111"/>
      <c r="URO18" s="111"/>
      <c r="URP18" s="111"/>
      <c r="URQ18" s="111"/>
      <c r="URR18" s="111"/>
      <c r="URS18" s="111"/>
      <c r="URT18" s="111"/>
      <c r="URU18" s="111"/>
      <c r="URV18" s="111"/>
      <c r="URW18" s="111"/>
      <c r="URX18" s="111"/>
      <c r="URY18" s="111"/>
      <c r="URZ18" s="111"/>
      <c r="USA18" s="111"/>
      <c r="USB18" s="111"/>
      <c r="USC18" s="111"/>
      <c r="USD18" s="111"/>
      <c r="USE18" s="111"/>
      <c r="USF18" s="111"/>
      <c r="USG18" s="111"/>
      <c r="USH18" s="111"/>
      <c r="USI18" s="111"/>
      <c r="USJ18" s="111"/>
      <c r="USK18" s="111"/>
      <c r="USL18" s="111"/>
      <c r="USM18" s="111"/>
      <c r="USN18" s="111"/>
      <c r="USO18" s="111"/>
      <c r="USP18" s="111"/>
      <c r="USQ18" s="111"/>
      <c r="USR18" s="111"/>
      <c r="USS18" s="111"/>
      <c r="UST18" s="111"/>
      <c r="USU18" s="111"/>
      <c r="USV18" s="111"/>
      <c r="USW18" s="111"/>
      <c r="USX18" s="111"/>
      <c r="USY18" s="111"/>
      <c r="USZ18" s="111"/>
      <c r="UTA18" s="111"/>
      <c r="UTB18" s="111"/>
      <c r="UTC18" s="111"/>
      <c r="UTD18" s="111"/>
      <c r="UTE18" s="111"/>
      <c r="UTF18" s="111"/>
      <c r="UTG18" s="111"/>
      <c r="UTH18" s="111"/>
      <c r="UTI18" s="111"/>
      <c r="UTJ18" s="111"/>
      <c r="UTK18" s="111"/>
      <c r="UTL18" s="111"/>
      <c r="UTM18" s="111"/>
      <c r="UTN18" s="111"/>
      <c r="UTO18" s="111"/>
      <c r="UTP18" s="111"/>
      <c r="UTQ18" s="111"/>
      <c r="UTR18" s="111"/>
      <c r="UTS18" s="111"/>
      <c r="UTT18" s="111"/>
      <c r="UTU18" s="111"/>
      <c r="UTV18" s="111"/>
      <c r="UTW18" s="111"/>
      <c r="UTX18" s="111"/>
      <c r="UTY18" s="111"/>
      <c r="UTZ18" s="111"/>
      <c r="UUA18" s="111"/>
      <c r="UUB18" s="111"/>
      <c r="UUC18" s="111"/>
      <c r="UUD18" s="111"/>
      <c r="UUE18" s="111"/>
      <c r="UUF18" s="111"/>
      <c r="UUG18" s="111"/>
      <c r="UUH18" s="111"/>
      <c r="UUI18" s="111"/>
      <c r="UUJ18" s="111"/>
      <c r="UUK18" s="111"/>
      <c r="UUL18" s="111"/>
      <c r="UUM18" s="111"/>
      <c r="UUN18" s="111"/>
      <c r="UUO18" s="111"/>
      <c r="UUP18" s="111"/>
      <c r="UUQ18" s="111"/>
      <c r="UUR18" s="111"/>
      <c r="UUS18" s="111"/>
      <c r="UUT18" s="111"/>
      <c r="UUU18" s="111"/>
      <c r="UUV18" s="111"/>
      <c r="UUW18" s="111"/>
      <c r="UUX18" s="111"/>
      <c r="UUY18" s="111"/>
      <c r="UUZ18" s="111"/>
      <c r="UVA18" s="111"/>
      <c r="UVB18" s="111"/>
      <c r="UVC18" s="111"/>
      <c r="UVD18" s="111"/>
      <c r="UVE18" s="111"/>
      <c r="UVF18" s="111"/>
      <c r="UVG18" s="111"/>
      <c r="UVH18" s="111"/>
      <c r="UVI18" s="111"/>
      <c r="UVJ18" s="111"/>
      <c r="UVK18" s="111"/>
      <c r="UVL18" s="111"/>
      <c r="UVM18" s="111"/>
      <c r="UVN18" s="111"/>
      <c r="UVO18" s="111"/>
      <c r="UVP18" s="111"/>
      <c r="UVQ18" s="111"/>
      <c r="UVR18" s="111"/>
      <c r="UVS18" s="111"/>
      <c r="UVT18" s="111"/>
      <c r="UVU18" s="111"/>
      <c r="UVV18" s="111"/>
      <c r="UVW18" s="111"/>
      <c r="UVX18" s="111"/>
      <c r="UVY18" s="111"/>
      <c r="UVZ18" s="111"/>
      <c r="UWA18" s="111"/>
      <c r="UWB18" s="111"/>
      <c r="UWC18" s="111"/>
      <c r="UWD18" s="111"/>
      <c r="UWE18" s="111"/>
      <c r="UWF18" s="111"/>
      <c r="UWG18" s="111"/>
      <c r="UWH18" s="111"/>
      <c r="UWI18" s="111"/>
      <c r="UWJ18" s="111"/>
      <c r="UWK18" s="111"/>
      <c r="UWL18" s="111"/>
      <c r="UWM18" s="111"/>
      <c r="UWN18" s="111"/>
      <c r="UWO18" s="111"/>
      <c r="UWP18" s="111"/>
      <c r="UWQ18" s="111"/>
      <c r="UWR18" s="111"/>
      <c r="UWS18" s="111"/>
      <c r="UWT18" s="111"/>
      <c r="UWU18" s="111"/>
      <c r="UWV18" s="111"/>
      <c r="UWW18" s="111"/>
      <c r="UWX18" s="111"/>
      <c r="UWY18" s="111"/>
      <c r="UWZ18" s="111"/>
      <c r="UXA18" s="111"/>
      <c r="UXB18" s="111"/>
      <c r="UXC18" s="111"/>
      <c r="UXD18" s="111"/>
      <c r="UXE18" s="111"/>
      <c r="UXF18" s="111"/>
      <c r="UXG18" s="111"/>
      <c r="UXH18" s="111"/>
      <c r="UXI18" s="111"/>
      <c r="UXJ18" s="111"/>
      <c r="UXK18" s="111"/>
      <c r="UXL18" s="111"/>
      <c r="UXM18" s="111"/>
      <c r="UXN18" s="111"/>
      <c r="UXO18" s="111"/>
      <c r="UXP18" s="111"/>
      <c r="UXQ18" s="111"/>
      <c r="UXR18" s="111"/>
      <c r="UXS18" s="111"/>
      <c r="UXT18" s="111"/>
      <c r="UXU18" s="111"/>
      <c r="UXV18" s="111"/>
      <c r="UXW18" s="111"/>
      <c r="UXX18" s="111"/>
      <c r="UXY18" s="111"/>
      <c r="UXZ18" s="111"/>
      <c r="UYA18" s="111"/>
      <c r="UYB18" s="111"/>
      <c r="UYC18" s="111"/>
      <c r="UYD18" s="111"/>
      <c r="UYE18" s="111"/>
      <c r="UYF18" s="111"/>
      <c r="UYG18" s="111"/>
      <c r="UYH18" s="111"/>
      <c r="UYI18" s="111"/>
      <c r="UYJ18" s="111"/>
      <c r="UYK18" s="111"/>
      <c r="UYL18" s="111"/>
      <c r="UYM18" s="111"/>
      <c r="UYN18" s="111"/>
      <c r="UYO18" s="111"/>
      <c r="UYP18" s="111"/>
      <c r="UYQ18" s="111"/>
      <c r="UYR18" s="111"/>
      <c r="UYS18" s="111"/>
      <c r="UYT18" s="111"/>
      <c r="UYU18" s="111"/>
      <c r="UYV18" s="111"/>
      <c r="UYW18" s="111"/>
      <c r="UYX18" s="111"/>
      <c r="UYY18" s="111"/>
      <c r="UYZ18" s="111"/>
      <c r="UZA18" s="111"/>
      <c r="UZB18" s="111"/>
      <c r="UZC18" s="111"/>
      <c r="UZD18" s="111"/>
      <c r="UZE18" s="111"/>
      <c r="UZF18" s="111"/>
      <c r="UZG18" s="111"/>
      <c r="UZH18" s="111"/>
      <c r="UZI18" s="111"/>
      <c r="UZJ18" s="111"/>
      <c r="UZK18" s="111"/>
      <c r="UZL18" s="111"/>
      <c r="UZM18" s="111"/>
      <c r="UZN18" s="111"/>
      <c r="UZO18" s="111"/>
      <c r="UZP18" s="111"/>
      <c r="UZQ18" s="111"/>
      <c r="UZR18" s="111"/>
      <c r="UZS18" s="111"/>
      <c r="UZT18" s="111"/>
      <c r="UZU18" s="111"/>
      <c r="UZV18" s="111"/>
      <c r="UZW18" s="111"/>
      <c r="UZX18" s="111"/>
      <c r="UZY18" s="111"/>
      <c r="UZZ18" s="111"/>
      <c r="VAA18" s="111"/>
      <c r="VAB18" s="111"/>
      <c r="VAC18" s="111"/>
      <c r="VAD18" s="111"/>
      <c r="VAE18" s="111"/>
      <c r="VAF18" s="111"/>
      <c r="VAG18" s="111"/>
      <c r="VAH18" s="111"/>
      <c r="VAI18" s="111"/>
      <c r="VAJ18" s="111"/>
      <c r="VAK18" s="111"/>
      <c r="VAL18" s="111"/>
      <c r="VAM18" s="111"/>
      <c r="VAN18" s="111"/>
      <c r="VAO18" s="111"/>
      <c r="VAP18" s="111"/>
      <c r="VAQ18" s="111"/>
      <c r="VAR18" s="111"/>
      <c r="VAS18" s="111"/>
      <c r="VAT18" s="111"/>
      <c r="VAU18" s="111"/>
      <c r="VAV18" s="111"/>
      <c r="VAW18" s="111"/>
      <c r="VAX18" s="111"/>
      <c r="VAY18" s="111"/>
      <c r="VAZ18" s="111"/>
      <c r="VBA18" s="111"/>
      <c r="VBB18" s="111"/>
      <c r="VBC18" s="111"/>
      <c r="VBD18" s="111"/>
      <c r="VBE18" s="111"/>
      <c r="VBF18" s="111"/>
      <c r="VBG18" s="111"/>
      <c r="VBH18" s="111"/>
      <c r="VBI18" s="111"/>
      <c r="VBJ18" s="111"/>
      <c r="VBK18" s="111"/>
      <c r="VBL18" s="111"/>
      <c r="VBM18" s="111"/>
      <c r="VBN18" s="111"/>
      <c r="VBO18" s="111"/>
      <c r="VBP18" s="111"/>
      <c r="VBQ18" s="111"/>
      <c r="VBR18" s="111"/>
      <c r="VBS18" s="111"/>
      <c r="VBT18" s="111"/>
      <c r="VBU18" s="111"/>
      <c r="VBV18" s="111"/>
      <c r="VBW18" s="111"/>
      <c r="VBX18" s="111"/>
      <c r="VBY18" s="111"/>
      <c r="VBZ18" s="111"/>
      <c r="VCA18" s="111"/>
      <c r="VCB18" s="111"/>
      <c r="VCC18" s="111"/>
      <c r="VCD18" s="111"/>
      <c r="VCE18" s="111"/>
      <c r="VCF18" s="111"/>
      <c r="VCG18" s="111"/>
      <c r="VCH18" s="111"/>
      <c r="VCI18" s="111"/>
      <c r="VCJ18" s="111"/>
      <c r="VCK18" s="111"/>
      <c r="VCL18" s="111"/>
      <c r="VCM18" s="111"/>
      <c r="VCN18" s="111"/>
      <c r="VCO18" s="111"/>
      <c r="VCP18" s="111"/>
      <c r="VCQ18" s="111"/>
      <c r="VCR18" s="111"/>
      <c r="VCS18" s="111"/>
      <c r="VCT18" s="111"/>
      <c r="VCU18" s="111"/>
      <c r="VCV18" s="111"/>
      <c r="VCW18" s="111"/>
      <c r="VCX18" s="111"/>
      <c r="VCY18" s="111"/>
      <c r="VCZ18" s="111"/>
      <c r="VDA18" s="111"/>
      <c r="VDB18" s="111"/>
      <c r="VDC18" s="111"/>
      <c r="VDD18" s="111"/>
      <c r="VDE18" s="111"/>
      <c r="VDF18" s="111"/>
      <c r="VDG18" s="111"/>
      <c r="VDH18" s="111"/>
      <c r="VDI18" s="111"/>
      <c r="VDJ18" s="111"/>
      <c r="VDK18" s="111"/>
      <c r="VDL18" s="111"/>
      <c r="VDM18" s="111"/>
      <c r="VDN18" s="111"/>
      <c r="VDO18" s="111"/>
      <c r="VDP18" s="111"/>
      <c r="VDQ18" s="111"/>
      <c r="VDR18" s="111"/>
      <c r="VDS18" s="111"/>
      <c r="VDT18" s="111"/>
      <c r="VDU18" s="111"/>
      <c r="VDV18" s="111"/>
      <c r="VDW18" s="111"/>
      <c r="VDX18" s="111"/>
      <c r="VDY18" s="111"/>
      <c r="VDZ18" s="111"/>
      <c r="VEA18" s="111"/>
      <c r="VEB18" s="111"/>
      <c r="VEC18" s="111"/>
      <c r="VED18" s="111"/>
      <c r="VEE18" s="111"/>
      <c r="VEF18" s="111"/>
      <c r="VEG18" s="111"/>
      <c r="VEH18" s="111"/>
      <c r="VEI18" s="111"/>
      <c r="VEJ18" s="111"/>
      <c r="VEK18" s="111"/>
      <c r="VEL18" s="111"/>
      <c r="VEM18" s="111"/>
      <c r="VEN18" s="111"/>
      <c r="VEO18" s="111"/>
      <c r="VEP18" s="111"/>
      <c r="VEQ18" s="111"/>
      <c r="VER18" s="111"/>
      <c r="VES18" s="111"/>
      <c r="VET18" s="111"/>
      <c r="VEU18" s="111"/>
      <c r="VEV18" s="111"/>
      <c r="VEW18" s="111"/>
      <c r="VEX18" s="111"/>
      <c r="VEY18" s="111"/>
      <c r="VEZ18" s="111"/>
      <c r="VFA18" s="111"/>
      <c r="VFB18" s="111"/>
      <c r="VFC18" s="111"/>
      <c r="VFD18" s="111"/>
      <c r="VFE18" s="111"/>
      <c r="VFF18" s="111"/>
      <c r="VFG18" s="111"/>
      <c r="VFH18" s="111"/>
      <c r="VFI18" s="111"/>
      <c r="VFJ18" s="111"/>
      <c r="VFK18" s="111"/>
      <c r="VFL18" s="111"/>
      <c r="VFM18" s="111"/>
      <c r="VFN18" s="111"/>
      <c r="VFO18" s="111"/>
      <c r="VFP18" s="111"/>
      <c r="VFQ18" s="111"/>
      <c r="VFR18" s="111"/>
      <c r="VFS18" s="111"/>
      <c r="VFT18" s="111"/>
      <c r="VFU18" s="111"/>
      <c r="VFV18" s="111"/>
      <c r="VFW18" s="111"/>
      <c r="VFX18" s="111"/>
      <c r="VFY18" s="111"/>
      <c r="VFZ18" s="111"/>
      <c r="VGA18" s="111"/>
      <c r="VGB18" s="111"/>
      <c r="VGC18" s="111"/>
      <c r="VGD18" s="111"/>
      <c r="VGE18" s="111"/>
      <c r="VGF18" s="111"/>
      <c r="VGG18" s="111"/>
      <c r="VGH18" s="111"/>
      <c r="VGI18" s="111"/>
      <c r="VGJ18" s="111"/>
      <c r="VGK18" s="111"/>
      <c r="VGL18" s="111"/>
      <c r="VGM18" s="111"/>
      <c r="VGN18" s="111"/>
      <c r="VGO18" s="111"/>
      <c r="VGP18" s="111"/>
      <c r="VGQ18" s="111"/>
      <c r="VGR18" s="111"/>
      <c r="VGS18" s="111"/>
      <c r="VGT18" s="111"/>
      <c r="VGU18" s="111"/>
      <c r="VGV18" s="111"/>
      <c r="VGW18" s="111"/>
      <c r="VGX18" s="111"/>
      <c r="VGY18" s="111"/>
      <c r="VGZ18" s="111"/>
      <c r="VHA18" s="111"/>
      <c r="VHB18" s="111"/>
      <c r="VHC18" s="111"/>
      <c r="VHD18" s="111"/>
      <c r="VHE18" s="111"/>
      <c r="VHF18" s="111"/>
      <c r="VHG18" s="111"/>
      <c r="VHH18" s="111"/>
      <c r="VHI18" s="111"/>
      <c r="VHJ18" s="111"/>
      <c r="VHK18" s="111"/>
      <c r="VHL18" s="111"/>
      <c r="VHM18" s="111"/>
      <c r="VHN18" s="111"/>
      <c r="VHO18" s="111"/>
      <c r="VHP18" s="111"/>
      <c r="VHQ18" s="111"/>
      <c r="VHR18" s="111"/>
      <c r="VHS18" s="111"/>
      <c r="VHT18" s="111"/>
      <c r="VHU18" s="111"/>
      <c r="VHV18" s="111"/>
      <c r="VHW18" s="111"/>
      <c r="VHX18" s="111"/>
      <c r="VHY18" s="111"/>
      <c r="VHZ18" s="111"/>
      <c r="VIA18" s="111"/>
      <c r="VIB18" s="111"/>
      <c r="VIC18" s="111"/>
      <c r="VID18" s="111"/>
      <c r="VIE18" s="111"/>
      <c r="VIF18" s="111"/>
      <c r="VIG18" s="111"/>
      <c r="VIH18" s="111"/>
      <c r="VII18" s="111"/>
      <c r="VIJ18" s="111"/>
      <c r="VIK18" s="111"/>
      <c r="VIL18" s="111"/>
      <c r="VIM18" s="111"/>
      <c r="VIN18" s="111"/>
      <c r="VIO18" s="111"/>
      <c r="VIP18" s="111"/>
      <c r="VIQ18" s="111"/>
      <c r="VIR18" s="111"/>
      <c r="VIS18" s="111"/>
      <c r="VIT18" s="111"/>
      <c r="VIU18" s="111"/>
      <c r="VIV18" s="111"/>
      <c r="VIW18" s="111"/>
      <c r="VIX18" s="111"/>
      <c r="VIY18" s="111"/>
      <c r="VIZ18" s="111"/>
      <c r="VJA18" s="111"/>
      <c r="VJB18" s="111"/>
      <c r="VJC18" s="111"/>
      <c r="VJD18" s="111"/>
      <c r="VJE18" s="111"/>
      <c r="VJF18" s="111"/>
      <c r="VJG18" s="111"/>
      <c r="VJH18" s="111"/>
      <c r="VJI18" s="111"/>
      <c r="VJJ18" s="111"/>
      <c r="VJK18" s="111"/>
      <c r="VJL18" s="111"/>
      <c r="VJM18" s="111"/>
      <c r="VJN18" s="111"/>
      <c r="VJO18" s="111"/>
      <c r="VJP18" s="111"/>
      <c r="VJQ18" s="111"/>
      <c r="VJR18" s="111"/>
      <c r="VJS18" s="111"/>
      <c r="VJT18" s="111"/>
      <c r="VJU18" s="111"/>
      <c r="VJV18" s="111"/>
      <c r="VJW18" s="111"/>
      <c r="VJX18" s="111"/>
      <c r="VJY18" s="111"/>
      <c r="VJZ18" s="111"/>
      <c r="VKA18" s="111"/>
      <c r="VKB18" s="111"/>
      <c r="VKC18" s="111"/>
      <c r="VKD18" s="111"/>
      <c r="VKE18" s="111"/>
      <c r="VKF18" s="111"/>
      <c r="VKG18" s="111"/>
      <c r="VKH18" s="111"/>
      <c r="VKI18" s="111"/>
      <c r="VKJ18" s="111"/>
      <c r="VKK18" s="111"/>
      <c r="VKL18" s="111"/>
      <c r="VKM18" s="111"/>
      <c r="VKN18" s="111"/>
      <c r="VKO18" s="111"/>
      <c r="VKP18" s="111"/>
      <c r="VKQ18" s="111"/>
      <c r="VKR18" s="111"/>
      <c r="VKS18" s="111"/>
      <c r="VKT18" s="111"/>
      <c r="VKU18" s="111"/>
      <c r="VKV18" s="111"/>
      <c r="VKW18" s="111"/>
      <c r="VKX18" s="111"/>
      <c r="VKY18" s="111"/>
      <c r="VKZ18" s="111"/>
      <c r="VLA18" s="111"/>
      <c r="VLB18" s="111"/>
      <c r="VLC18" s="111"/>
      <c r="VLD18" s="111"/>
      <c r="VLE18" s="111"/>
      <c r="VLF18" s="111"/>
      <c r="VLG18" s="111"/>
      <c r="VLH18" s="111"/>
      <c r="VLI18" s="111"/>
      <c r="VLJ18" s="111"/>
      <c r="VLK18" s="111"/>
      <c r="VLL18" s="111"/>
      <c r="VLM18" s="111"/>
      <c r="VLN18" s="111"/>
      <c r="VLO18" s="111"/>
      <c r="VLP18" s="111"/>
      <c r="VLQ18" s="111"/>
      <c r="VLR18" s="111"/>
      <c r="VLS18" s="111"/>
      <c r="VLT18" s="111"/>
      <c r="VLU18" s="111"/>
      <c r="VLV18" s="111"/>
      <c r="VLW18" s="111"/>
      <c r="VLX18" s="111"/>
      <c r="VLY18" s="111"/>
      <c r="VLZ18" s="111"/>
      <c r="VMA18" s="111"/>
      <c r="VMB18" s="111"/>
      <c r="VMC18" s="111"/>
      <c r="VMD18" s="111"/>
      <c r="VME18" s="111"/>
      <c r="VMF18" s="111"/>
      <c r="VMG18" s="111"/>
      <c r="VMH18" s="111"/>
      <c r="VMI18" s="111"/>
      <c r="VMJ18" s="111"/>
      <c r="VMK18" s="111"/>
      <c r="VML18" s="111"/>
      <c r="VMM18" s="111"/>
      <c r="VMN18" s="111"/>
      <c r="VMO18" s="111"/>
      <c r="VMP18" s="111"/>
      <c r="VMQ18" s="111"/>
      <c r="VMR18" s="111"/>
      <c r="VMS18" s="111"/>
      <c r="VMT18" s="111"/>
      <c r="VMU18" s="111"/>
      <c r="VMV18" s="111"/>
      <c r="VMW18" s="111"/>
      <c r="VMX18" s="111"/>
      <c r="VMY18" s="111"/>
      <c r="VMZ18" s="111"/>
      <c r="VNA18" s="111"/>
      <c r="VNB18" s="111"/>
      <c r="VNC18" s="111"/>
      <c r="VND18" s="111"/>
      <c r="VNE18" s="111"/>
      <c r="VNF18" s="111"/>
      <c r="VNG18" s="111"/>
      <c r="VNH18" s="111"/>
      <c r="VNI18" s="111"/>
      <c r="VNJ18" s="111"/>
      <c r="VNK18" s="111"/>
      <c r="VNL18" s="111"/>
      <c r="VNM18" s="111"/>
      <c r="VNN18" s="111"/>
      <c r="VNO18" s="111"/>
      <c r="VNP18" s="111"/>
      <c r="VNQ18" s="111"/>
      <c r="VNR18" s="111"/>
      <c r="VNS18" s="111"/>
      <c r="VNT18" s="111"/>
      <c r="VNU18" s="111"/>
      <c r="VNV18" s="111"/>
      <c r="VNW18" s="111"/>
      <c r="VNX18" s="111"/>
      <c r="VNY18" s="111"/>
      <c r="VNZ18" s="111"/>
      <c r="VOA18" s="111"/>
      <c r="VOB18" s="111"/>
      <c r="VOC18" s="111"/>
      <c r="VOD18" s="111"/>
      <c r="VOE18" s="111"/>
      <c r="VOF18" s="111"/>
      <c r="VOG18" s="111"/>
      <c r="VOH18" s="111"/>
      <c r="VOI18" s="111"/>
      <c r="VOJ18" s="111"/>
      <c r="VOK18" s="111"/>
      <c r="VOL18" s="111"/>
      <c r="VOM18" s="111"/>
      <c r="VON18" s="111"/>
      <c r="VOO18" s="111"/>
      <c r="VOP18" s="111"/>
      <c r="VOQ18" s="111"/>
      <c r="VOR18" s="111"/>
      <c r="VOS18" s="111"/>
      <c r="VOT18" s="111"/>
      <c r="VOU18" s="111"/>
      <c r="VOV18" s="111"/>
      <c r="VOW18" s="111"/>
      <c r="VOX18" s="111"/>
      <c r="VOY18" s="111"/>
      <c r="VOZ18" s="111"/>
      <c r="VPA18" s="111"/>
      <c r="VPB18" s="111"/>
      <c r="VPC18" s="111"/>
      <c r="VPD18" s="111"/>
      <c r="VPE18" s="111"/>
      <c r="VPF18" s="111"/>
      <c r="VPG18" s="111"/>
      <c r="VPH18" s="111"/>
      <c r="VPI18" s="111"/>
      <c r="VPJ18" s="111"/>
      <c r="VPK18" s="111"/>
      <c r="VPL18" s="111"/>
      <c r="VPM18" s="111"/>
      <c r="VPN18" s="111"/>
      <c r="VPO18" s="111"/>
      <c r="VPP18" s="111"/>
      <c r="VPQ18" s="111"/>
      <c r="VPR18" s="111"/>
      <c r="VPS18" s="111"/>
      <c r="VPT18" s="111"/>
      <c r="VPU18" s="111"/>
      <c r="VPV18" s="111"/>
      <c r="VPW18" s="111"/>
      <c r="VPX18" s="111"/>
      <c r="VPY18" s="111"/>
      <c r="VPZ18" s="111"/>
      <c r="VQA18" s="111"/>
      <c r="VQB18" s="111"/>
      <c r="VQC18" s="111"/>
      <c r="VQD18" s="111"/>
      <c r="VQE18" s="111"/>
      <c r="VQF18" s="111"/>
      <c r="VQG18" s="111"/>
      <c r="VQH18" s="111"/>
      <c r="VQI18" s="111"/>
      <c r="VQJ18" s="111"/>
      <c r="VQK18" s="111"/>
      <c r="VQL18" s="111"/>
      <c r="VQM18" s="111"/>
      <c r="VQN18" s="111"/>
      <c r="VQO18" s="111"/>
      <c r="VQP18" s="111"/>
      <c r="VQQ18" s="111"/>
      <c r="VQR18" s="111"/>
      <c r="VQS18" s="111"/>
      <c r="VQT18" s="111"/>
      <c r="VQU18" s="111"/>
      <c r="VQV18" s="111"/>
      <c r="VQW18" s="111"/>
      <c r="VQX18" s="111"/>
      <c r="VQY18" s="111"/>
      <c r="VQZ18" s="111"/>
      <c r="VRA18" s="111"/>
      <c r="VRB18" s="111"/>
      <c r="VRC18" s="111"/>
      <c r="VRD18" s="111"/>
      <c r="VRE18" s="111"/>
      <c r="VRF18" s="111"/>
      <c r="VRG18" s="111"/>
      <c r="VRH18" s="111"/>
      <c r="VRI18" s="111"/>
      <c r="VRJ18" s="111"/>
      <c r="VRK18" s="111"/>
      <c r="VRL18" s="111"/>
      <c r="VRM18" s="111"/>
      <c r="VRN18" s="111"/>
      <c r="VRO18" s="111"/>
      <c r="VRP18" s="111"/>
      <c r="VRQ18" s="111"/>
      <c r="VRR18" s="111"/>
      <c r="VRS18" s="111"/>
      <c r="VRT18" s="111"/>
      <c r="VRU18" s="111"/>
      <c r="VRV18" s="111"/>
      <c r="VRW18" s="111"/>
      <c r="VRX18" s="111"/>
      <c r="VRY18" s="111"/>
      <c r="VRZ18" s="111"/>
      <c r="VSA18" s="111"/>
      <c r="VSB18" s="111"/>
      <c r="VSC18" s="111"/>
      <c r="VSD18" s="111"/>
      <c r="VSE18" s="111"/>
      <c r="VSF18" s="111"/>
      <c r="VSG18" s="111"/>
      <c r="VSH18" s="111"/>
      <c r="VSI18" s="111"/>
      <c r="VSJ18" s="111"/>
      <c r="VSK18" s="111"/>
      <c r="VSL18" s="111"/>
      <c r="VSM18" s="111"/>
      <c r="VSN18" s="111"/>
      <c r="VSO18" s="111"/>
      <c r="VSP18" s="111"/>
      <c r="VSQ18" s="111"/>
      <c r="VSR18" s="111"/>
      <c r="VSS18" s="111"/>
      <c r="VST18" s="111"/>
      <c r="VSU18" s="111"/>
      <c r="VSV18" s="111"/>
      <c r="VSW18" s="111"/>
      <c r="VSX18" s="111"/>
      <c r="VSY18" s="111"/>
      <c r="VSZ18" s="111"/>
      <c r="VTA18" s="111"/>
      <c r="VTB18" s="111"/>
      <c r="VTC18" s="111"/>
      <c r="VTD18" s="111"/>
      <c r="VTE18" s="111"/>
      <c r="VTF18" s="111"/>
      <c r="VTG18" s="111"/>
      <c r="VTH18" s="111"/>
      <c r="VTI18" s="111"/>
      <c r="VTJ18" s="111"/>
      <c r="VTK18" s="111"/>
      <c r="VTL18" s="111"/>
      <c r="VTM18" s="111"/>
      <c r="VTN18" s="111"/>
      <c r="VTO18" s="111"/>
      <c r="VTP18" s="111"/>
      <c r="VTQ18" s="111"/>
      <c r="VTR18" s="111"/>
      <c r="VTS18" s="111"/>
      <c r="VTT18" s="111"/>
      <c r="VTU18" s="111"/>
      <c r="VTV18" s="111"/>
      <c r="VTW18" s="111"/>
      <c r="VTX18" s="111"/>
      <c r="VTY18" s="111"/>
      <c r="VTZ18" s="111"/>
      <c r="VUA18" s="111"/>
      <c r="VUB18" s="111"/>
      <c r="VUC18" s="111"/>
      <c r="VUD18" s="111"/>
      <c r="VUE18" s="111"/>
      <c r="VUF18" s="111"/>
      <c r="VUG18" s="111"/>
      <c r="VUH18" s="111"/>
      <c r="VUI18" s="111"/>
      <c r="VUJ18" s="111"/>
      <c r="VUK18" s="111"/>
      <c r="VUL18" s="111"/>
      <c r="VUM18" s="111"/>
      <c r="VUN18" s="111"/>
      <c r="VUO18" s="111"/>
      <c r="VUP18" s="111"/>
      <c r="VUQ18" s="111"/>
      <c r="VUR18" s="111"/>
      <c r="VUS18" s="111"/>
      <c r="VUT18" s="111"/>
      <c r="VUU18" s="111"/>
      <c r="VUV18" s="111"/>
      <c r="VUW18" s="111"/>
      <c r="VUX18" s="111"/>
      <c r="VUY18" s="111"/>
      <c r="VUZ18" s="111"/>
      <c r="VVA18" s="111"/>
      <c r="VVB18" s="111"/>
      <c r="VVC18" s="111"/>
      <c r="VVD18" s="111"/>
      <c r="VVE18" s="111"/>
      <c r="VVF18" s="111"/>
      <c r="VVG18" s="111"/>
      <c r="VVH18" s="111"/>
      <c r="VVI18" s="111"/>
      <c r="VVJ18" s="111"/>
      <c r="VVK18" s="111"/>
      <c r="VVL18" s="111"/>
      <c r="VVM18" s="111"/>
      <c r="VVN18" s="111"/>
      <c r="VVO18" s="111"/>
      <c r="VVP18" s="111"/>
      <c r="VVQ18" s="111"/>
      <c r="VVR18" s="111"/>
      <c r="VVS18" s="111"/>
      <c r="VVT18" s="111"/>
      <c r="VVU18" s="111"/>
      <c r="VVV18" s="111"/>
      <c r="VVW18" s="111"/>
      <c r="VVX18" s="111"/>
      <c r="VVY18" s="111"/>
      <c r="VVZ18" s="111"/>
      <c r="VWA18" s="111"/>
      <c r="VWB18" s="111"/>
      <c r="VWC18" s="111"/>
      <c r="VWD18" s="111"/>
      <c r="VWE18" s="111"/>
      <c r="VWF18" s="111"/>
      <c r="VWG18" s="111"/>
      <c r="VWH18" s="111"/>
      <c r="VWI18" s="111"/>
      <c r="VWJ18" s="111"/>
      <c r="VWK18" s="111"/>
      <c r="VWL18" s="111"/>
      <c r="VWM18" s="111"/>
      <c r="VWN18" s="111"/>
      <c r="VWO18" s="111"/>
      <c r="VWP18" s="111"/>
      <c r="VWQ18" s="111"/>
      <c r="VWR18" s="111"/>
      <c r="VWS18" s="111"/>
      <c r="VWT18" s="111"/>
      <c r="VWU18" s="111"/>
      <c r="VWV18" s="111"/>
      <c r="VWW18" s="111"/>
      <c r="VWX18" s="111"/>
      <c r="VWY18" s="111"/>
      <c r="VWZ18" s="111"/>
      <c r="VXA18" s="111"/>
      <c r="VXB18" s="111"/>
      <c r="VXC18" s="111"/>
      <c r="VXD18" s="111"/>
      <c r="VXE18" s="111"/>
      <c r="VXF18" s="111"/>
      <c r="VXG18" s="111"/>
      <c r="VXH18" s="111"/>
      <c r="VXI18" s="111"/>
      <c r="VXJ18" s="111"/>
      <c r="VXK18" s="111"/>
      <c r="VXL18" s="111"/>
      <c r="VXM18" s="111"/>
      <c r="VXN18" s="111"/>
      <c r="VXO18" s="111"/>
      <c r="VXP18" s="111"/>
      <c r="VXQ18" s="111"/>
      <c r="VXR18" s="111"/>
      <c r="VXS18" s="111"/>
      <c r="VXT18" s="111"/>
      <c r="VXU18" s="111"/>
      <c r="VXV18" s="111"/>
      <c r="VXW18" s="111"/>
      <c r="VXX18" s="111"/>
      <c r="VXY18" s="111"/>
      <c r="VXZ18" s="111"/>
      <c r="VYA18" s="111"/>
      <c r="VYB18" s="111"/>
      <c r="VYC18" s="111"/>
      <c r="VYD18" s="111"/>
      <c r="VYE18" s="111"/>
      <c r="VYF18" s="111"/>
      <c r="VYG18" s="111"/>
      <c r="VYH18" s="111"/>
      <c r="VYI18" s="111"/>
      <c r="VYJ18" s="111"/>
      <c r="VYK18" s="111"/>
      <c r="VYL18" s="111"/>
      <c r="VYM18" s="111"/>
      <c r="VYN18" s="111"/>
      <c r="VYO18" s="111"/>
      <c r="VYP18" s="111"/>
      <c r="VYQ18" s="111"/>
      <c r="VYR18" s="111"/>
      <c r="VYS18" s="111"/>
      <c r="VYT18" s="111"/>
      <c r="VYU18" s="111"/>
      <c r="VYV18" s="111"/>
      <c r="VYW18" s="111"/>
      <c r="VYX18" s="111"/>
      <c r="VYY18" s="111"/>
      <c r="VYZ18" s="111"/>
      <c r="VZA18" s="111"/>
      <c r="VZB18" s="111"/>
      <c r="VZC18" s="111"/>
      <c r="VZD18" s="111"/>
      <c r="VZE18" s="111"/>
      <c r="VZF18" s="111"/>
      <c r="VZG18" s="111"/>
      <c r="VZH18" s="111"/>
      <c r="VZI18" s="111"/>
      <c r="VZJ18" s="111"/>
      <c r="VZK18" s="111"/>
      <c r="VZL18" s="111"/>
      <c r="VZM18" s="111"/>
      <c r="VZN18" s="111"/>
      <c r="VZO18" s="111"/>
      <c r="VZP18" s="111"/>
      <c r="VZQ18" s="111"/>
      <c r="VZR18" s="111"/>
      <c r="VZS18" s="111"/>
      <c r="VZT18" s="111"/>
      <c r="VZU18" s="111"/>
      <c r="VZV18" s="111"/>
      <c r="VZW18" s="111"/>
      <c r="VZX18" s="111"/>
      <c r="VZY18" s="111"/>
      <c r="VZZ18" s="111"/>
      <c r="WAA18" s="111"/>
      <c r="WAB18" s="111"/>
      <c r="WAC18" s="111"/>
      <c r="WAD18" s="111"/>
      <c r="WAE18" s="111"/>
      <c r="WAF18" s="111"/>
      <c r="WAG18" s="111"/>
      <c r="WAH18" s="111"/>
      <c r="WAI18" s="111"/>
      <c r="WAJ18" s="111"/>
      <c r="WAK18" s="111"/>
      <c r="WAL18" s="111"/>
      <c r="WAM18" s="111"/>
      <c r="WAN18" s="111"/>
      <c r="WAO18" s="111"/>
      <c r="WAP18" s="111"/>
      <c r="WAQ18" s="111"/>
      <c r="WAR18" s="111"/>
      <c r="WAS18" s="111"/>
      <c r="WAT18" s="111"/>
      <c r="WAU18" s="111"/>
      <c r="WAV18" s="111"/>
      <c r="WAW18" s="111"/>
      <c r="WAX18" s="111"/>
      <c r="WAY18" s="111"/>
      <c r="WAZ18" s="111"/>
      <c r="WBA18" s="111"/>
      <c r="WBB18" s="111"/>
      <c r="WBC18" s="111"/>
      <c r="WBD18" s="111"/>
      <c r="WBE18" s="111"/>
      <c r="WBF18" s="111"/>
      <c r="WBG18" s="111"/>
      <c r="WBH18" s="111"/>
      <c r="WBI18" s="111"/>
      <c r="WBJ18" s="111"/>
      <c r="WBK18" s="111"/>
      <c r="WBL18" s="111"/>
      <c r="WBM18" s="111"/>
      <c r="WBN18" s="111"/>
      <c r="WBO18" s="111"/>
      <c r="WBP18" s="111"/>
      <c r="WBQ18" s="111"/>
      <c r="WBR18" s="111"/>
      <c r="WBS18" s="111"/>
      <c r="WBT18" s="111"/>
      <c r="WBU18" s="111"/>
      <c r="WBV18" s="111"/>
      <c r="WBW18" s="111"/>
      <c r="WBX18" s="111"/>
      <c r="WBY18" s="111"/>
      <c r="WBZ18" s="111"/>
      <c r="WCA18" s="111"/>
      <c r="WCB18" s="111"/>
      <c r="WCC18" s="111"/>
      <c r="WCD18" s="111"/>
      <c r="WCE18" s="111"/>
      <c r="WCF18" s="111"/>
      <c r="WCG18" s="111"/>
      <c r="WCH18" s="111"/>
      <c r="WCI18" s="111"/>
      <c r="WCJ18" s="111"/>
      <c r="WCK18" s="111"/>
      <c r="WCL18" s="111"/>
      <c r="WCM18" s="111"/>
      <c r="WCN18" s="111"/>
      <c r="WCO18" s="111"/>
      <c r="WCP18" s="111"/>
      <c r="WCQ18" s="111"/>
      <c r="WCR18" s="111"/>
      <c r="WCS18" s="111"/>
      <c r="WCT18" s="111"/>
      <c r="WCU18" s="111"/>
      <c r="WCV18" s="111"/>
      <c r="WCW18" s="111"/>
      <c r="WCX18" s="111"/>
      <c r="WCY18" s="111"/>
      <c r="WCZ18" s="111"/>
      <c r="WDA18" s="111"/>
      <c r="WDB18" s="111"/>
      <c r="WDC18" s="111"/>
      <c r="WDD18" s="111"/>
      <c r="WDE18" s="111"/>
      <c r="WDF18" s="111"/>
      <c r="WDG18" s="111"/>
      <c r="WDH18" s="111"/>
      <c r="WDI18" s="111"/>
      <c r="WDJ18" s="111"/>
      <c r="WDK18" s="111"/>
      <c r="WDL18" s="111"/>
      <c r="WDM18" s="111"/>
      <c r="WDN18" s="111"/>
      <c r="WDO18" s="111"/>
      <c r="WDP18" s="111"/>
      <c r="WDQ18" s="111"/>
      <c r="WDR18" s="111"/>
      <c r="WDS18" s="111"/>
      <c r="WDT18" s="111"/>
      <c r="WDU18" s="111"/>
      <c r="WDV18" s="111"/>
      <c r="WDW18" s="111"/>
      <c r="WDX18" s="111"/>
      <c r="WDY18" s="111"/>
      <c r="WDZ18" s="111"/>
      <c r="WEA18" s="111"/>
      <c r="WEB18" s="111"/>
      <c r="WEC18" s="111"/>
      <c r="WED18" s="111"/>
      <c r="WEE18" s="111"/>
      <c r="WEF18" s="111"/>
      <c r="WEG18" s="111"/>
      <c r="WEH18" s="111"/>
      <c r="WEI18" s="111"/>
      <c r="WEJ18" s="111"/>
      <c r="WEK18" s="111"/>
      <c r="WEL18" s="111"/>
      <c r="WEM18" s="111"/>
      <c r="WEN18" s="111"/>
      <c r="WEO18" s="111"/>
      <c r="WEP18" s="111"/>
      <c r="WEQ18" s="111"/>
      <c r="WER18" s="111"/>
      <c r="WES18" s="111"/>
      <c r="WET18" s="111"/>
      <c r="WEU18" s="111"/>
      <c r="WEV18" s="111"/>
      <c r="WEW18" s="111"/>
      <c r="WEX18" s="111"/>
      <c r="WEY18" s="111"/>
      <c r="WEZ18" s="111"/>
      <c r="WFA18" s="111"/>
      <c r="WFB18" s="111"/>
      <c r="WFC18" s="111"/>
      <c r="WFD18" s="111"/>
      <c r="WFE18" s="111"/>
      <c r="WFF18" s="111"/>
      <c r="WFG18" s="111"/>
      <c r="WFH18" s="111"/>
      <c r="WFI18" s="111"/>
      <c r="WFJ18" s="111"/>
      <c r="WFK18" s="111"/>
      <c r="WFL18" s="111"/>
      <c r="WFM18" s="111"/>
      <c r="WFN18" s="111"/>
      <c r="WFO18" s="111"/>
      <c r="WFP18" s="111"/>
      <c r="WFQ18" s="111"/>
      <c r="WFR18" s="111"/>
      <c r="WFS18" s="111"/>
      <c r="WFT18" s="111"/>
      <c r="WFU18" s="111"/>
      <c r="WFV18" s="111"/>
      <c r="WFW18" s="111"/>
      <c r="WFX18" s="111"/>
      <c r="WFY18" s="111"/>
      <c r="WFZ18" s="111"/>
      <c r="WGA18" s="111"/>
      <c r="WGB18" s="111"/>
      <c r="WGC18" s="111"/>
      <c r="WGD18" s="111"/>
      <c r="WGE18" s="111"/>
      <c r="WGF18" s="111"/>
      <c r="WGG18" s="111"/>
      <c r="WGH18" s="111"/>
      <c r="WGI18" s="111"/>
      <c r="WGJ18" s="111"/>
      <c r="WGK18" s="111"/>
      <c r="WGL18" s="111"/>
      <c r="WGM18" s="111"/>
      <c r="WGN18" s="111"/>
      <c r="WGO18" s="111"/>
      <c r="WGP18" s="111"/>
      <c r="WGQ18" s="111"/>
      <c r="WGR18" s="111"/>
      <c r="WGS18" s="111"/>
      <c r="WGT18" s="111"/>
      <c r="WGU18" s="111"/>
      <c r="WGV18" s="111"/>
      <c r="WGW18" s="111"/>
      <c r="WGX18" s="111"/>
      <c r="WGY18" s="111"/>
      <c r="WGZ18" s="111"/>
      <c r="WHA18" s="111"/>
      <c r="WHB18" s="111"/>
      <c r="WHC18" s="111"/>
      <c r="WHD18" s="111"/>
      <c r="WHE18" s="111"/>
      <c r="WHF18" s="111"/>
      <c r="WHG18" s="111"/>
      <c r="WHH18" s="111"/>
      <c r="WHI18" s="111"/>
      <c r="WHJ18" s="111"/>
      <c r="WHK18" s="111"/>
      <c r="WHL18" s="111"/>
      <c r="WHM18" s="111"/>
      <c r="WHN18" s="111"/>
      <c r="WHO18" s="111"/>
      <c r="WHP18" s="111"/>
      <c r="WHQ18" s="111"/>
      <c r="WHR18" s="111"/>
      <c r="WHS18" s="111"/>
      <c r="WHT18" s="111"/>
      <c r="WHU18" s="111"/>
      <c r="WHV18" s="111"/>
      <c r="WHW18" s="111"/>
      <c r="WHX18" s="111"/>
      <c r="WHY18" s="111"/>
      <c r="WHZ18" s="111"/>
      <c r="WIA18" s="111"/>
      <c r="WIB18" s="111"/>
      <c r="WIC18" s="111"/>
      <c r="WID18" s="111"/>
      <c r="WIE18" s="111"/>
      <c r="WIF18" s="111"/>
      <c r="WIG18" s="111"/>
      <c r="WIH18" s="111"/>
      <c r="WII18" s="111"/>
      <c r="WIJ18" s="111"/>
      <c r="WIK18" s="111"/>
      <c r="WIL18" s="111"/>
      <c r="WIM18" s="111"/>
      <c r="WIN18" s="111"/>
      <c r="WIO18" s="111"/>
      <c r="WIP18" s="111"/>
      <c r="WIQ18" s="111"/>
      <c r="WIR18" s="111"/>
      <c r="WIS18" s="111"/>
      <c r="WIT18" s="111"/>
      <c r="WIU18" s="111"/>
      <c r="WIV18" s="111"/>
      <c r="WIW18" s="111"/>
      <c r="WIX18" s="111"/>
      <c r="WIY18" s="111"/>
      <c r="WIZ18" s="111"/>
      <c r="WJA18" s="111"/>
      <c r="WJB18" s="111"/>
      <c r="WJC18" s="111"/>
      <c r="WJD18" s="111"/>
      <c r="WJE18" s="111"/>
      <c r="WJF18" s="111"/>
      <c r="WJG18" s="111"/>
      <c r="WJH18" s="111"/>
      <c r="WJI18" s="111"/>
      <c r="WJJ18" s="111"/>
      <c r="WJK18" s="111"/>
      <c r="WJL18" s="111"/>
      <c r="WJM18" s="111"/>
      <c r="WJN18" s="111"/>
      <c r="WJO18" s="111"/>
      <c r="WJP18" s="111"/>
      <c r="WJQ18" s="111"/>
      <c r="WJR18" s="111"/>
      <c r="WJS18" s="111"/>
      <c r="WJT18" s="111"/>
      <c r="WJU18" s="111"/>
      <c r="WJV18" s="111"/>
      <c r="WJW18" s="111"/>
      <c r="WJX18" s="111"/>
      <c r="WJY18" s="111"/>
      <c r="WJZ18" s="111"/>
      <c r="WKA18" s="111"/>
      <c r="WKB18" s="111"/>
      <c r="WKC18" s="111"/>
      <c r="WKD18" s="111"/>
      <c r="WKE18" s="111"/>
      <c r="WKF18" s="111"/>
      <c r="WKG18" s="111"/>
      <c r="WKH18" s="111"/>
      <c r="WKI18" s="111"/>
      <c r="WKJ18" s="111"/>
      <c r="WKK18" s="111"/>
      <c r="WKL18" s="111"/>
      <c r="WKM18" s="111"/>
      <c r="WKN18" s="111"/>
      <c r="WKO18" s="111"/>
      <c r="WKP18" s="111"/>
      <c r="WKQ18" s="111"/>
      <c r="WKR18" s="111"/>
      <c r="WKS18" s="111"/>
      <c r="WKT18" s="111"/>
      <c r="WKU18" s="111"/>
      <c r="WKV18" s="111"/>
      <c r="WKW18" s="111"/>
      <c r="WKX18" s="111"/>
      <c r="WKY18" s="111"/>
      <c r="WKZ18" s="111"/>
      <c r="WLA18" s="111"/>
      <c r="WLB18" s="111"/>
      <c r="WLC18" s="111"/>
      <c r="WLD18" s="111"/>
      <c r="WLE18" s="111"/>
      <c r="WLF18" s="111"/>
      <c r="WLG18" s="111"/>
      <c r="WLH18" s="111"/>
      <c r="WLI18" s="111"/>
      <c r="WLJ18" s="111"/>
      <c r="WLK18" s="111"/>
      <c r="WLL18" s="111"/>
      <c r="WLM18" s="111"/>
      <c r="WLN18" s="111"/>
      <c r="WLO18" s="111"/>
      <c r="WLP18" s="111"/>
      <c r="WLQ18" s="111"/>
      <c r="WLR18" s="111"/>
      <c r="WLS18" s="111"/>
      <c r="WLT18" s="111"/>
      <c r="WLU18" s="111"/>
      <c r="WLV18" s="111"/>
      <c r="WLW18" s="111"/>
      <c r="WLX18" s="111"/>
      <c r="WLY18" s="111"/>
      <c r="WLZ18" s="111"/>
      <c r="WMA18" s="111"/>
      <c r="WMB18" s="111"/>
      <c r="WMC18" s="111"/>
      <c r="WMD18" s="111"/>
      <c r="WME18" s="111"/>
      <c r="WMF18" s="111"/>
      <c r="WMG18" s="111"/>
      <c r="WMH18" s="111"/>
      <c r="WMI18" s="111"/>
      <c r="WMJ18" s="111"/>
      <c r="WMK18" s="111"/>
      <c r="WML18" s="111"/>
      <c r="WMM18" s="111"/>
      <c r="WMN18" s="111"/>
      <c r="WMO18" s="111"/>
      <c r="WMP18" s="111"/>
      <c r="WMQ18" s="111"/>
      <c r="WMR18" s="111"/>
      <c r="WMS18" s="111"/>
      <c r="WMT18" s="111"/>
      <c r="WMU18" s="111"/>
      <c r="WMV18" s="111"/>
      <c r="WMW18" s="111"/>
      <c r="WMX18" s="111"/>
      <c r="WMY18" s="111"/>
      <c r="WMZ18" s="111"/>
      <c r="WNA18" s="111"/>
      <c r="WNB18" s="111"/>
      <c r="WNC18" s="111"/>
      <c r="WND18" s="111"/>
      <c r="WNE18" s="111"/>
      <c r="WNF18" s="111"/>
      <c r="WNG18" s="111"/>
      <c r="WNH18" s="111"/>
      <c r="WNI18" s="111"/>
      <c r="WNJ18" s="111"/>
      <c r="WNK18" s="111"/>
      <c r="WNL18" s="111"/>
      <c r="WNM18" s="111"/>
      <c r="WNN18" s="111"/>
      <c r="WNO18" s="111"/>
      <c r="WNP18" s="111"/>
      <c r="WNQ18" s="111"/>
      <c r="WNR18" s="111"/>
      <c r="WNS18" s="111"/>
      <c r="WNT18" s="111"/>
      <c r="WNU18" s="111"/>
      <c r="WNV18" s="111"/>
      <c r="WNW18" s="111"/>
      <c r="WNX18" s="111"/>
      <c r="WNY18" s="111"/>
      <c r="WNZ18" s="111"/>
      <c r="WOA18" s="111"/>
      <c r="WOB18" s="111"/>
      <c r="WOC18" s="111"/>
      <c r="WOD18" s="111"/>
      <c r="WOE18" s="111"/>
      <c r="WOF18" s="111"/>
      <c r="WOG18" s="111"/>
      <c r="WOH18" s="111"/>
      <c r="WOI18" s="111"/>
      <c r="WOJ18" s="111"/>
      <c r="WOK18" s="111"/>
      <c r="WOL18" s="111"/>
      <c r="WOM18" s="111"/>
      <c r="WON18" s="111"/>
      <c r="WOO18" s="111"/>
      <c r="WOP18" s="111"/>
      <c r="WOQ18" s="111"/>
      <c r="WOR18" s="111"/>
      <c r="WOS18" s="111"/>
      <c r="WOT18" s="111"/>
      <c r="WOU18" s="111"/>
      <c r="WOV18" s="111"/>
      <c r="WOW18" s="111"/>
      <c r="WOX18" s="111"/>
      <c r="WOY18" s="111"/>
      <c r="WOZ18" s="111"/>
      <c r="WPA18" s="111"/>
      <c r="WPB18" s="111"/>
      <c r="WPC18" s="111"/>
      <c r="WPD18" s="111"/>
      <c r="WPE18" s="111"/>
      <c r="WPF18" s="111"/>
      <c r="WPG18" s="111"/>
      <c r="WPH18" s="111"/>
      <c r="WPI18" s="111"/>
      <c r="WPJ18" s="111"/>
      <c r="WPK18" s="111"/>
      <c r="WPL18" s="111"/>
      <c r="WPM18" s="111"/>
      <c r="WPN18" s="111"/>
      <c r="WPO18" s="111"/>
      <c r="WPP18" s="111"/>
      <c r="WPQ18" s="111"/>
      <c r="WPR18" s="111"/>
      <c r="WPS18" s="111"/>
      <c r="WPT18" s="111"/>
      <c r="WPU18" s="111"/>
      <c r="WPV18" s="111"/>
      <c r="WPW18" s="111"/>
      <c r="WPX18" s="111"/>
      <c r="WPY18" s="111"/>
      <c r="WPZ18" s="111"/>
      <c r="WQA18" s="111"/>
      <c r="WQB18" s="111"/>
      <c r="WQC18" s="111"/>
      <c r="WQD18" s="111"/>
      <c r="WQE18" s="111"/>
      <c r="WQF18" s="111"/>
      <c r="WQG18" s="111"/>
      <c r="WQH18" s="111"/>
      <c r="WQI18" s="111"/>
      <c r="WQJ18" s="111"/>
      <c r="WQK18" s="111"/>
      <c r="WQL18" s="111"/>
      <c r="WQM18" s="111"/>
      <c r="WQN18" s="111"/>
      <c r="WQO18" s="111"/>
      <c r="WQP18" s="111"/>
      <c r="WQQ18" s="111"/>
      <c r="WQR18" s="111"/>
      <c r="WQS18" s="111"/>
      <c r="WQT18" s="111"/>
      <c r="WQU18" s="111"/>
      <c r="WQV18" s="111"/>
      <c r="WQW18" s="111"/>
      <c r="WQX18" s="111"/>
      <c r="WQY18" s="111"/>
      <c r="WQZ18" s="111"/>
      <c r="WRA18" s="111"/>
      <c r="WRB18" s="111"/>
      <c r="WRC18" s="111"/>
      <c r="WRD18" s="111"/>
      <c r="WRE18" s="111"/>
      <c r="WRF18" s="111"/>
      <c r="WRG18" s="111"/>
      <c r="WRH18" s="111"/>
      <c r="WRI18" s="111"/>
      <c r="WRJ18" s="111"/>
      <c r="WRK18" s="111"/>
      <c r="WRL18" s="111"/>
      <c r="WRM18" s="111"/>
      <c r="WRN18" s="111"/>
      <c r="WRO18" s="111"/>
      <c r="WRP18" s="111"/>
      <c r="WRQ18" s="111"/>
      <c r="WRR18" s="111"/>
      <c r="WRS18" s="111"/>
      <c r="WRT18" s="111"/>
      <c r="WRU18" s="111"/>
      <c r="WRV18" s="111"/>
      <c r="WRW18" s="111"/>
      <c r="WRX18" s="111"/>
      <c r="WRY18" s="111"/>
      <c r="WRZ18" s="111"/>
      <c r="WSA18" s="111"/>
      <c r="WSB18" s="111"/>
      <c r="WSC18" s="111"/>
      <c r="WSD18" s="111"/>
      <c r="WSE18" s="111"/>
      <c r="WSF18" s="111"/>
      <c r="WSG18" s="111"/>
      <c r="WSH18" s="111"/>
      <c r="WSI18" s="111"/>
      <c r="WSJ18" s="111"/>
      <c r="WSK18" s="111"/>
      <c r="WSL18" s="111"/>
      <c r="WSM18" s="111"/>
      <c r="WSN18" s="111"/>
      <c r="WSO18" s="111"/>
      <c r="WSP18" s="111"/>
      <c r="WSQ18" s="111"/>
      <c r="WSR18" s="111"/>
      <c r="WSS18" s="111"/>
      <c r="WST18" s="111"/>
      <c r="WSU18" s="111"/>
      <c r="WSV18" s="111"/>
      <c r="WSW18" s="111"/>
      <c r="WSX18" s="111"/>
      <c r="WSY18" s="111"/>
      <c r="WSZ18" s="111"/>
      <c r="WTA18" s="111"/>
      <c r="WTB18" s="111"/>
      <c r="WTC18" s="111"/>
      <c r="WTD18" s="111"/>
      <c r="WTE18" s="111"/>
      <c r="WTF18" s="111"/>
      <c r="WTG18" s="111"/>
      <c r="WTH18" s="111"/>
      <c r="WTI18" s="111"/>
      <c r="WTJ18" s="111"/>
      <c r="WTK18" s="111"/>
      <c r="WTL18" s="111"/>
      <c r="WTM18" s="111"/>
      <c r="WTN18" s="111"/>
      <c r="WTO18" s="111"/>
      <c r="WTP18" s="111"/>
      <c r="WTQ18" s="111"/>
      <c r="WTR18" s="111"/>
      <c r="WTS18" s="111"/>
      <c r="WTT18" s="111"/>
      <c r="WTU18" s="111"/>
      <c r="WTV18" s="111"/>
      <c r="WTW18" s="111"/>
      <c r="WTX18" s="111"/>
      <c r="WTY18" s="111"/>
      <c r="WTZ18" s="111"/>
      <c r="WUA18" s="111"/>
      <c r="WUB18" s="111"/>
      <c r="WUC18" s="111"/>
      <c r="WUD18" s="111"/>
      <c r="WUE18" s="111"/>
      <c r="WUF18" s="111"/>
      <c r="WUG18" s="111"/>
      <c r="WUH18" s="111"/>
      <c r="WUI18" s="111"/>
      <c r="WUJ18" s="111"/>
      <c r="WUK18" s="111"/>
      <c r="WUL18" s="111"/>
      <c r="WUM18" s="111"/>
      <c r="WUN18" s="111"/>
      <c r="WUO18" s="111"/>
      <c r="WUP18" s="111"/>
      <c r="WUQ18" s="111"/>
      <c r="WUR18" s="111"/>
      <c r="WUS18" s="111"/>
      <c r="WUT18" s="111"/>
      <c r="WUU18" s="111"/>
      <c r="WUV18" s="111"/>
      <c r="WUW18" s="111"/>
      <c r="WUX18" s="111"/>
      <c r="WUY18" s="111"/>
      <c r="WUZ18" s="111"/>
      <c r="WVA18" s="111"/>
      <c r="WVB18" s="111"/>
      <c r="WVC18" s="111"/>
      <c r="WVD18" s="111"/>
      <c r="WVE18" s="111"/>
      <c r="WVF18" s="111"/>
      <c r="WVG18" s="111"/>
      <c r="WVH18" s="111"/>
      <c r="WVI18" s="111"/>
      <c r="WVJ18" s="111"/>
      <c r="WVK18" s="111"/>
      <c r="WVL18" s="111"/>
      <c r="WVM18" s="111"/>
      <c r="WVN18" s="111"/>
      <c r="WVO18" s="111"/>
      <c r="WVP18" s="111"/>
      <c r="WVQ18" s="111"/>
      <c r="WVR18" s="111"/>
      <c r="WVS18" s="111"/>
      <c r="WVT18" s="111"/>
      <c r="WVU18" s="111"/>
      <c r="WVV18" s="111"/>
      <c r="WVW18" s="111"/>
      <c r="WVX18" s="111"/>
      <c r="WVY18" s="111"/>
      <c r="WVZ18" s="111"/>
      <c r="WWA18" s="111"/>
      <c r="WWB18" s="111"/>
      <c r="WWC18" s="111"/>
      <c r="WWD18" s="111"/>
      <c r="WWE18" s="111"/>
      <c r="WWF18" s="111"/>
      <c r="WWG18" s="111"/>
      <c r="WWH18" s="111"/>
      <c r="WWI18" s="111"/>
      <c r="WWJ18" s="111"/>
      <c r="WWK18" s="111"/>
      <c r="WWL18" s="111"/>
      <c r="WWM18" s="111"/>
      <c r="WWN18" s="111"/>
      <c r="WWO18" s="111"/>
      <c r="WWP18" s="111"/>
      <c r="WWQ18" s="111"/>
      <c r="WWR18" s="111"/>
      <c r="WWS18" s="111"/>
      <c r="WWT18" s="111"/>
      <c r="WWU18" s="111"/>
      <c r="WWV18" s="111"/>
      <c r="WWW18" s="111"/>
      <c r="WWX18" s="111"/>
      <c r="WWY18" s="111"/>
      <c r="WWZ18" s="111"/>
      <c r="WXA18" s="111"/>
      <c r="WXB18" s="111"/>
      <c r="WXC18" s="111"/>
      <c r="WXD18" s="111"/>
      <c r="WXE18" s="111"/>
      <c r="WXF18" s="111"/>
      <c r="WXG18" s="111"/>
      <c r="WXH18" s="111"/>
      <c r="WXI18" s="111"/>
      <c r="WXJ18" s="111"/>
      <c r="WXK18" s="111"/>
      <c r="WXL18" s="111"/>
      <c r="WXM18" s="111"/>
      <c r="WXN18" s="111"/>
      <c r="WXO18" s="111"/>
      <c r="WXP18" s="111"/>
      <c r="WXQ18" s="111"/>
      <c r="WXR18" s="111"/>
      <c r="WXS18" s="111"/>
      <c r="WXT18" s="111"/>
      <c r="WXU18" s="111"/>
      <c r="WXV18" s="111"/>
      <c r="WXW18" s="111"/>
      <c r="WXX18" s="111"/>
      <c r="WXY18" s="111"/>
      <c r="WXZ18" s="111"/>
      <c r="WYA18" s="111"/>
      <c r="WYB18" s="111"/>
      <c r="WYC18" s="111"/>
      <c r="WYD18" s="111"/>
      <c r="WYE18" s="111"/>
      <c r="WYF18" s="111"/>
      <c r="WYG18" s="111"/>
      <c r="WYH18" s="111"/>
      <c r="WYI18" s="111"/>
      <c r="WYJ18" s="111"/>
      <c r="WYK18" s="111"/>
      <c r="WYL18" s="111"/>
      <c r="WYM18" s="111"/>
      <c r="WYN18" s="111"/>
      <c r="WYO18" s="111"/>
      <c r="WYP18" s="111"/>
      <c r="WYQ18" s="111"/>
      <c r="WYR18" s="111"/>
      <c r="WYS18" s="111"/>
      <c r="WYT18" s="111"/>
      <c r="WYU18" s="111"/>
      <c r="WYV18" s="111"/>
      <c r="WYW18" s="111"/>
      <c r="WYX18" s="111"/>
      <c r="WYY18" s="111"/>
      <c r="WYZ18" s="111"/>
      <c r="WZA18" s="111"/>
      <c r="WZB18" s="111"/>
      <c r="WZC18" s="111"/>
      <c r="WZD18" s="111"/>
      <c r="WZE18" s="111"/>
      <c r="WZF18" s="111"/>
      <c r="WZG18" s="111"/>
      <c r="WZH18" s="111"/>
      <c r="WZI18" s="111"/>
      <c r="WZJ18" s="111"/>
      <c r="WZK18" s="111"/>
      <c r="WZL18" s="111"/>
      <c r="WZM18" s="111"/>
      <c r="WZN18" s="111"/>
      <c r="WZO18" s="111"/>
      <c r="WZP18" s="111"/>
      <c r="WZQ18" s="111"/>
      <c r="WZR18" s="111"/>
      <c r="WZS18" s="111"/>
      <c r="WZT18" s="111"/>
      <c r="WZU18" s="111"/>
      <c r="WZV18" s="111"/>
      <c r="WZW18" s="111"/>
      <c r="WZX18" s="111"/>
      <c r="WZY18" s="111"/>
      <c r="WZZ18" s="111"/>
      <c r="XAA18" s="111"/>
      <c r="XAB18" s="111"/>
      <c r="XAC18" s="111"/>
      <c r="XAD18" s="111"/>
      <c r="XAE18" s="111"/>
      <c r="XAF18" s="111"/>
      <c r="XAG18" s="111"/>
      <c r="XAH18" s="111"/>
      <c r="XAI18" s="111"/>
      <c r="XAJ18" s="111"/>
      <c r="XAK18" s="111"/>
      <c r="XAL18" s="111"/>
      <c r="XAM18" s="111"/>
      <c r="XAN18" s="111"/>
      <c r="XAO18" s="111"/>
      <c r="XAP18" s="111"/>
      <c r="XAQ18" s="111"/>
      <c r="XAR18" s="111"/>
      <c r="XAS18" s="111"/>
      <c r="XAT18" s="111"/>
      <c r="XAU18" s="111"/>
      <c r="XAV18" s="111"/>
      <c r="XAW18" s="111"/>
      <c r="XAX18" s="111"/>
      <c r="XAY18" s="111"/>
      <c r="XAZ18" s="111"/>
      <c r="XBA18" s="111"/>
      <c r="XBB18" s="111"/>
      <c r="XBC18" s="111"/>
      <c r="XBD18" s="111"/>
      <c r="XBE18" s="111"/>
      <c r="XBF18" s="111"/>
      <c r="XBG18" s="111"/>
      <c r="XBH18" s="111"/>
      <c r="XBI18" s="111"/>
      <c r="XBJ18" s="111"/>
      <c r="XBK18" s="111"/>
      <c r="XBL18" s="111"/>
      <c r="XBM18" s="111"/>
      <c r="XBN18" s="111"/>
      <c r="XBO18" s="111"/>
      <c r="XBP18" s="111"/>
      <c r="XBQ18" s="111"/>
      <c r="XBR18" s="111"/>
      <c r="XBS18" s="111"/>
      <c r="XBT18" s="111"/>
      <c r="XBU18" s="111"/>
      <c r="XBV18" s="111"/>
      <c r="XBW18" s="111"/>
      <c r="XBX18" s="111"/>
      <c r="XBY18" s="111"/>
      <c r="XBZ18" s="111"/>
      <c r="XCA18" s="111"/>
      <c r="XCB18" s="111"/>
      <c r="XCC18" s="111"/>
      <c r="XCD18" s="111"/>
      <c r="XCE18" s="111"/>
      <c r="XCF18" s="111"/>
      <c r="XCG18" s="111"/>
      <c r="XCH18" s="111"/>
      <c r="XCI18" s="111"/>
      <c r="XCJ18" s="111"/>
      <c r="XCK18" s="111"/>
      <c r="XCL18" s="111"/>
      <c r="XCM18" s="111"/>
      <c r="XCN18" s="111"/>
      <c r="XCO18" s="111"/>
      <c r="XCP18" s="111"/>
      <c r="XCQ18" s="111"/>
      <c r="XCR18" s="111"/>
      <c r="XCS18" s="111"/>
      <c r="XCT18" s="111"/>
      <c r="XCU18" s="111"/>
      <c r="XCV18" s="111"/>
      <c r="XCW18" s="111"/>
      <c r="XCX18" s="111"/>
      <c r="XCY18" s="111"/>
      <c r="XCZ18" s="111"/>
      <c r="XDA18" s="111"/>
      <c r="XDB18" s="111"/>
      <c r="XDC18" s="111"/>
      <c r="XDD18" s="111"/>
      <c r="XDE18" s="111"/>
      <c r="XDF18" s="111"/>
      <c r="XDG18" s="111"/>
      <c r="XDH18" s="111"/>
      <c r="XDI18" s="111"/>
      <c r="XDJ18" s="111"/>
      <c r="XDK18" s="111"/>
      <c r="XDL18" s="111"/>
      <c r="XDM18" s="111"/>
      <c r="XDN18" s="111"/>
      <c r="XDO18" s="111"/>
      <c r="XDP18" s="111"/>
      <c r="XDQ18" s="111"/>
      <c r="XDR18" s="111"/>
      <c r="XDS18" s="111"/>
      <c r="XDT18" s="111"/>
      <c r="XDU18" s="111"/>
      <c r="XDV18" s="111"/>
      <c r="XDW18" s="111"/>
      <c r="XDX18" s="111"/>
      <c r="XDY18" s="111"/>
      <c r="XDZ18" s="111"/>
      <c r="XEA18" s="111"/>
      <c r="XEB18" s="111"/>
      <c r="XEC18" s="111"/>
      <c r="XED18" s="111"/>
      <c r="XEE18" s="111"/>
      <c r="XEF18" s="111"/>
      <c r="XEG18" s="111"/>
      <c r="XEH18" s="111"/>
      <c r="XEI18" s="111"/>
      <c r="XEJ18" s="111"/>
      <c r="XEK18" s="111"/>
      <c r="XEL18" s="111"/>
      <c r="XEM18" s="111"/>
      <c r="XEN18" s="111"/>
      <c r="XEO18" s="111"/>
      <c r="XEP18" s="111"/>
      <c r="XEQ18" s="111"/>
      <c r="XER18" s="111"/>
      <c r="XES18" s="111"/>
      <c r="XET18" s="111"/>
      <c r="XEU18" s="111"/>
      <c r="XEV18" s="111"/>
      <c r="XEW18" s="111"/>
      <c r="XEX18" s="111"/>
      <c r="XEY18" s="111"/>
      <c r="XEZ18" s="111"/>
      <c r="XFA18" s="111"/>
      <c r="XFB18" s="111"/>
      <c r="XFC18" s="111"/>
      <c r="XFD18" s="111"/>
    </row>
    <row r="19" spans="1:16384" x14ac:dyDescent="0.25">
      <c r="A19" s="111" t="s">
        <v>587</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c r="IV19" s="111"/>
      <c r="IW19" s="111"/>
      <c r="IX19" s="111"/>
      <c r="IY19" s="111"/>
      <c r="IZ19" s="111"/>
      <c r="JA19" s="111"/>
      <c r="JB19" s="111"/>
      <c r="JC19" s="111"/>
      <c r="JD19" s="111"/>
      <c r="JE19" s="111"/>
      <c r="JF19" s="111"/>
      <c r="JG19" s="111"/>
      <c r="JH19" s="111"/>
      <c r="JI19" s="111"/>
      <c r="JJ19" s="111"/>
      <c r="JK19" s="111"/>
      <c r="JL19" s="111"/>
      <c r="JM19" s="111"/>
      <c r="JN19" s="111"/>
      <c r="JO19" s="111"/>
      <c r="JP19" s="111"/>
      <c r="JQ19" s="111"/>
      <c r="JR19" s="111"/>
      <c r="JS19" s="111"/>
      <c r="JT19" s="111"/>
      <c r="JU19" s="111"/>
      <c r="JV19" s="111"/>
      <c r="JW19" s="111"/>
      <c r="JX19" s="111"/>
      <c r="JY19" s="111"/>
      <c r="JZ19" s="111"/>
      <c r="KA19" s="111"/>
      <c r="KB19" s="111"/>
      <c r="KC19" s="111"/>
      <c r="KD19" s="111"/>
      <c r="KE19" s="111"/>
      <c r="KF19" s="111"/>
      <c r="KG19" s="111"/>
      <c r="KH19" s="111"/>
      <c r="KI19" s="111"/>
      <c r="KJ19" s="111"/>
      <c r="KK19" s="111"/>
      <c r="KL19" s="111"/>
      <c r="KM19" s="111"/>
      <c r="KN19" s="111"/>
      <c r="KO19" s="111"/>
      <c r="KP19" s="111"/>
      <c r="KQ19" s="111"/>
      <c r="KR19" s="111"/>
      <c r="KS19" s="111"/>
      <c r="KT19" s="111"/>
      <c r="KU19" s="111"/>
      <c r="KV19" s="111"/>
      <c r="KW19" s="111"/>
      <c r="KX19" s="111"/>
      <c r="KY19" s="111"/>
      <c r="KZ19" s="111"/>
      <c r="LA19" s="111"/>
      <c r="LB19" s="111"/>
      <c r="LC19" s="111"/>
      <c r="LD19" s="111"/>
      <c r="LE19" s="111"/>
      <c r="LF19" s="111"/>
      <c r="LG19" s="111"/>
      <c r="LH19" s="111"/>
      <c r="LI19" s="111"/>
      <c r="LJ19" s="111"/>
      <c r="LK19" s="111"/>
      <c r="LL19" s="111"/>
      <c r="LM19" s="111"/>
      <c r="LN19" s="111"/>
      <c r="LO19" s="111"/>
      <c r="LP19" s="111"/>
      <c r="LQ19" s="111"/>
      <c r="LR19" s="111"/>
      <c r="LS19" s="111"/>
      <c r="LT19" s="111"/>
      <c r="LU19" s="111"/>
      <c r="LV19" s="111"/>
      <c r="LW19" s="111"/>
      <c r="LX19" s="111"/>
      <c r="LY19" s="111"/>
      <c r="LZ19" s="111"/>
      <c r="MA19" s="111"/>
      <c r="MB19" s="111"/>
      <c r="MC19" s="111"/>
      <c r="MD19" s="111"/>
      <c r="ME19" s="111"/>
      <c r="MF19" s="111"/>
      <c r="MG19" s="111"/>
      <c r="MH19" s="111"/>
      <c r="MI19" s="111"/>
      <c r="MJ19" s="111"/>
      <c r="MK19" s="111"/>
      <c r="ML19" s="111"/>
      <c r="MM19" s="111"/>
      <c r="MN19" s="111"/>
      <c r="MO19" s="111"/>
      <c r="MP19" s="111"/>
      <c r="MQ19" s="111"/>
      <c r="MR19" s="111"/>
      <c r="MS19" s="111"/>
      <c r="MT19" s="111"/>
      <c r="MU19" s="111"/>
      <c r="MV19" s="111"/>
      <c r="MW19" s="111"/>
      <c r="MX19" s="111"/>
      <c r="MY19" s="111"/>
      <c r="MZ19" s="111"/>
      <c r="NA19" s="111"/>
      <c r="NB19" s="111"/>
      <c r="NC19" s="111"/>
      <c r="ND19" s="111"/>
      <c r="NE19" s="111"/>
      <c r="NF19" s="111"/>
      <c r="NG19" s="111"/>
      <c r="NH19" s="111"/>
      <c r="NI19" s="111"/>
      <c r="NJ19" s="111"/>
      <c r="NK19" s="111"/>
      <c r="NL19" s="111"/>
      <c r="NM19" s="111"/>
      <c r="NN19" s="111"/>
      <c r="NO19" s="111"/>
      <c r="NP19" s="111"/>
      <c r="NQ19" s="111"/>
      <c r="NR19" s="111"/>
      <c r="NS19" s="111"/>
      <c r="NT19" s="111"/>
      <c r="NU19" s="111"/>
      <c r="NV19" s="111"/>
      <c r="NW19" s="111"/>
      <c r="NX19" s="111"/>
      <c r="NY19" s="111"/>
      <c r="NZ19" s="111"/>
      <c r="OA19" s="111"/>
      <c r="OB19" s="111"/>
      <c r="OC19" s="111"/>
      <c r="OD19" s="111"/>
      <c r="OE19" s="111"/>
      <c r="OF19" s="111"/>
      <c r="OG19" s="111"/>
      <c r="OH19" s="111"/>
      <c r="OI19" s="111"/>
      <c r="OJ19" s="111"/>
      <c r="OK19" s="111"/>
      <c r="OL19" s="111"/>
      <c r="OM19" s="111"/>
      <c r="ON19" s="111"/>
      <c r="OO19" s="111"/>
      <c r="OP19" s="111"/>
      <c r="OQ19" s="111"/>
      <c r="OR19" s="111"/>
      <c r="OS19" s="111"/>
      <c r="OT19" s="111"/>
      <c r="OU19" s="111"/>
      <c r="OV19" s="111"/>
      <c r="OW19" s="111"/>
      <c r="OX19" s="111"/>
      <c r="OY19" s="111"/>
      <c r="OZ19" s="111"/>
      <c r="PA19" s="111"/>
      <c r="PB19" s="111"/>
      <c r="PC19" s="111"/>
      <c r="PD19" s="111"/>
      <c r="PE19" s="111"/>
      <c r="PF19" s="111"/>
      <c r="PG19" s="111"/>
      <c r="PH19" s="111"/>
      <c r="PI19" s="111"/>
      <c r="PJ19" s="111"/>
      <c r="PK19" s="111"/>
      <c r="PL19" s="111"/>
      <c r="PM19" s="111"/>
      <c r="PN19" s="111"/>
      <c r="PO19" s="111"/>
      <c r="PP19" s="111"/>
      <c r="PQ19" s="111"/>
      <c r="PR19" s="111"/>
      <c r="PS19" s="111"/>
      <c r="PT19" s="111"/>
      <c r="PU19" s="111"/>
      <c r="PV19" s="111"/>
      <c r="PW19" s="111"/>
      <c r="PX19" s="111"/>
      <c r="PY19" s="111"/>
      <c r="PZ19" s="111"/>
      <c r="QA19" s="111"/>
      <c r="QB19" s="111"/>
      <c r="QC19" s="111"/>
      <c r="QD19" s="111"/>
      <c r="QE19" s="111"/>
      <c r="QF19" s="111"/>
      <c r="QG19" s="111"/>
      <c r="QH19" s="111"/>
      <c r="QI19" s="111"/>
      <c r="QJ19" s="111"/>
      <c r="QK19" s="111"/>
      <c r="QL19" s="111"/>
      <c r="QM19" s="111"/>
      <c r="QN19" s="111"/>
      <c r="QO19" s="111"/>
      <c r="QP19" s="111"/>
      <c r="QQ19" s="111"/>
      <c r="QR19" s="111"/>
      <c r="QS19" s="111"/>
      <c r="QT19" s="111"/>
      <c r="QU19" s="111"/>
      <c r="QV19" s="111"/>
      <c r="QW19" s="111"/>
      <c r="QX19" s="111"/>
      <c r="QY19" s="111"/>
      <c r="QZ19" s="111"/>
      <c r="RA19" s="111"/>
      <c r="RB19" s="111"/>
      <c r="RC19" s="111"/>
      <c r="RD19" s="111"/>
      <c r="RE19" s="111"/>
      <c r="RF19" s="111"/>
      <c r="RG19" s="111"/>
      <c r="RH19" s="111"/>
      <c r="RI19" s="111"/>
      <c r="RJ19" s="111"/>
      <c r="RK19" s="111"/>
      <c r="RL19" s="111"/>
      <c r="RM19" s="111"/>
      <c r="RN19" s="111"/>
      <c r="RO19" s="111"/>
      <c r="RP19" s="111"/>
      <c r="RQ19" s="111"/>
      <c r="RR19" s="111"/>
      <c r="RS19" s="111"/>
      <c r="RT19" s="111"/>
      <c r="RU19" s="111"/>
      <c r="RV19" s="111"/>
      <c r="RW19" s="111"/>
      <c r="RX19" s="111"/>
      <c r="RY19" s="111"/>
      <c r="RZ19" s="111"/>
      <c r="SA19" s="111"/>
      <c r="SB19" s="111"/>
      <c r="SC19" s="111"/>
      <c r="SD19" s="111"/>
      <c r="SE19" s="111"/>
      <c r="SF19" s="111"/>
      <c r="SG19" s="111"/>
      <c r="SH19" s="111"/>
      <c r="SI19" s="111"/>
      <c r="SJ19" s="111"/>
      <c r="SK19" s="111"/>
      <c r="SL19" s="111"/>
      <c r="SM19" s="111"/>
      <c r="SN19" s="111"/>
      <c r="SO19" s="111"/>
      <c r="SP19" s="111"/>
      <c r="SQ19" s="111"/>
      <c r="SR19" s="111"/>
      <c r="SS19" s="111"/>
      <c r="ST19" s="111"/>
      <c r="SU19" s="111"/>
      <c r="SV19" s="111"/>
      <c r="SW19" s="111"/>
      <c r="SX19" s="111"/>
      <c r="SY19" s="111"/>
      <c r="SZ19" s="111"/>
      <c r="TA19" s="111"/>
      <c r="TB19" s="111"/>
      <c r="TC19" s="111"/>
      <c r="TD19" s="111"/>
      <c r="TE19" s="111"/>
      <c r="TF19" s="111"/>
      <c r="TG19" s="111"/>
      <c r="TH19" s="111"/>
      <c r="TI19" s="111"/>
      <c r="TJ19" s="111"/>
      <c r="TK19" s="111"/>
      <c r="TL19" s="111"/>
      <c r="TM19" s="111"/>
      <c r="TN19" s="111"/>
      <c r="TO19" s="111"/>
      <c r="TP19" s="111"/>
      <c r="TQ19" s="111"/>
      <c r="TR19" s="111"/>
      <c r="TS19" s="111"/>
      <c r="TT19" s="111"/>
      <c r="TU19" s="111"/>
      <c r="TV19" s="111"/>
      <c r="TW19" s="111"/>
      <c r="TX19" s="111"/>
      <c r="TY19" s="111"/>
      <c r="TZ19" s="111"/>
      <c r="UA19" s="111"/>
      <c r="UB19" s="111"/>
      <c r="UC19" s="111"/>
      <c r="UD19" s="111"/>
      <c r="UE19" s="111"/>
      <c r="UF19" s="111"/>
      <c r="UG19" s="111"/>
      <c r="UH19" s="111"/>
      <c r="UI19" s="111"/>
      <c r="UJ19" s="111"/>
      <c r="UK19" s="111"/>
      <c r="UL19" s="111"/>
      <c r="UM19" s="111"/>
      <c r="UN19" s="111"/>
      <c r="UO19" s="111"/>
      <c r="UP19" s="111"/>
      <c r="UQ19" s="111"/>
      <c r="UR19" s="111"/>
      <c r="US19" s="111"/>
      <c r="UT19" s="111"/>
      <c r="UU19" s="111"/>
      <c r="UV19" s="111"/>
      <c r="UW19" s="111"/>
      <c r="UX19" s="111"/>
      <c r="UY19" s="111"/>
      <c r="UZ19" s="111"/>
      <c r="VA19" s="111"/>
      <c r="VB19" s="111"/>
      <c r="VC19" s="111"/>
      <c r="VD19" s="111"/>
      <c r="VE19" s="111"/>
      <c r="VF19" s="111"/>
      <c r="VG19" s="111"/>
      <c r="VH19" s="111"/>
      <c r="VI19" s="111"/>
      <c r="VJ19" s="111"/>
      <c r="VK19" s="111"/>
      <c r="VL19" s="111"/>
      <c r="VM19" s="111"/>
      <c r="VN19" s="111"/>
      <c r="VO19" s="111"/>
      <c r="VP19" s="111"/>
      <c r="VQ19" s="111"/>
      <c r="VR19" s="111"/>
      <c r="VS19" s="111"/>
      <c r="VT19" s="111"/>
      <c r="VU19" s="111"/>
      <c r="VV19" s="111"/>
      <c r="VW19" s="111"/>
      <c r="VX19" s="111"/>
      <c r="VY19" s="111"/>
      <c r="VZ19" s="111"/>
      <c r="WA19" s="111"/>
      <c r="WB19" s="111"/>
      <c r="WC19" s="111"/>
      <c r="WD19" s="111"/>
      <c r="WE19" s="111"/>
      <c r="WF19" s="111"/>
      <c r="WG19" s="111"/>
      <c r="WH19" s="111"/>
      <c r="WI19" s="111"/>
      <c r="WJ19" s="111"/>
      <c r="WK19" s="111"/>
      <c r="WL19" s="111"/>
      <c r="WM19" s="111"/>
      <c r="WN19" s="111"/>
      <c r="WO19" s="111"/>
      <c r="WP19" s="111"/>
      <c r="WQ19" s="111"/>
      <c r="WR19" s="111"/>
      <c r="WS19" s="111"/>
      <c r="WT19" s="111"/>
      <c r="WU19" s="111"/>
      <c r="WV19" s="111"/>
      <c r="WW19" s="111"/>
      <c r="WX19" s="111"/>
      <c r="WY19" s="111"/>
      <c r="WZ19" s="111"/>
      <c r="XA19" s="111"/>
      <c r="XB19" s="111"/>
      <c r="XC19" s="111"/>
      <c r="XD19" s="111"/>
      <c r="XE19" s="111"/>
      <c r="XF19" s="111"/>
      <c r="XG19" s="111"/>
      <c r="XH19" s="111"/>
      <c r="XI19" s="111"/>
      <c r="XJ19" s="111"/>
      <c r="XK19" s="111"/>
      <c r="XL19" s="111"/>
      <c r="XM19" s="111"/>
      <c r="XN19" s="111"/>
      <c r="XO19" s="111"/>
      <c r="XP19" s="111"/>
      <c r="XQ19" s="111"/>
      <c r="XR19" s="111"/>
      <c r="XS19" s="111"/>
      <c r="XT19" s="111"/>
      <c r="XU19" s="111"/>
      <c r="XV19" s="111"/>
      <c r="XW19" s="111"/>
      <c r="XX19" s="111"/>
      <c r="XY19" s="111"/>
      <c r="XZ19" s="111"/>
      <c r="YA19" s="111"/>
      <c r="YB19" s="111"/>
      <c r="YC19" s="111"/>
      <c r="YD19" s="111"/>
      <c r="YE19" s="111"/>
      <c r="YF19" s="111"/>
      <c r="YG19" s="111"/>
      <c r="YH19" s="111"/>
      <c r="YI19" s="111"/>
      <c r="YJ19" s="111"/>
      <c r="YK19" s="111"/>
      <c r="YL19" s="111"/>
      <c r="YM19" s="111"/>
      <c r="YN19" s="111"/>
      <c r="YO19" s="111"/>
      <c r="YP19" s="111"/>
      <c r="YQ19" s="111"/>
      <c r="YR19" s="111"/>
      <c r="YS19" s="111"/>
      <c r="YT19" s="111"/>
      <c r="YU19" s="111"/>
      <c r="YV19" s="111"/>
      <c r="YW19" s="111"/>
      <c r="YX19" s="111"/>
      <c r="YY19" s="111"/>
      <c r="YZ19" s="111"/>
      <c r="ZA19" s="111"/>
      <c r="ZB19" s="111"/>
      <c r="ZC19" s="111"/>
      <c r="ZD19" s="111"/>
      <c r="ZE19" s="111"/>
      <c r="ZF19" s="111"/>
      <c r="ZG19" s="111"/>
      <c r="ZH19" s="111"/>
      <c r="ZI19" s="111"/>
      <c r="ZJ19" s="111"/>
      <c r="ZK19" s="111"/>
      <c r="ZL19" s="111"/>
      <c r="ZM19" s="111"/>
      <c r="ZN19" s="111"/>
      <c r="ZO19" s="111"/>
      <c r="ZP19" s="111"/>
      <c r="ZQ19" s="111"/>
      <c r="ZR19" s="111"/>
      <c r="ZS19" s="111"/>
      <c r="ZT19" s="111"/>
      <c r="ZU19" s="111"/>
      <c r="ZV19" s="111"/>
      <c r="ZW19" s="111"/>
      <c r="ZX19" s="111"/>
      <c r="ZY19" s="111"/>
      <c r="ZZ19" s="111"/>
      <c r="AAA19" s="111"/>
      <c r="AAB19" s="111"/>
      <c r="AAC19" s="111"/>
      <c r="AAD19" s="111"/>
      <c r="AAE19" s="111"/>
      <c r="AAF19" s="111"/>
      <c r="AAG19" s="111"/>
      <c r="AAH19" s="111"/>
      <c r="AAI19" s="111"/>
      <c r="AAJ19" s="111"/>
      <c r="AAK19" s="111"/>
      <c r="AAL19" s="111"/>
      <c r="AAM19" s="111"/>
      <c r="AAN19" s="111"/>
      <c r="AAO19" s="111"/>
      <c r="AAP19" s="111"/>
      <c r="AAQ19" s="111"/>
      <c r="AAR19" s="111"/>
      <c r="AAS19" s="111"/>
      <c r="AAT19" s="111"/>
      <c r="AAU19" s="111"/>
      <c r="AAV19" s="111"/>
      <c r="AAW19" s="111"/>
      <c r="AAX19" s="111"/>
      <c r="AAY19" s="111"/>
      <c r="AAZ19" s="111"/>
      <c r="ABA19" s="111"/>
      <c r="ABB19" s="111"/>
      <c r="ABC19" s="111"/>
      <c r="ABD19" s="111"/>
      <c r="ABE19" s="111"/>
      <c r="ABF19" s="111"/>
      <c r="ABG19" s="111"/>
      <c r="ABH19" s="111"/>
      <c r="ABI19" s="111"/>
      <c r="ABJ19" s="111"/>
      <c r="ABK19" s="111"/>
      <c r="ABL19" s="111"/>
      <c r="ABM19" s="111"/>
      <c r="ABN19" s="111"/>
      <c r="ABO19" s="111"/>
      <c r="ABP19" s="111"/>
      <c r="ABQ19" s="111"/>
      <c r="ABR19" s="111"/>
      <c r="ABS19" s="111"/>
      <c r="ABT19" s="111"/>
      <c r="ABU19" s="111"/>
      <c r="ABV19" s="111"/>
      <c r="ABW19" s="111"/>
      <c r="ABX19" s="111"/>
      <c r="ABY19" s="111"/>
      <c r="ABZ19" s="111"/>
      <c r="ACA19" s="111"/>
      <c r="ACB19" s="111"/>
      <c r="ACC19" s="111"/>
      <c r="ACD19" s="111"/>
      <c r="ACE19" s="111"/>
      <c r="ACF19" s="111"/>
      <c r="ACG19" s="111"/>
      <c r="ACH19" s="111"/>
      <c r="ACI19" s="111"/>
      <c r="ACJ19" s="111"/>
      <c r="ACK19" s="111"/>
      <c r="ACL19" s="111"/>
      <c r="ACM19" s="111"/>
      <c r="ACN19" s="111"/>
      <c r="ACO19" s="111"/>
      <c r="ACP19" s="111"/>
      <c r="ACQ19" s="111"/>
      <c r="ACR19" s="111"/>
      <c r="ACS19" s="111"/>
      <c r="ACT19" s="111"/>
      <c r="ACU19" s="111"/>
      <c r="ACV19" s="111"/>
      <c r="ACW19" s="111"/>
      <c r="ACX19" s="111"/>
      <c r="ACY19" s="111"/>
      <c r="ACZ19" s="111"/>
      <c r="ADA19" s="111"/>
      <c r="ADB19" s="111"/>
      <c r="ADC19" s="111"/>
      <c r="ADD19" s="111"/>
      <c r="ADE19" s="111"/>
      <c r="ADF19" s="111"/>
      <c r="ADG19" s="111"/>
      <c r="ADH19" s="111"/>
      <c r="ADI19" s="111"/>
      <c r="ADJ19" s="111"/>
      <c r="ADK19" s="111"/>
      <c r="ADL19" s="111"/>
      <c r="ADM19" s="111"/>
      <c r="ADN19" s="111"/>
      <c r="ADO19" s="111"/>
      <c r="ADP19" s="111"/>
      <c r="ADQ19" s="111"/>
      <c r="ADR19" s="111"/>
      <c r="ADS19" s="111"/>
      <c r="ADT19" s="111"/>
      <c r="ADU19" s="111"/>
      <c r="ADV19" s="111"/>
      <c r="ADW19" s="111"/>
      <c r="ADX19" s="111"/>
      <c r="ADY19" s="111"/>
      <c r="ADZ19" s="111"/>
      <c r="AEA19" s="111"/>
      <c r="AEB19" s="111"/>
      <c r="AEC19" s="111"/>
      <c r="AED19" s="111"/>
      <c r="AEE19" s="111"/>
      <c r="AEF19" s="111"/>
      <c r="AEG19" s="111"/>
      <c r="AEH19" s="111"/>
      <c r="AEI19" s="111"/>
      <c r="AEJ19" s="111"/>
      <c r="AEK19" s="111"/>
      <c r="AEL19" s="111"/>
      <c r="AEM19" s="111"/>
      <c r="AEN19" s="111"/>
      <c r="AEO19" s="111"/>
      <c r="AEP19" s="111"/>
      <c r="AEQ19" s="111"/>
      <c r="AER19" s="111"/>
      <c r="AES19" s="111"/>
      <c r="AET19" s="111"/>
      <c r="AEU19" s="111"/>
      <c r="AEV19" s="111"/>
      <c r="AEW19" s="111"/>
      <c r="AEX19" s="111"/>
      <c r="AEY19" s="111"/>
      <c r="AEZ19" s="111"/>
      <c r="AFA19" s="111"/>
      <c r="AFB19" s="111"/>
      <c r="AFC19" s="111"/>
      <c r="AFD19" s="111"/>
      <c r="AFE19" s="111"/>
      <c r="AFF19" s="111"/>
      <c r="AFG19" s="111"/>
      <c r="AFH19" s="111"/>
      <c r="AFI19" s="111"/>
      <c r="AFJ19" s="111"/>
      <c r="AFK19" s="111"/>
      <c r="AFL19" s="111"/>
      <c r="AFM19" s="111"/>
      <c r="AFN19" s="111"/>
      <c r="AFO19" s="111"/>
      <c r="AFP19" s="111"/>
      <c r="AFQ19" s="111"/>
      <c r="AFR19" s="111"/>
      <c r="AFS19" s="111"/>
      <c r="AFT19" s="111"/>
      <c r="AFU19" s="111"/>
      <c r="AFV19" s="111"/>
      <c r="AFW19" s="111"/>
      <c r="AFX19" s="111"/>
      <c r="AFY19" s="111"/>
      <c r="AFZ19" s="111"/>
      <c r="AGA19" s="111"/>
      <c r="AGB19" s="111"/>
      <c r="AGC19" s="111"/>
      <c r="AGD19" s="111"/>
      <c r="AGE19" s="111"/>
      <c r="AGF19" s="111"/>
      <c r="AGG19" s="111"/>
      <c r="AGH19" s="111"/>
      <c r="AGI19" s="111"/>
      <c r="AGJ19" s="111"/>
      <c r="AGK19" s="111"/>
      <c r="AGL19" s="111"/>
      <c r="AGM19" s="111"/>
      <c r="AGN19" s="111"/>
      <c r="AGO19" s="111"/>
      <c r="AGP19" s="111"/>
      <c r="AGQ19" s="111"/>
      <c r="AGR19" s="111"/>
      <c r="AGS19" s="111"/>
      <c r="AGT19" s="111"/>
      <c r="AGU19" s="111"/>
      <c r="AGV19" s="111"/>
      <c r="AGW19" s="111"/>
      <c r="AGX19" s="111"/>
      <c r="AGY19" s="111"/>
      <c r="AGZ19" s="111"/>
      <c r="AHA19" s="111"/>
      <c r="AHB19" s="111"/>
      <c r="AHC19" s="111"/>
      <c r="AHD19" s="111"/>
      <c r="AHE19" s="111"/>
      <c r="AHF19" s="111"/>
      <c r="AHG19" s="111"/>
      <c r="AHH19" s="111"/>
      <c r="AHI19" s="111"/>
      <c r="AHJ19" s="111"/>
      <c r="AHK19" s="111"/>
      <c r="AHL19" s="111"/>
      <c r="AHM19" s="111"/>
      <c r="AHN19" s="111"/>
      <c r="AHO19" s="111"/>
      <c r="AHP19" s="111"/>
      <c r="AHQ19" s="111"/>
      <c r="AHR19" s="111"/>
      <c r="AHS19" s="111"/>
      <c r="AHT19" s="111"/>
      <c r="AHU19" s="111"/>
      <c r="AHV19" s="111"/>
      <c r="AHW19" s="111"/>
      <c r="AHX19" s="111"/>
      <c r="AHY19" s="111"/>
      <c r="AHZ19" s="111"/>
      <c r="AIA19" s="111"/>
      <c r="AIB19" s="111"/>
      <c r="AIC19" s="111"/>
      <c r="AID19" s="111"/>
      <c r="AIE19" s="111"/>
      <c r="AIF19" s="111"/>
      <c r="AIG19" s="111"/>
      <c r="AIH19" s="111"/>
      <c r="AII19" s="111"/>
      <c r="AIJ19" s="111"/>
      <c r="AIK19" s="111"/>
      <c r="AIL19" s="111"/>
      <c r="AIM19" s="111"/>
      <c r="AIN19" s="111"/>
      <c r="AIO19" s="111"/>
      <c r="AIP19" s="111"/>
      <c r="AIQ19" s="111"/>
      <c r="AIR19" s="111"/>
      <c r="AIS19" s="111"/>
      <c r="AIT19" s="111"/>
      <c r="AIU19" s="111"/>
      <c r="AIV19" s="111"/>
      <c r="AIW19" s="111"/>
      <c r="AIX19" s="111"/>
      <c r="AIY19" s="111"/>
      <c r="AIZ19" s="111"/>
      <c r="AJA19" s="111"/>
      <c r="AJB19" s="111"/>
      <c r="AJC19" s="111"/>
      <c r="AJD19" s="111"/>
      <c r="AJE19" s="111"/>
      <c r="AJF19" s="111"/>
      <c r="AJG19" s="111"/>
      <c r="AJH19" s="111"/>
      <c r="AJI19" s="111"/>
      <c r="AJJ19" s="111"/>
      <c r="AJK19" s="111"/>
      <c r="AJL19" s="111"/>
      <c r="AJM19" s="111"/>
      <c r="AJN19" s="111"/>
      <c r="AJO19" s="111"/>
      <c r="AJP19" s="111"/>
      <c r="AJQ19" s="111"/>
      <c r="AJR19" s="111"/>
      <c r="AJS19" s="111"/>
      <c r="AJT19" s="111"/>
      <c r="AJU19" s="111"/>
      <c r="AJV19" s="111"/>
      <c r="AJW19" s="111"/>
      <c r="AJX19" s="111"/>
      <c r="AJY19" s="111"/>
      <c r="AJZ19" s="111"/>
      <c r="AKA19" s="111"/>
      <c r="AKB19" s="111"/>
      <c r="AKC19" s="111"/>
      <c r="AKD19" s="111"/>
      <c r="AKE19" s="111"/>
      <c r="AKF19" s="111"/>
      <c r="AKG19" s="111"/>
      <c r="AKH19" s="111"/>
      <c r="AKI19" s="111"/>
      <c r="AKJ19" s="111"/>
      <c r="AKK19" s="111"/>
      <c r="AKL19" s="111"/>
      <c r="AKM19" s="111"/>
      <c r="AKN19" s="111"/>
      <c r="AKO19" s="111"/>
      <c r="AKP19" s="111"/>
      <c r="AKQ19" s="111"/>
      <c r="AKR19" s="111"/>
      <c r="AKS19" s="111"/>
      <c r="AKT19" s="111"/>
      <c r="AKU19" s="111"/>
      <c r="AKV19" s="111"/>
      <c r="AKW19" s="111"/>
      <c r="AKX19" s="111"/>
      <c r="AKY19" s="111"/>
      <c r="AKZ19" s="111"/>
      <c r="ALA19" s="111"/>
      <c r="ALB19" s="111"/>
      <c r="ALC19" s="111"/>
      <c r="ALD19" s="111"/>
      <c r="ALE19" s="111"/>
      <c r="ALF19" s="111"/>
      <c r="ALG19" s="111"/>
      <c r="ALH19" s="111"/>
      <c r="ALI19" s="111"/>
      <c r="ALJ19" s="111"/>
      <c r="ALK19" s="111"/>
      <c r="ALL19" s="111"/>
      <c r="ALM19" s="111"/>
      <c r="ALN19" s="111"/>
      <c r="ALO19" s="111"/>
      <c r="ALP19" s="111"/>
      <c r="ALQ19" s="111"/>
      <c r="ALR19" s="111"/>
      <c r="ALS19" s="111"/>
      <c r="ALT19" s="111"/>
      <c r="ALU19" s="111"/>
      <c r="ALV19" s="111"/>
      <c r="ALW19" s="111"/>
      <c r="ALX19" s="111"/>
      <c r="ALY19" s="111"/>
      <c r="ALZ19" s="111"/>
      <c r="AMA19" s="111"/>
      <c r="AMB19" s="111"/>
      <c r="AMC19" s="111"/>
      <c r="AMD19" s="111"/>
      <c r="AME19" s="111"/>
      <c r="AMF19" s="111"/>
      <c r="AMG19" s="111"/>
      <c r="AMH19" s="111"/>
      <c r="AMI19" s="111"/>
      <c r="AMJ19" s="111"/>
      <c r="AMK19" s="111"/>
      <c r="AML19" s="111"/>
      <c r="AMM19" s="111"/>
      <c r="AMN19" s="111"/>
      <c r="AMO19" s="111"/>
      <c r="AMP19" s="111"/>
      <c r="AMQ19" s="111"/>
      <c r="AMR19" s="111"/>
      <c r="AMS19" s="111"/>
      <c r="AMT19" s="111"/>
      <c r="AMU19" s="111"/>
      <c r="AMV19" s="111"/>
      <c r="AMW19" s="111"/>
      <c r="AMX19" s="111"/>
      <c r="AMY19" s="111"/>
      <c r="AMZ19" s="111"/>
      <c r="ANA19" s="111"/>
      <c r="ANB19" s="111"/>
      <c r="ANC19" s="111"/>
      <c r="AND19" s="111"/>
      <c r="ANE19" s="111"/>
      <c r="ANF19" s="111"/>
      <c r="ANG19" s="111"/>
      <c r="ANH19" s="111"/>
      <c r="ANI19" s="111"/>
      <c r="ANJ19" s="111"/>
      <c r="ANK19" s="111"/>
      <c r="ANL19" s="111"/>
      <c r="ANM19" s="111"/>
      <c r="ANN19" s="111"/>
      <c r="ANO19" s="111"/>
      <c r="ANP19" s="111"/>
      <c r="ANQ19" s="111"/>
      <c r="ANR19" s="111"/>
      <c r="ANS19" s="111"/>
      <c r="ANT19" s="111"/>
      <c r="ANU19" s="111"/>
      <c r="ANV19" s="111"/>
      <c r="ANW19" s="111"/>
      <c r="ANX19" s="111"/>
      <c r="ANY19" s="111"/>
      <c r="ANZ19" s="111"/>
      <c r="AOA19" s="111"/>
      <c r="AOB19" s="111"/>
      <c r="AOC19" s="111"/>
      <c r="AOD19" s="111"/>
      <c r="AOE19" s="111"/>
      <c r="AOF19" s="111"/>
      <c r="AOG19" s="111"/>
      <c r="AOH19" s="111"/>
      <c r="AOI19" s="111"/>
      <c r="AOJ19" s="111"/>
      <c r="AOK19" s="111"/>
      <c r="AOL19" s="111"/>
      <c r="AOM19" s="111"/>
      <c r="AON19" s="111"/>
      <c r="AOO19" s="111"/>
      <c r="AOP19" s="111"/>
      <c r="AOQ19" s="111"/>
      <c r="AOR19" s="111"/>
      <c r="AOS19" s="111"/>
      <c r="AOT19" s="111"/>
      <c r="AOU19" s="111"/>
      <c r="AOV19" s="111"/>
      <c r="AOW19" s="111"/>
      <c r="AOX19" s="111"/>
      <c r="AOY19" s="111"/>
      <c r="AOZ19" s="111"/>
      <c r="APA19" s="111"/>
      <c r="APB19" s="111"/>
      <c r="APC19" s="111"/>
      <c r="APD19" s="111"/>
      <c r="APE19" s="111"/>
      <c r="APF19" s="111"/>
      <c r="APG19" s="111"/>
      <c r="APH19" s="111"/>
      <c r="API19" s="111"/>
      <c r="APJ19" s="111"/>
      <c r="APK19" s="111"/>
      <c r="APL19" s="111"/>
      <c r="APM19" s="111"/>
      <c r="APN19" s="111"/>
      <c r="APO19" s="111"/>
      <c r="APP19" s="111"/>
      <c r="APQ19" s="111"/>
      <c r="APR19" s="111"/>
      <c r="APS19" s="111"/>
      <c r="APT19" s="111"/>
      <c r="APU19" s="111"/>
      <c r="APV19" s="111"/>
      <c r="APW19" s="111"/>
      <c r="APX19" s="111"/>
      <c r="APY19" s="111"/>
      <c r="APZ19" s="111"/>
      <c r="AQA19" s="111"/>
      <c r="AQB19" s="111"/>
      <c r="AQC19" s="111"/>
      <c r="AQD19" s="111"/>
      <c r="AQE19" s="111"/>
      <c r="AQF19" s="111"/>
      <c r="AQG19" s="111"/>
      <c r="AQH19" s="111"/>
      <c r="AQI19" s="111"/>
      <c r="AQJ19" s="111"/>
      <c r="AQK19" s="111"/>
      <c r="AQL19" s="111"/>
      <c r="AQM19" s="111"/>
      <c r="AQN19" s="111"/>
      <c r="AQO19" s="111"/>
      <c r="AQP19" s="111"/>
      <c r="AQQ19" s="111"/>
      <c r="AQR19" s="111"/>
      <c r="AQS19" s="111"/>
      <c r="AQT19" s="111"/>
      <c r="AQU19" s="111"/>
      <c r="AQV19" s="111"/>
      <c r="AQW19" s="111"/>
      <c r="AQX19" s="111"/>
      <c r="AQY19" s="111"/>
      <c r="AQZ19" s="111"/>
      <c r="ARA19" s="111"/>
      <c r="ARB19" s="111"/>
      <c r="ARC19" s="111"/>
      <c r="ARD19" s="111"/>
      <c r="ARE19" s="111"/>
      <c r="ARF19" s="111"/>
      <c r="ARG19" s="111"/>
      <c r="ARH19" s="111"/>
      <c r="ARI19" s="111"/>
      <c r="ARJ19" s="111"/>
      <c r="ARK19" s="111"/>
      <c r="ARL19" s="111"/>
      <c r="ARM19" s="111"/>
      <c r="ARN19" s="111"/>
      <c r="ARO19" s="111"/>
      <c r="ARP19" s="111"/>
      <c r="ARQ19" s="111"/>
      <c r="ARR19" s="111"/>
      <c r="ARS19" s="111"/>
      <c r="ART19" s="111"/>
      <c r="ARU19" s="111"/>
      <c r="ARV19" s="111"/>
      <c r="ARW19" s="111"/>
      <c r="ARX19" s="111"/>
      <c r="ARY19" s="111"/>
      <c r="ARZ19" s="111"/>
      <c r="ASA19" s="111"/>
      <c r="ASB19" s="111"/>
      <c r="ASC19" s="111"/>
      <c r="ASD19" s="111"/>
      <c r="ASE19" s="111"/>
      <c r="ASF19" s="111"/>
      <c r="ASG19" s="111"/>
      <c r="ASH19" s="111"/>
      <c r="ASI19" s="111"/>
      <c r="ASJ19" s="111"/>
      <c r="ASK19" s="111"/>
      <c r="ASL19" s="111"/>
      <c r="ASM19" s="111"/>
      <c r="ASN19" s="111"/>
      <c r="ASO19" s="111"/>
      <c r="ASP19" s="111"/>
      <c r="ASQ19" s="111"/>
      <c r="ASR19" s="111"/>
      <c r="ASS19" s="111"/>
      <c r="AST19" s="111"/>
      <c r="ASU19" s="111"/>
      <c r="ASV19" s="111"/>
      <c r="ASW19" s="111"/>
      <c r="ASX19" s="111"/>
      <c r="ASY19" s="111"/>
      <c r="ASZ19" s="111"/>
      <c r="ATA19" s="111"/>
      <c r="ATB19" s="111"/>
      <c r="ATC19" s="111"/>
      <c r="ATD19" s="111"/>
      <c r="ATE19" s="111"/>
      <c r="ATF19" s="111"/>
      <c r="ATG19" s="111"/>
      <c r="ATH19" s="111"/>
      <c r="ATI19" s="111"/>
      <c r="ATJ19" s="111"/>
      <c r="ATK19" s="111"/>
      <c r="ATL19" s="111"/>
      <c r="ATM19" s="111"/>
      <c r="ATN19" s="111"/>
      <c r="ATO19" s="111"/>
      <c r="ATP19" s="111"/>
      <c r="ATQ19" s="111"/>
      <c r="ATR19" s="111"/>
      <c r="ATS19" s="111"/>
      <c r="ATT19" s="111"/>
      <c r="ATU19" s="111"/>
      <c r="ATV19" s="111"/>
      <c r="ATW19" s="111"/>
      <c r="ATX19" s="111"/>
      <c r="ATY19" s="111"/>
      <c r="ATZ19" s="111"/>
      <c r="AUA19" s="111"/>
      <c r="AUB19" s="111"/>
      <c r="AUC19" s="111"/>
      <c r="AUD19" s="111"/>
      <c r="AUE19" s="111"/>
      <c r="AUF19" s="111"/>
      <c r="AUG19" s="111"/>
      <c r="AUH19" s="111"/>
      <c r="AUI19" s="111"/>
      <c r="AUJ19" s="111"/>
      <c r="AUK19" s="111"/>
      <c r="AUL19" s="111"/>
      <c r="AUM19" s="111"/>
      <c r="AUN19" s="111"/>
      <c r="AUO19" s="111"/>
      <c r="AUP19" s="111"/>
      <c r="AUQ19" s="111"/>
      <c r="AUR19" s="111"/>
      <c r="AUS19" s="111"/>
      <c r="AUT19" s="111"/>
      <c r="AUU19" s="111"/>
      <c r="AUV19" s="111"/>
      <c r="AUW19" s="111"/>
      <c r="AUX19" s="111"/>
      <c r="AUY19" s="111"/>
      <c r="AUZ19" s="111"/>
      <c r="AVA19" s="111"/>
      <c r="AVB19" s="111"/>
      <c r="AVC19" s="111"/>
      <c r="AVD19" s="111"/>
      <c r="AVE19" s="111"/>
      <c r="AVF19" s="111"/>
      <c r="AVG19" s="111"/>
      <c r="AVH19" s="111"/>
      <c r="AVI19" s="111"/>
      <c r="AVJ19" s="111"/>
      <c r="AVK19" s="111"/>
      <c r="AVL19" s="111"/>
      <c r="AVM19" s="111"/>
      <c r="AVN19" s="111"/>
      <c r="AVO19" s="111"/>
      <c r="AVP19" s="111"/>
      <c r="AVQ19" s="111"/>
      <c r="AVR19" s="111"/>
      <c r="AVS19" s="111"/>
      <c r="AVT19" s="111"/>
      <c r="AVU19" s="111"/>
      <c r="AVV19" s="111"/>
      <c r="AVW19" s="111"/>
      <c r="AVX19" s="111"/>
      <c r="AVY19" s="111"/>
      <c r="AVZ19" s="111"/>
      <c r="AWA19" s="111"/>
      <c r="AWB19" s="111"/>
      <c r="AWC19" s="111"/>
      <c r="AWD19" s="111"/>
      <c r="AWE19" s="111"/>
      <c r="AWF19" s="111"/>
      <c r="AWG19" s="111"/>
      <c r="AWH19" s="111"/>
      <c r="AWI19" s="111"/>
      <c r="AWJ19" s="111"/>
      <c r="AWK19" s="111"/>
      <c r="AWL19" s="111"/>
      <c r="AWM19" s="111"/>
      <c r="AWN19" s="111"/>
      <c r="AWO19" s="111"/>
      <c r="AWP19" s="111"/>
      <c r="AWQ19" s="111"/>
      <c r="AWR19" s="111"/>
      <c r="AWS19" s="111"/>
      <c r="AWT19" s="111"/>
      <c r="AWU19" s="111"/>
      <c r="AWV19" s="111"/>
      <c r="AWW19" s="111"/>
      <c r="AWX19" s="111"/>
      <c r="AWY19" s="111"/>
      <c r="AWZ19" s="111"/>
      <c r="AXA19" s="111"/>
      <c r="AXB19" s="111"/>
      <c r="AXC19" s="111"/>
      <c r="AXD19" s="111"/>
      <c r="AXE19" s="111"/>
      <c r="AXF19" s="111"/>
      <c r="AXG19" s="111"/>
      <c r="AXH19" s="111"/>
      <c r="AXI19" s="111"/>
      <c r="AXJ19" s="111"/>
      <c r="AXK19" s="111"/>
      <c r="AXL19" s="111"/>
      <c r="AXM19" s="111"/>
      <c r="AXN19" s="111"/>
      <c r="AXO19" s="111"/>
      <c r="AXP19" s="111"/>
      <c r="AXQ19" s="111"/>
      <c r="AXR19" s="111"/>
      <c r="AXS19" s="111"/>
      <c r="AXT19" s="111"/>
      <c r="AXU19" s="111"/>
      <c r="AXV19" s="111"/>
      <c r="AXW19" s="111"/>
      <c r="AXX19" s="111"/>
      <c r="AXY19" s="111"/>
      <c r="AXZ19" s="111"/>
      <c r="AYA19" s="111"/>
      <c r="AYB19" s="111"/>
      <c r="AYC19" s="111"/>
      <c r="AYD19" s="111"/>
      <c r="AYE19" s="111"/>
      <c r="AYF19" s="111"/>
      <c r="AYG19" s="111"/>
      <c r="AYH19" s="111"/>
      <c r="AYI19" s="111"/>
      <c r="AYJ19" s="111"/>
      <c r="AYK19" s="111"/>
      <c r="AYL19" s="111"/>
      <c r="AYM19" s="111"/>
      <c r="AYN19" s="111"/>
      <c r="AYO19" s="111"/>
      <c r="AYP19" s="111"/>
      <c r="AYQ19" s="111"/>
      <c r="AYR19" s="111"/>
      <c r="AYS19" s="111"/>
      <c r="AYT19" s="111"/>
      <c r="AYU19" s="111"/>
      <c r="AYV19" s="111"/>
      <c r="AYW19" s="111"/>
      <c r="AYX19" s="111"/>
      <c r="AYY19" s="111"/>
      <c r="AYZ19" s="111"/>
      <c r="AZA19" s="111"/>
      <c r="AZB19" s="111"/>
      <c r="AZC19" s="111"/>
      <c r="AZD19" s="111"/>
      <c r="AZE19" s="111"/>
      <c r="AZF19" s="111"/>
      <c r="AZG19" s="111"/>
      <c r="AZH19" s="111"/>
      <c r="AZI19" s="111"/>
      <c r="AZJ19" s="111"/>
      <c r="AZK19" s="111"/>
      <c r="AZL19" s="111"/>
      <c r="AZM19" s="111"/>
      <c r="AZN19" s="111"/>
      <c r="AZO19" s="111"/>
      <c r="AZP19" s="111"/>
      <c r="AZQ19" s="111"/>
      <c r="AZR19" s="111"/>
      <c r="AZS19" s="111"/>
      <c r="AZT19" s="111"/>
      <c r="AZU19" s="111"/>
      <c r="AZV19" s="111"/>
      <c r="AZW19" s="111"/>
      <c r="AZX19" s="111"/>
      <c r="AZY19" s="111"/>
      <c r="AZZ19" s="111"/>
      <c r="BAA19" s="111"/>
      <c r="BAB19" s="111"/>
      <c r="BAC19" s="111"/>
      <c r="BAD19" s="111"/>
      <c r="BAE19" s="111"/>
      <c r="BAF19" s="111"/>
      <c r="BAG19" s="111"/>
      <c r="BAH19" s="111"/>
      <c r="BAI19" s="111"/>
      <c r="BAJ19" s="111"/>
      <c r="BAK19" s="111"/>
      <c r="BAL19" s="111"/>
      <c r="BAM19" s="111"/>
      <c r="BAN19" s="111"/>
      <c r="BAO19" s="111"/>
      <c r="BAP19" s="111"/>
      <c r="BAQ19" s="111"/>
      <c r="BAR19" s="111"/>
      <c r="BAS19" s="111"/>
      <c r="BAT19" s="111"/>
      <c r="BAU19" s="111"/>
      <c r="BAV19" s="111"/>
      <c r="BAW19" s="111"/>
      <c r="BAX19" s="111"/>
      <c r="BAY19" s="111"/>
      <c r="BAZ19" s="111"/>
      <c r="BBA19" s="111"/>
      <c r="BBB19" s="111"/>
      <c r="BBC19" s="111"/>
      <c r="BBD19" s="111"/>
      <c r="BBE19" s="111"/>
      <c r="BBF19" s="111"/>
      <c r="BBG19" s="111"/>
      <c r="BBH19" s="111"/>
      <c r="BBI19" s="111"/>
      <c r="BBJ19" s="111"/>
      <c r="BBK19" s="111"/>
      <c r="BBL19" s="111"/>
      <c r="BBM19" s="111"/>
      <c r="BBN19" s="111"/>
      <c r="BBO19" s="111"/>
      <c r="BBP19" s="111"/>
      <c r="BBQ19" s="111"/>
      <c r="BBR19" s="111"/>
      <c r="BBS19" s="111"/>
      <c r="BBT19" s="111"/>
      <c r="BBU19" s="111"/>
      <c r="BBV19" s="111"/>
      <c r="BBW19" s="111"/>
      <c r="BBX19" s="111"/>
      <c r="BBY19" s="111"/>
      <c r="BBZ19" s="111"/>
      <c r="BCA19" s="111"/>
      <c r="BCB19" s="111"/>
      <c r="BCC19" s="111"/>
      <c r="BCD19" s="111"/>
      <c r="BCE19" s="111"/>
      <c r="BCF19" s="111"/>
      <c r="BCG19" s="111"/>
      <c r="BCH19" s="111"/>
      <c r="BCI19" s="111"/>
      <c r="BCJ19" s="111"/>
      <c r="BCK19" s="111"/>
      <c r="BCL19" s="111"/>
      <c r="BCM19" s="111"/>
      <c r="BCN19" s="111"/>
      <c r="BCO19" s="111"/>
      <c r="BCP19" s="111"/>
      <c r="BCQ19" s="111"/>
      <c r="BCR19" s="111"/>
      <c r="BCS19" s="111"/>
      <c r="BCT19" s="111"/>
      <c r="BCU19" s="111"/>
      <c r="BCV19" s="111"/>
      <c r="BCW19" s="111"/>
      <c r="BCX19" s="111"/>
      <c r="BCY19" s="111"/>
      <c r="BCZ19" s="111"/>
      <c r="BDA19" s="111"/>
      <c r="BDB19" s="111"/>
      <c r="BDC19" s="111"/>
      <c r="BDD19" s="111"/>
      <c r="BDE19" s="111"/>
      <c r="BDF19" s="111"/>
      <c r="BDG19" s="111"/>
      <c r="BDH19" s="111"/>
      <c r="BDI19" s="111"/>
      <c r="BDJ19" s="111"/>
      <c r="BDK19" s="111"/>
      <c r="BDL19" s="111"/>
      <c r="BDM19" s="111"/>
      <c r="BDN19" s="111"/>
      <c r="BDO19" s="111"/>
      <c r="BDP19" s="111"/>
      <c r="BDQ19" s="111"/>
      <c r="BDR19" s="111"/>
      <c r="BDS19" s="111"/>
      <c r="BDT19" s="111"/>
      <c r="BDU19" s="111"/>
      <c r="BDV19" s="111"/>
      <c r="BDW19" s="111"/>
      <c r="BDX19" s="111"/>
      <c r="BDY19" s="111"/>
      <c r="BDZ19" s="111"/>
      <c r="BEA19" s="111"/>
      <c r="BEB19" s="111"/>
      <c r="BEC19" s="111"/>
      <c r="BED19" s="111"/>
      <c r="BEE19" s="111"/>
      <c r="BEF19" s="111"/>
      <c r="BEG19" s="111"/>
      <c r="BEH19" s="111"/>
      <c r="BEI19" s="111"/>
      <c r="BEJ19" s="111"/>
      <c r="BEK19" s="111"/>
      <c r="BEL19" s="111"/>
      <c r="BEM19" s="111"/>
      <c r="BEN19" s="111"/>
      <c r="BEO19" s="111"/>
      <c r="BEP19" s="111"/>
      <c r="BEQ19" s="111"/>
      <c r="BER19" s="111"/>
      <c r="BES19" s="111"/>
      <c r="BET19" s="111"/>
      <c r="BEU19" s="111"/>
      <c r="BEV19" s="111"/>
      <c r="BEW19" s="111"/>
      <c r="BEX19" s="111"/>
      <c r="BEY19" s="111"/>
      <c r="BEZ19" s="111"/>
      <c r="BFA19" s="111"/>
      <c r="BFB19" s="111"/>
      <c r="BFC19" s="111"/>
      <c r="BFD19" s="111"/>
      <c r="BFE19" s="111"/>
      <c r="BFF19" s="111"/>
      <c r="BFG19" s="111"/>
      <c r="BFH19" s="111"/>
      <c r="BFI19" s="111"/>
      <c r="BFJ19" s="111"/>
      <c r="BFK19" s="111"/>
      <c r="BFL19" s="111"/>
      <c r="BFM19" s="111"/>
      <c r="BFN19" s="111"/>
      <c r="BFO19" s="111"/>
      <c r="BFP19" s="111"/>
      <c r="BFQ19" s="111"/>
      <c r="BFR19" s="111"/>
      <c r="BFS19" s="111"/>
      <c r="BFT19" s="111"/>
      <c r="BFU19" s="111"/>
      <c r="BFV19" s="111"/>
      <c r="BFW19" s="111"/>
      <c r="BFX19" s="111"/>
      <c r="BFY19" s="111"/>
      <c r="BFZ19" s="111"/>
      <c r="BGA19" s="111"/>
      <c r="BGB19" s="111"/>
      <c r="BGC19" s="111"/>
      <c r="BGD19" s="111"/>
      <c r="BGE19" s="111"/>
      <c r="BGF19" s="111"/>
      <c r="BGG19" s="111"/>
      <c r="BGH19" s="111"/>
      <c r="BGI19" s="111"/>
      <c r="BGJ19" s="111"/>
      <c r="BGK19" s="111"/>
      <c r="BGL19" s="111"/>
      <c r="BGM19" s="111"/>
      <c r="BGN19" s="111"/>
      <c r="BGO19" s="111"/>
      <c r="BGP19" s="111"/>
      <c r="BGQ19" s="111"/>
      <c r="BGR19" s="111"/>
      <c r="BGS19" s="111"/>
      <c r="BGT19" s="111"/>
      <c r="BGU19" s="111"/>
      <c r="BGV19" s="111"/>
      <c r="BGW19" s="111"/>
      <c r="BGX19" s="111"/>
      <c r="BGY19" s="111"/>
      <c r="BGZ19" s="111"/>
      <c r="BHA19" s="111"/>
      <c r="BHB19" s="111"/>
      <c r="BHC19" s="111"/>
      <c r="BHD19" s="111"/>
      <c r="BHE19" s="111"/>
      <c r="BHF19" s="111"/>
      <c r="BHG19" s="111"/>
      <c r="BHH19" s="111"/>
      <c r="BHI19" s="111"/>
      <c r="BHJ19" s="111"/>
      <c r="BHK19" s="111"/>
      <c r="BHL19" s="111"/>
      <c r="BHM19" s="111"/>
      <c r="BHN19" s="111"/>
      <c r="BHO19" s="111"/>
      <c r="BHP19" s="111"/>
      <c r="BHQ19" s="111"/>
      <c r="BHR19" s="111"/>
      <c r="BHS19" s="111"/>
      <c r="BHT19" s="111"/>
      <c r="BHU19" s="111"/>
      <c r="BHV19" s="111"/>
      <c r="BHW19" s="111"/>
      <c r="BHX19" s="111"/>
      <c r="BHY19" s="111"/>
      <c r="BHZ19" s="111"/>
      <c r="BIA19" s="111"/>
      <c r="BIB19" s="111"/>
      <c r="BIC19" s="111"/>
      <c r="BID19" s="111"/>
      <c r="BIE19" s="111"/>
      <c r="BIF19" s="111"/>
      <c r="BIG19" s="111"/>
      <c r="BIH19" s="111"/>
      <c r="BII19" s="111"/>
      <c r="BIJ19" s="111"/>
      <c r="BIK19" s="111"/>
      <c r="BIL19" s="111"/>
      <c r="BIM19" s="111"/>
      <c r="BIN19" s="111"/>
      <c r="BIO19" s="111"/>
      <c r="BIP19" s="111"/>
      <c r="BIQ19" s="111"/>
      <c r="BIR19" s="111"/>
      <c r="BIS19" s="111"/>
      <c r="BIT19" s="111"/>
      <c r="BIU19" s="111"/>
      <c r="BIV19" s="111"/>
      <c r="BIW19" s="111"/>
      <c r="BIX19" s="111"/>
      <c r="BIY19" s="111"/>
      <c r="BIZ19" s="111"/>
      <c r="BJA19" s="111"/>
      <c r="BJB19" s="111"/>
      <c r="BJC19" s="111"/>
      <c r="BJD19" s="111"/>
      <c r="BJE19" s="111"/>
      <c r="BJF19" s="111"/>
      <c r="BJG19" s="111"/>
      <c r="BJH19" s="111"/>
      <c r="BJI19" s="111"/>
      <c r="BJJ19" s="111"/>
      <c r="BJK19" s="111"/>
      <c r="BJL19" s="111"/>
      <c r="BJM19" s="111"/>
      <c r="BJN19" s="111"/>
      <c r="BJO19" s="111"/>
      <c r="BJP19" s="111"/>
      <c r="BJQ19" s="111"/>
      <c r="BJR19" s="111"/>
      <c r="BJS19" s="111"/>
      <c r="BJT19" s="111"/>
      <c r="BJU19" s="111"/>
      <c r="BJV19" s="111"/>
      <c r="BJW19" s="111"/>
      <c r="BJX19" s="111"/>
      <c r="BJY19" s="111"/>
      <c r="BJZ19" s="111"/>
      <c r="BKA19" s="111"/>
      <c r="BKB19" s="111"/>
      <c r="BKC19" s="111"/>
      <c r="BKD19" s="111"/>
      <c r="BKE19" s="111"/>
      <c r="BKF19" s="111"/>
      <c r="BKG19" s="111"/>
      <c r="BKH19" s="111"/>
      <c r="BKI19" s="111"/>
      <c r="BKJ19" s="111"/>
      <c r="BKK19" s="111"/>
      <c r="BKL19" s="111"/>
      <c r="BKM19" s="111"/>
      <c r="BKN19" s="111"/>
      <c r="BKO19" s="111"/>
      <c r="BKP19" s="111"/>
      <c r="BKQ19" s="111"/>
      <c r="BKR19" s="111"/>
      <c r="BKS19" s="111"/>
      <c r="BKT19" s="111"/>
      <c r="BKU19" s="111"/>
      <c r="BKV19" s="111"/>
      <c r="BKW19" s="111"/>
      <c r="BKX19" s="111"/>
      <c r="BKY19" s="111"/>
      <c r="BKZ19" s="111"/>
      <c r="BLA19" s="111"/>
      <c r="BLB19" s="111"/>
      <c r="BLC19" s="111"/>
      <c r="BLD19" s="111"/>
      <c r="BLE19" s="111"/>
      <c r="BLF19" s="111"/>
      <c r="BLG19" s="111"/>
      <c r="BLH19" s="111"/>
      <c r="BLI19" s="111"/>
      <c r="BLJ19" s="111"/>
      <c r="BLK19" s="111"/>
      <c r="BLL19" s="111"/>
      <c r="BLM19" s="111"/>
      <c r="BLN19" s="111"/>
      <c r="BLO19" s="111"/>
      <c r="BLP19" s="111"/>
      <c r="BLQ19" s="111"/>
      <c r="BLR19" s="111"/>
      <c r="BLS19" s="111"/>
      <c r="BLT19" s="111"/>
      <c r="BLU19" s="111"/>
      <c r="BLV19" s="111"/>
      <c r="BLW19" s="111"/>
      <c r="BLX19" s="111"/>
      <c r="BLY19" s="111"/>
      <c r="BLZ19" s="111"/>
      <c r="BMA19" s="111"/>
      <c r="BMB19" s="111"/>
      <c r="BMC19" s="111"/>
      <c r="BMD19" s="111"/>
      <c r="BME19" s="111"/>
      <c r="BMF19" s="111"/>
      <c r="BMG19" s="111"/>
      <c r="BMH19" s="111"/>
      <c r="BMI19" s="111"/>
      <c r="BMJ19" s="111"/>
      <c r="BMK19" s="111"/>
      <c r="BML19" s="111"/>
      <c r="BMM19" s="111"/>
      <c r="BMN19" s="111"/>
      <c r="BMO19" s="111"/>
      <c r="BMP19" s="111"/>
      <c r="BMQ19" s="111"/>
      <c r="BMR19" s="111"/>
      <c r="BMS19" s="111"/>
      <c r="BMT19" s="111"/>
      <c r="BMU19" s="111"/>
      <c r="BMV19" s="111"/>
      <c r="BMW19" s="111"/>
      <c r="BMX19" s="111"/>
      <c r="BMY19" s="111"/>
      <c r="BMZ19" s="111"/>
      <c r="BNA19" s="111"/>
      <c r="BNB19" s="111"/>
      <c r="BNC19" s="111"/>
      <c r="BND19" s="111"/>
      <c r="BNE19" s="111"/>
      <c r="BNF19" s="111"/>
      <c r="BNG19" s="111"/>
      <c r="BNH19" s="111"/>
      <c r="BNI19" s="111"/>
      <c r="BNJ19" s="111"/>
      <c r="BNK19" s="111"/>
      <c r="BNL19" s="111"/>
      <c r="BNM19" s="111"/>
      <c r="BNN19" s="111"/>
      <c r="BNO19" s="111"/>
      <c r="BNP19" s="111"/>
      <c r="BNQ19" s="111"/>
      <c r="BNR19" s="111"/>
      <c r="BNS19" s="111"/>
      <c r="BNT19" s="111"/>
      <c r="BNU19" s="111"/>
      <c r="BNV19" s="111"/>
      <c r="BNW19" s="111"/>
      <c r="BNX19" s="111"/>
      <c r="BNY19" s="111"/>
      <c r="BNZ19" s="111"/>
      <c r="BOA19" s="111"/>
      <c r="BOB19" s="111"/>
      <c r="BOC19" s="111"/>
      <c r="BOD19" s="111"/>
      <c r="BOE19" s="111"/>
      <c r="BOF19" s="111"/>
      <c r="BOG19" s="111"/>
      <c r="BOH19" s="111"/>
      <c r="BOI19" s="111"/>
      <c r="BOJ19" s="111"/>
      <c r="BOK19" s="111"/>
      <c r="BOL19" s="111"/>
      <c r="BOM19" s="111"/>
      <c r="BON19" s="111"/>
      <c r="BOO19" s="111"/>
      <c r="BOP19" s="111"/>
      <c r="BOQ19" s="111"/>
      <c r="BOR19" s="111"/>
      <c r="BOS19" s="111"/>
      <c r="BOT19" s="111"/>
      <c r="BOU19" s="111"/>
      <c r="BOV19" s="111"/>
      <c r="BOW19" s="111"/>
      <c r="BOX19" s="111"/>
      <c r="BOY19" s="111"/>
      <c r="BOZ19" s="111"/>
      <c r="BPA19" s="111"/>
      <c r="BPB19" s="111"/>
      <c r="BPC19" s="111"/>
      <c r="BPD19" s="111"/>
      <c r="BPE19" s="111"/>
      <c r="BPF19" s="111"/>
      <c r="BPG19" s="111"/>
      <c r="BPH19" s="111"/>
      <c r="BPI19" s="111"/>
      <c r="BPJ19" s="111"/>
      <c r="BPK19" s="111"/>
      <c r="BPL19" s="111"/>
      <c r="BPM19" s="111"/>
      <c r="BPN19" s="111"/>
      <c r="BPO19" s="111"/>
      <c r="BPP19" s="111"/>
      <c r="BPQ19" s="111"/>
      <c r="BPR19" s="111"/>
      <c r="BPS19" s="111"/>
      <c r="BPT19" s="111"/>
      <c r="BPU19" s="111"/>
      <c r="BPV19" s="111"/>
      <c r="BPW19" s="111"/>
      <c r="BPX19" s="111"/>
      <c r="BPY19" s="111"/>
      <c r="BPZ19" s="111"/>
      <c r="BQA19" s="111"/>
      <c r="BQB19" s="111"/>
      <c r="BQC19" s="111"/>
      <c r="BQD19" s="111"/>
      <c r="BQE19" s="111"/>
      <c r="BQF19" s="111"/>
      <c r="BQG19" s="111"/>
      <c r="BQH19" s="111"/>
      <c r="BQI19" s="111"/>
      <c r="BQJ19" s="111"/>
      <c r="BQK19" s="111"/>
      <c r="BQL19" s="111"/>
      <c r="BQM19" s="111"/>
      <c r="BQN19" s="111"/>
      <c r="BQO19" s="111"/>
      <c r="BQP19" s="111"/>
      <c r="BQQ19" s="111"/>
      <c r="BQR19" s="111"/>
      <c r="BQS19" s="111"/>
      <c r="BQT19" s="111"/>
      <c r="BQU19" s="111"/>
      <c r="BQV19" s="111"/>
      <c r="BQW19" s="111"/>
      <c r="BQX19" s="111"/>
      <c r="BQY19" s="111"/>
      <c r="BQZ19" s="111"/>
      <c r="BRA19" s="111"/>
      <c r="BRB19" s="111"/>
      <c r="BRC19" s="111"/>
      <c r="BRD19" s="111"/>
      <c r="BRE19" s="111"/>
      <c r="BRF19" s="111"/>
      <c r="BRG19" s="111"/>
      <c r="BRH19" s="111"/>
      <c r="BRI19" s="111"/>
      <c r="BRJ19" s="111"/>
      <c r="BRK19" s="111"/>
      <c r="BRL19" s="111"/>
      <c r="BRM19" s="111"/>
      <c r="BRN19" s="111"/>
      <c r="BRO19" s="111"/>
      <c r="BRP19" s="111"/>
      <c r="BRQ19" s="111"/>
      <c r="BRR19" s="111"/>
      <c r="BRS19" s="111"/>
      <c r="BRT19" s="111"/>
      <c r="BRU19" s="111"/>
      <c r="BRV19" s="111"/>
      <c r="BRW19" s="111"/>
      <c r="BRX19" s="111"/>
      <c r="BRY19" s="111"/>
      <c r="BRZ19" s="111"/>
      <c r="BSA19" s="111"/>
      <c r="BSB19" s="111"/>
      <c r="BSC19" s="111"/>
      <c r="BSD19" s="111"/>
      <c r="BSE19" s="111"/>
      <c r="BSF19" s="111"/>
      <c r="BSG19" s="111"/>
      <c r="BSH19" s="111"/>
      <c r="BSI19" s="111"/>
      <c r="BSJ19" s="111"/>
      <c r="BSK19" s="111"/>
      <c r="BSL19" s="111"/>
      <c r="BSM19" s="111"/>
      <c r="BSN19" s="111"/>
      <c r="BSO19" s="111"/>
      <c r="BSP19" s="111"/>
      <c r="BSQ19" s="111"/>
      <c r="BSR19" s="111"/>
      <c r="BSS19" s="111"/>
      <c r="BST19" s="111"/>
      <c r="BSU19" s="111"/>
      <c r="BSV19" s="111"/>
      <c r="BSW19" s="111"/>
      <c r="BSX19" s="111"/>
      <c r="BSY19" s="111"/>
      <c r="BSZ19" s="111"/>
      <c r="BTA19" s="111"/>
      <c r="BTB19" s="111"/>
      <c r="BTC19" s="111"/>
      <c r="BTD19" s="111"/>
      <c r="BTE19" s="111"/>
      <c r="BTF19" s="111"/>
      <c r="BTG19" s="111"/>
      <c r="BTH19" s="111"/>
      <c r="BTI19" s="111"/>
      <c r="BTJ19" s="111"/>
      <c r="BTK19" s="111"/>
      <c r="BTL19" s="111"/>
      <c r="BTM19" s="111"/>
      <c r="BTN19" s="111"/>
      <c r="BTO19" s="111"/>
      <c r="BTP19" s="111"/>
      <c r="BTQ19" s="111"/>
      <c r="BTR19" s="111"/>
      <c r="BTS19" s="111"/>
      <c r="BTT19" s="111"/>
      <c r="BTU19" s="111"/>
      <c r="BTV19" s="111"/>
      <c r="BTW19" s="111"/>
      <c r="BTX19" s="111"/>
      <c r="BTY19" s="111"/>
      <c r="BTZ19" s="111"/>
      <c r="BUA19" s="111"/>
      <c r="BUB19" s="111"/>
      <c r="BUC19" s="111"/>
      <c r="BUD19" s="111"/>
      <c r="BUE19" s="111"/>
      <c r="BUF19" s="111"/>
      <c r="BUG19" s="111"/>
      <c r="BUH19" s="111"/>
      <c r="BUI19" s="111"/>
      <c r="BUJ19" s="111"/>
      <c r="BUK19" s="111"/>
      <c r="BUL19" s="111"/>
      <c r="BUM19" s="111"/>
      <c r="BUN19" s="111"/>
      <c r="BUO19" s="111"/>
      <c r="BUP19" s="111"/>
      <c r="BUQ19" s="111"/>
      <c r="BUR19" s="111"/>
      <c r="BUS19" s="111"/>
      <c r="BUT19" s="111"/>
      <c r="BUU19" s="111"/>
      <c r="BUV19" s="111"/>
      <c r="BUW19" s="111"/>
      <c r="BUX19" s="111"/>
      <c r="BUY19" s="111"/>
      <c r="BUZ19" s="111"/>
      <c r="BVA19" s="111"/>
      <c r="BVB19" s="111"/>
      <c r="BVC19" s="111"/>
      <c r="BVD19" s="111"/>
      <c r="BVE19" s="111"/>
      <c r="BVF19" s="111"/>
      <c r="BVG19" s="111"/>
      <c r="BVH19" s="111"/>
      <c r="BVI19" s="111"/>
      <c r="BVJ19" s="111"/>
      <c r="BVK19" s="111"/>
      <c r="BVL19" s="111"/>
      <c r="BVM19" s="111"/>
      <c r="BVN19" s="111"/>
      <c r="BVO19" s="111"/>
      <c r="BVP19" s="111"/>
      <c r="BVQ19" s="111"/>
      <c r="BVR19" s="111"/>
      <c r="BVS19" s="111"/>
      <c r="BVT19" s="111"/>
      <c r="BVU19" s="111"/>
      <c r="BVV19" s="111"/>
      <c r="BVW19" s="111"/>
      <c r="BVX19" s="111"/>
      <c r="BVY19" s="111"/>
      <c r="BVZ19" s="111"/>
      <c r="BWA19" s="111"/>
      <c r="BWB19" s="111"/>
      <c r="BWC19" s="111"/>
      <c r="BWD19" s="111"/>
      <c r="BWE19" s="111"/>
      <c r="BWF19" s="111"/>
      <c r="BWG19" s="111"/>
      <c r="BWH19" s="111"/>
      <c r="BWI19" s="111"/>
      <c r="BWJ19" s="111"/>
      <c r="BWK19" s="111"/>
      <c r="BWL19" s="111"/>
      <c r="BWM19" s="111"/>
      <c r="BWN19" s="111"/>
      <c r="BWO19" s="111"/>
      <c r="BWP19" s="111"/>
      <c r="BWQ19" s="111"/>
      <c r="BWR19" s="111"/>
      <c r="BWS19" s="111"/>
      <c r="BWT19" s="111"/>
      <c r="BWU19" s="111"/>
      <c r="BWV19" s="111"/>
      <c r="BWW19" s="111"/>
      <c r="BWX19" s="111"/>
      <c r="BWY19" s="111"/>
      <c r="BWZ19" s="111"/>
      <c r="BXA19" s="111"/>
      <c r="BXB19" s="111"/>
      <c r="BXC19" s="111"/>
      <c r="BXD19" s="111"/>
      <c r="BXE19" s="111"/>
      <c r="BXF19" s="111"/>
      <c r="BXG19" s="111"/>
      <c r="BXH19" s="111"/>
      <c r="BXI19" s="111"/>
      <c r="BXJ19" s="111"/>
      <c r="BXK19" s="111"/>
      <c r="BXL19" s="111"/>
      <c r="BXM19" s="111"/>
      <c r="BXN19" s="111"/>
      <c r="BXO19" s="111"/>
      <c r="BXP19" s="111"/>
      <c r="BXQ19" s="111"/>
      <c r="BXR19" s="111"/>
      <c r="BXS19" s="111"/>
      <c r="BXT19" s="111"/>
      <c r="BXU19" s="111"/>
      <c r="BXV19" s="111"/>
      <c r="BXW19" s="111"/>
      <c r="BXX19" s="111"/>
      <c r="BXY19" s="111"/>
      <c r="BXZ19" s="111"/>
      <c r="BYA19" s="111"/>
      <c r="BYB19" s="111"/>
      <c r="BYC19" s="111"/>
      <c r="BYD19" s="111"/>
      <c r="BYE19" s="111"/>
      <c r="BYF19" s="111"/>
      <c r="BYG19" s="111"/>
      <c r="BYH19" s="111"/>
      <c r="BYI19" s="111"/>
      <c r="BYJ19" s="111"/>
      <c r="BYK19" s="111"/>
      <c r="BYL19" s="111"/>
      <c r="BYM19" s="111"/>
      <c r="BYN19" s="111"/>
      <c r="BYO19" s="111"/>
      <c r="BYP19" s="111"/>
      <c r="BYQ19" s="111"/>
      <c r="BYR19" s="111"/>
      <c r="BYS19" s="111"/>
      <c r="BYT19" s="111"/>
      <c r="BYU19" s="111"/>
      <c r="BYV19" s="111"/>
      <c r="BYW19" s="111"/>
      <c r="BYX19" s="111"/>
      <c r="BYY19" s="111"/>
      <c r="BYZ19" s="111"/>
      <c r="BZA19" s="111"/>
      <c r="BZB19" s="111"/>
      <c r="BZC19" s="111"/>
      <c r="BZD19" s="111"/>
      <c r="BZE19" s="111"/>
      <c r="BZF19" s="111"/>
      <c r="BZG19" s="111"/>
      <c r="BZH19" s="111"/>
      <c r="BZI19" s="111"/>
      <c r="BZJ19" s="111"/>
      <c r="BZK19" s="111"/>
      <c r="BZL19" s="111"/>
      <c r="BZM19" s="111"/>
      <c r="BZN19" s="111"/>
      <c r="BZO19" s="111"/>
      <c r="BZP19" s="111"/>
      <c r="BZQ19" s="111"/>
      <c r="BZR19" s="111"/>
      <c r="BZS19" s="111"/>
      <c r="BZT19" s="111"/>
      <c r="BZU19" s="111"/>
      <c r="BZV19" s="111"/>
      <c r="BZW19" s="111"/>
      <c r="BZX19" s="111"/>
      <c r="BZY19" s="111"/>
      <c r="BZZ19" s="111"/>
      <c r="CAA19" s="111"/>
      <c r="CAB19" s="111"/>
      <c r="CAC19" s="111"/>
      <c r="CAD19" s="111"/>
      <c r="CAE19" s="111"/>
      <c r="CAF19" s="111"/>
      <c r="CAG19" s="111"/>
      <c r="CAH19" s="111"/>
      <c r="CAI19" s="111"/>
      <c r="CAJ19" s="111"/>
      <c r="CAK19" s="111"/>
      <c r="CAL19" s="111"/>
      <c r="CAM19" s="111"/>
      <c r="CAN19" s="111"/>
      <c r="CAO19" s="111"/>
      <c r="CAP19" s="111"/>
      <c r="CAQ19" s="111"/>
      <c r="CAR19" s="111"/>
      <c r="CAS19" s="111"/>
      <c r="CAT19" s="111"/>
      <c r="CAU19" s="111"/>
      <c r="CAV19" s="111"/>
      <c r="CAW19" s="111"/>
      <c r="CAX19" s="111"/>
      <c r="CAY19" s="111"/>
      <c r="CAZ19" s="111"/>
      <c r="CBA19" s="111"/>
      <c r="CBB19" s="111"/>
      <c r="CBC19" s="111"/>
      <c r="CBD19" s="111"/>
      <c r="CBE19" s="111"/>
      <c r="CBF19" s="111"/>
      <c r="CBG19" s="111"/>
      <c r="CBH19" s="111"/>
      <c r="CBI19" s="111"/>
      <c r="CBJ19" s="111"/>
      <c r="CBK19" s="111"/>
      <c r="CBL19" s="111"/>
      <c r="CBM19" s="111"/>
      <c r="CBN19" s="111"/>
      <c r="CBO19" s="111"/>
      <c r="CBP19" s="111"/>
      <c r="CBQ19" s="111"/>
      <c r="CBR19" s="111"/>
      <c r="CBS19" s="111"/>
      <c r="CBT19" s="111"/>
      <c r="CBU19" s="111"/>
      <c r="CBV19" s="111"/>
      <c r="CBW19" s="111"/>
      <c r="CBX19" s="111"/>
      <c r="CBY19" s="111"/>
      <c r="CBZ19" s="111"/>
      <c r="CCA19" s="111"/>
      <c r="CCB19" s="111"/>
      <c r="CCC19" s="111"/>
      <c r="CCD19" s="111"/>
      <c r="CCE19" s="111"/>
      <c r="CCF19" s="111"/>
      <c r="CCG19" s="111"/>
      <c r="CCH19" s="111"/>
      <c r="CCI19" s="111"/>
      <c r="CCJ19" s="111"/>
      <c r="CCK19" s="111"/>
      <c r="CCL19" s="111"/>
      <c r="CCM19" s="111"/>
      <c r="CCN19" s="111"/>
      <c r="CCO19" s="111"/>
      <c r="CCP19" s="111"/>
      <c r="CCQ19" s="111"/>
      <c r="CCR19" s="111"/>
      <c r="CCS19" s="111"/>
      <c r="CCT19" s="111"/>
      <c r="CCU19" s="111"/>
      <c r="CCV19" s="111"/>
      <c r="CCW19" s="111"/>
      <c r="CCX19" s="111"/>
      <c r="CCY19" s="111"/>
      <c r="CCZ19" s="111"/>
      <c r="CDA19" s="111"/>
      <c r="CDB19" s="111"/>
      <c r="CDC19" s="111"/>
      <c r="CDD19" s="111"/>
      <c r="CDE19" s="111"/>
      <c r="CDF19" s="111"/>
      <c r="CDG19" s="111"/>
      <c r="CDH19" s="111"/>
      <c r="CDI19" s="111"/>
      <c r="CDJ19" s="111"/>
      <c r="CDK19" s="111"/>
      <c r="CDL19" s="111"/>
      <c r="CDM19" s="111"/>
      <c r="CDN19" s="111"/>
      <c r="CDO19" s="111"/>
      <c r="CDP19" s="111"/>
      <c r="CDQ19" s="111"/>
      <c r="CDR19" s="111"/>
      <c r="CDS19" s="111"/>
      <c r="CDT19" s="111"/>
      <c r="CDU19" s="111"/>
      <c r="CDV19" s="111"/>
      <c r="CDW19" s="111"/>
      <c r="CDX19" s="111"/>
      <c r="CDY19" s="111"/>
      <c r="CDZ19" s="111"/>
      <c r="CEA19" s="111"/>
      <c r="CEB19" s="111"/>
      <c r="CEC19" s="111"/>
      <c r="CED19" s="111"/>
      <c r="CEE19" s="111"/>
      <c r="CEF19" s="111"/>
      <c r="CEG19" s="111"/>
      <c r="CEH19" s="111"/>
      <c r="CEI19" s="111"/>
      <c r="CEJ19" s="111"/>
      <c r="CEK19" s="111"/>
      <c r="CEL19" s="111"/>
      <c r="CEM19" s="111"/>
      <c r="CEN19" s="111"/>
      <c r="CEO19" s="111"/>
      <c r="CEP19" s="111"/>
      <c r="CEQ19" s="111"/>
      <c r="CER19" s="111"/>
      <c r="CES19" s="111"/>
      <c r="CET19" s="111"/>
      <c r="CEU19" s="111"/>
      <c r="CEV19" s="111"/>
      <c r="CEW19" s="111"/>
      <c r="CEX19" s="111"/>
      <c r="CEY19" s="111"/>
      <c r="CEZ19" s="111"/>
      <c r="CFA19" s="111"/>
      <c r="CFB19" s="111"/>
      <c r="CFC19" s="111"/>
      <c r="CFD19" s="111"/>
      <c r="CFE19" s="111"/>
      <c r="CFF19" s="111"/>
      <c r="CFG19" s="111"/>
      <c r="CFH19" s="111"/>
      <c r="CFI19" s="111"/>
      <c r="CFJ19" s="111"/>
      <c r="CFK19" s="111"/>
      <c r="CFL19" s="111"/>
      <c r="CFM19" s="111"/>
      <c r="CFN19" s="111"/>
      <c r="CFO19" s="111"/>
      <c r="CFP19" s="111"/>
      <c r="CFQ19" s="111"/>
      <c r="CFR19" s="111"/>
      <c r="CFS19" s="111"/>
      <c r="CFT19" s="111"/>
      <c r="CFU19" s="111"/>
      <c r="CFV19" s="111"/>
      <c r="CFW19" s="111"/>
      <c r="CFX19" s="111"/>
      <c r="CFY19" s="111"/>
      <c r="CFZ19" s="111"/>
      <c r="CGA19" s="111"/>
      <c r="CGB19" s="111"/>
      <c r="CGC19" s="111"/>
      <c r="CGD19" s="111"/>
      <c r="CGE19" s="111"/>
      <c r="CGF19" s="111"/>
      <c r="CGG19" s="111"/>
      <c r="CGH19" s="111"/>
      <c r="CGI19" s="111"/>
      <c r="CGJ19" s="111"/>
      <c r="CGK19" s="111"/>
      <c r="CGL19" s="111"/>
      <c r="CGM19" s="111"/>
      <c r="CGN19" s="111"/>
      <c r="CGO19" s="111"/>
      <c r="CGP19" s="111"/>
      <c r="CGQ19" s="111"/>
      <c r="CGR19" s="111"/>
      <c r="CGS19" s="111"/>
      <c r="CGT19" s="111"/>
      <c r="CGU19" s="111"/>
      <c r="CGV19" s="111"/>
      <c r="CGW19" s="111"/>
      <c r="CGX19" s="111"/>
      <c r="CGY19" s="111"/>
      <c r="CGZ19" s="111"/>
      <c r="CHA19" s="111"/>
      <c r="CHB19" s="111"/>
      <c r="CHC19" s="111"/>
      <c r="CHD19" s="111"/>
      <c r="CHE19" s="111"/>
      <c r="CHF19" s="111"/>
      <c r="CHG19" s="111"/>
      <c r="CHH19" s="111"/>
      <c r="CHI19" s="111"/>
      <c r="CHJ19" s="111"/>
      <c r="CHK19" s="111"/>
      <c r="CHL19" s="111"/>
      <c r="CHM19" s="111"/>
      <c r="CHN19" s="111"/>
      <c r="CHO19" s="111"/>
      <c r="CHP19" s="111"/>
      <c r="CHQ19" s="111"/>
      <c r="CHR19" s="111"/>
      <c r="CHS19" s="111"/>
      <c r="CHT19" s="111"/>
      <c r="CHU19" s="111"/>
      <c r="CHV19" s="111"/>
      <c r="CHW19" s="111"/>
      <c r="CHX19" s="111"/>
      <c r="CHY19" s="111"/>
      <c r="CHZ19" s="111"/>
      <c r="CIA19" s="111"/>
      <c r="CIB19" s="111"/>
      <c r="CIC19" s="111"/>
      <c r="CID19" s="111"/>
      <c r="CIE19" s="111"/>
      <c r="CIF19" s="111"/>
      <c r="CIG19" s="111"/>
      <c r="CIH19" s="111"/>
      <c r="CII19" s="111"/>
      <c r="CIJ19" s="111"/>
      <c r="CIK19" s="111"/>
      <c r="CIL19" s="111"/>
      <c r="CIM19" s="111"/>
      <c r="CIN19" s="111"/>
      <c r="CIO19" s="111"/>
      <c r="CIP19" s="111"/>
      <c r="CIQ19" s="111"/>
      <c r="CIR19" s="111"/>
      <c r="CIS19" s="111"/>
      <c r="CIT19" s="111"/>
      <c r="CIU19" s="111"/>
      <c r="CIV19" s="111"/>
      <c r="CIW19" s="111"/>
      <c r="CIX19" s="111"/>
      <c r="CIY19" s="111"/>
      <c r="CIZ19" s="111"/>
      <c r="CJA19" s="111"/>
      <c r="CJB19" s="111"/>
      <c r="CJC19" s="111"/>
      <c r="CJD19" s="111"/>
      <c r="CJE19" s="111"/>
      <c r="CJF19" s="111"/>
      <c r="CJG19" s="111"/>
      <c r="CJH19" s="111"/>
      <c r="CJI19" s="111"/>
      <c r="CJJ19" s="111"/>
      <c r="CJK19" s="111"/>
      <c r="CJL19" s="111"/>
      <c r="CJM19" s="111"/>
      <c r="CJN19" s="111"/>
      <c r="CJO19" s="111"/>
      <c r="CJP19" s="111"/>
      <c r="CJQ19" s="111"/>
      <c r="CJR19" s="111"/>
      <c r="CJS19" s="111"/>
      <c r="CJT19" s="111"/>
      <c r="CJU19" s="111"/>
      <c r="CJV19" s="111"/>
      <c r="CJW19" s="111"/>
      <c r="CJX19" s="111"/>
      <c r="CJY19" s="111"/>
      <c r="CJZ19" s="111"/>
      <c r="CKA19" s="111"/>
      <c r="CKB19" s="111"/>
      <c r="CKC19" s="111"/>
      <c r="CKD19" s="111"/>
      <c r="CKE19" s="111"/>
      <c r="CKF19" s="111"/>
      <c r="CKG19" s="111"/>
      <c r="CKH19" s="111"/>
      <c r="CKI19" s="111"/>
      <c r="CKJ19" s="111"/>
      <c r="CKK19" s="111"/>
      <c r="CKL19" s="111"/>
      <c r="CKM19" s="111"/>
      <c r="CKN19" s="111"/>
      <c r="CKO19" s="111"/>
      <c r="CKP19" s="111"/>
      <c r="CKQ19" s="111"/>
      <c r="CKR19" s="111"/>
      <c r="CKS19" s="111"/>
      <c r="CKT19" s="111"/>
      <c r="CKU19" s="111"/>
      <c r="CKV19" s="111"/>
      <c r="CKW19" s="111"/>
      <c r="CKX19" s="111"/>
      <c r="CKY19" s="111"/>
      <c r="CKZ19" s="111"/>
      <c r="CLA19" s="111"/>
      <c r="CLB19" s="111"/>
      <c r="CLC19" s="111"/>
      <c r="CLD19" s="111"/>
      <c r="CLE19" s="111"/>
      <c r="CLF19" s="111"/>
      <c r="CLG19" s="111"/>
      <c r="CLH19" s="111"/>
      <c r="CLI19" s="111"/>
      <c r="CLJ19" s="111"/>
      <c r="CLK19" s="111"/>
      <c r="CLL19" s="111"/>
      <c r="CLM19" s="111"/>
      <c r="CLN19" s="111"/>
      <c r="CLO19" s="111"/>
      <c r="CLP19" s="111"/>
      <c r="CLQ19" s="111"/>
      <c r="CLR19" s="111"/>
      <c r="CLS19" s="111"/>
      <c r="CLT19" s="111"/>
      <c r="CLU19" s="111"/>
      <c r="CLV19" s="111"/>
      <c r="CLW19" s="111"/>
      <c r="CLX19" s="111"/>
      <c r="CLY19" s="111"/>
      <c r="CLZ19" s="111"/>
      <c r="CMA19" s="111"/>
      <c r="CMB19" s="111"/>
      <c r="CMC19" s="111"/>
      <c r="CMD19" s="111"/>
      <c r="CME19" s="111"/>
      <c r="CMF19" s="111"/>
      <c r="CMG19" s="111"/>
      <c r="CMH19" s="111"/>
      <c r="CMI19" s="111"/>
      <c r="CMJ19" s="111"/>
      <c r="CMK19" s="111"/>
      <c r="CML19" s="111"/>
      <c r="CMM19" s="111"/>
      <c r="CMN19" s="111"/>
      <c r="CMO19" s="111"/>
      <c r="CMP19" s="111"/>
      <c r="CMQ19" s="111"/>
      <c r="CMR19" s="111"/>
      <c r="CMS19" s="111"/>
      <c r="CMT19" s="111"/>
      <c r="CMU19" s="111"/>
      <c r="CMV19" s="111"/>
      <c r="CMW19" s="111"/>
      <c r="CMX19" s="111"/>
      <c r="CMY19" s="111"/>
      <c r="CMZ19" s="111"/>
      <c r="CNA19" s="111"/>
      <c r="CNB19" s="111"/>
      <c r="CNC19" s="111"/>
      <c r="CND19" s="111"/>
      <c r="CNE19" s="111"/>
      <c r="CNF19" s="111"/>
      <c r="CNG19" s="111"/>
      <c r="CNH19" s="111"/>
      <c r="CNI19" s="111"/>
      <c r="CNJ19" s="111"/>
      <c r="CNK19" s="111"/>
      <c r="CNL19" s="111"/>
      <c r="CNM19" s="111"/>
      <c r="CNN19" s="111"/>
      <c r="CNO19" s="111"/>
      <c r="CNP19" s="111"/>
      <c r="CNQ19" s="111"/>
      <c r="CNR19" s="111"/>
      <c r="CNS19" s="111"/>
      <c r="CNT19" s="111"/>
      <c r="CNU19" s="111"/>
      <c r="CNV19" s="111"/>
      <c r="CNW19" s="111"/>
      <c r="CNX19" s="111"/>
      <c r="CNY19" s="111"/>
      <c r="CNZ19" s="111"/>
      <c r="COA19" s="111"/>
      <c r="COB19" s="111"/>
      <c r="COC19" s="111"/>
      <c r="COD19" s="111"/>
      <c r="COE19" s="111"/>
      <c r="COF19" s="111"/>
      <c r="COG19" s="111"/>
      <c r="COH19" s="111"/>
      <c r="COI19" s="111"/>
      <c r="COJ19" s="111"/>
      <c r="COK19" s="111"/>
      <c r="COL19" s="111"/>
      <c r="COM19" s="111"/>
      <c r="CON19" s="111"/>
      <c r="COO19" s="111"/>
      <c r="COP19" s="111"/>
      <c r="COQ19" s="111"/>
      <c r="COR19" s="111"/>
      <c r="COS19" s="111"/>
      <c r="COT19" s="111"/>
      <c r="COU19" s="111"/>
      <c r="COV19" s="111"/>
      <c r="COW19" s="111"/>
      <c r="COX19" s="111"/>
      <c r="COY19" s="111"/>
      <c r="COZ19" s="111"/>
      <c r="CPA19" s="111"/>
      <c r="CPB19" s="111"/>
      <c r="CPC19" s="111"/>
      <c r="CPD19" s="111"/>
      <c r="CPE19" s="111"/>
      <c r="CPF19" s="111"/>
      <c r="CPG19" s="111"/>
      <c r="CPH19" s="111"/>
      <c r="CPI19" s="111"/>
      <c r="CPJ19" s="111"/>
      <c r="CPK19" s="111"/>
      <c r="CPL19" s="111"/>
      <c r="CPM19" s="111"/>
      <c r="CPN19" s="111"/>
      <c r="CPO19" s="111"/>
      <c r="CPP19" s="111"/>
      <c r="CPQ19" s="111"/>
      <c r="CPR19" s="111"/>
      <c r="CPS19" s="111"/>
      <c r="CPT19" s="111"/>
      <c r="CPU19" s="111"/>
      <c r="CPV19" s="111"/>
      <c r="CPW19" s="111"/>
      <c r="CPX19" s="111"/>
      <c r="CPY19" s="111"/>
      <c r="CPZ19" s="111"/>
      <c r="CQA19" s="111"/>
      <c r="CQB19" s="111"/>
      <c r="CQC19" s="111"/>
      <c r="CQD19" s="111"/>
      <c r="CQE19" s="111"/>
      <c r="CQF19" s="111"/>
      <c r="CQG19" s="111"/>
      <c r="CQH19" s="111"/>
      <c r="CQI19" s="111"/>
      <c r="CQJ19" s="111"/>
      <c r="CQK19" s="111"/>
      <c r="CQL19" s="111"/>
      <c r="CQM19" s="111"/>
      <c r="CQN19" s="111"/>
      <c r="CQO19" s="111"/>
      <c r="CQP19" s="111"/>
      <c r="CQQ19" s="111"/>
      <c r="CQR19" s="111"/>
      <c r="CQS19" s="111"/>
      <c r="CQT19" s="111"/>
      <c r="CQU19" s="111"/>
      <c r="CQV19" s="111"/>
      <c r="CQW19" s="111"/>
      <c r="CQX19" s="111"/>
      <c r="CQY19" s="111"/>
      <c r="CQZ19" s="111"/>
      <c r="CRA19" s="111"/>
      <c r="CRB19" s="111"/>
      <c r="CRC19" s="111"/>
      <c r="CRD19" s="111"/>
      <c r="CRE19" s="111"/>
      <c r="CRF19" s="111"/>
      <c r="CRG19" s="111"/>
      <c r="CRH19" s="111"/>
      <c r="CRI19" s="111"/>
      <c r="CRJ19" s="111"/>
      <c r="CRK19" s="111"/>
      <c r="CRL19" s="111"/>
      <c r="CRM19" s="111"/>
      <c r="CRN19" s="111"/>
      <c r="CRO19" s="111"/>
      <c r="CRP19" s="111"/>
      <c r="CRQ19" s="111"/>
      <c r="CRR19" s="111"/>
      <c r="CRS19" s="111"/>
      <c r="CRT19" s="111"/>
      <c r="CRU19" s="111"/>
      <c r="CRV19" s="111"/>
      <c r="CRW19" s="111"/>
      <c r="CRX19" s="111"/>
      <c r="CRY19" s="111"/>
      <c r="CRZ19" s="111"/>
      <c r="CSA19" s="111"/>
      <c r="CSB19" s="111"/>
      <c r="CSC19" s="111"/>
      <c r="CSD19" s="111"/>
      <c r="CSE19" s="111"/>
      <c r="CSF19" s="111"/>
      <c r="CSG19" s="111"/>
      <c r="CSH19" s="111"/>
      <c r="CSI19" s="111"/>
      <c r="CSJ19" s="111"/>
      <c r="CSK19" s="111"/>
      <c r="CSL19" s="111"/>
      <c r="CSM19" s="111"/>
      <c r="CSN19" s="111"/>
      <c r="CSO19" s="111"/>
      <c r="CSP19" s="111"/>
      <c r="CSQ19" s="111"/>
      <c r="CSR19" s="111"/>
      <c r="CSS19" s="111"/>
      <c r="CST19" s="111"/>
      <c r="CSU19" s="111"/>
      <c r="CSV19" s="111"/>
      <c r="CSW19" s="111"/>
      <c r="CSX19" s="111"/>
      <c r="CSY19" s="111"/>
      <c r="CSZ19" s="111"/>
      <c r="CTA19" s="111"/>
      <c r="CTB19" s="111"/>
      <c r="CTC19" s="111"/>
      <c r="CTD19" s="111"/>
      <c r="CTE19" s="111"/>
      <c r="CTF19" s="111"/>
      <c r="CTG19" s="111"/>
      <c r="CTH19" s="111"/>
      <c r="CTI19" s="111"/>
      <c r="CTJ19" s="111"/>
      <c r="CTK19" s="111"/>
      <c r="CTL19" s="111"/>
      <c r="CTM19" s="111"/>
      <c r="CTN19" s="111"/>
      <c r="CTO19" s="111"/>
      <c r="CTP19" s="111"/>
      <c r="CTQ19" s="111"/>
      <c r="CTR19" s="111"/>
      <c r="CTS19" s="111"/>
      <c r="CTT19" s="111"/>
      <c r="CTU19" s="111"/>
      <c r="CTV19" s="111"/>
      <c r="CTW19" s="111"/>
      <c r="CTX19" s="111"/>
      <c r="CTY19" s="111"/>
      <c r="CTZ19" s="111"/>
      <c r="CUA19" s="111"/>
      <c r="CUB19" s="111"/>
      <c r="CUC19" s="111"/>
      <c r="CUD19" s="111"/>
      <c r="CUE19" s="111"/>
      <c r="CUF19" s="111"/>
      <c r="CUG19" s="111"/>
      <c r="CUH19" s="111"/>
      <c r="CUI19" s="111"/>
      <c r="CUJ19" s="111"/>
      <c r="CUK19" s="111"/>
      <c r="CUL19" s="111"/>
      <c r="CUM19" s="111"/>
      <c r="CUN19" s="111"/>
      <c r="CUO19" s="111"/>
      <c r="CUP19" s="111"/>
      <c r="CUQ19" s="111"/>
      <c r="CUR19" s="111"/>
      <c r="CUS19" s="111"/>
      <c r="CUT19" s="111"/>
      <c r="CUU19" s="111"/>
      <c r="CUV19" s="111"/>
      <c r="CUW19" s="111"/>
      <c r="CUX19" s="111"/>
      <c r="CUY19" s="111"/>
      <c r="CUZ19" s="111"/>
      <c r="CVA19" s="111"/>
      <c r="CVB19" s="111"/>
      <c r="CVC19" s="111"/>
      <c r="CVD19" s="111"/>
      <c r="CVE19" s="111"/>
      <c r="CVF19" s="111"/>
      <c r="CVG19" s="111"/>
      <c r="CVH19" s="111"/>
      <c r="CVI19" s="111"/>
      <c r="CVJ19" s="111"/>
      <c r="CVK19" s="111"/>
      <c r="CVL19" s="111"/>
      <c r="CVM19" s="111"/>
      <c r="CVN19" s="111"/>
      <c r="CVO19" s="111"/>
      <c r="CVP19" s="111"/>
      <c r="CVQ19" s="111"/>
      <c r="CVR19" s="111"/>
      <c r="CVS19" s="111"/>
      <c r="CVT19" s="111"/>
      <c r="CVU19" s="111"/>
      <c r="CVV19" s="111"/>
      <c r="CVW19" s="111"/>
      <c r="CVX19" s="111"/>
      <c r="CVY19" s="111"/>
      <c r="CVZ19" s="111"/>
      <c r="CWA19" s="111"/>
      <c r="CWB19" s="111"/>
      <c r="CWC19" s="111"/>
      <c r="CWD19" s="111"/>
      <c r="CWE19" s="111"/>
      <c r="CWF19" s="111"/>
      <c r="CWG19" s="111"/>
      <c r="CWH19" s="111"/>
      <c r="CWI19" s="111"/>
      <c r="CWJ19" s="111"/>
      <c r="CWK19" s="111"/>
      <c r="CWL19" s="111"/>
      <c r="CWM19" s="111"/>
      <c r="CWN19" s="111"/>
      <c r="CWO19" s="111"/>
      <c r="CWP19" s="111"/>
      <c r="CWQ19" s="111"/>
      <c r="CWR19" s="111"/>
      <c r="CWS19" s="111"/>
      <c r="CWT19" s="111"/>
      <c r="CWU19" s="111"/>
      <c r="CWV19" s="111"/>
      <c r="CWW19" s="111"/>
      <c r="CWX19" s="111"/>
      <c r="CWY19" s="111"/>
      <c r="CWZ19" s="111"/>
      <c r="CXA19" s="111"/>
      <c r="CXB19" s="111"/>
      <c r="CXC19" s="111"/>
      <c r="CXD19" s="111"/>
      <c r="CXE19" s="111"/>
      <c r="CXF19" s="111"/>
      <c r="CXG19" s="111"/>
      <c r="CXH19" s="111"/>
      <c r="CXI19" s="111"/>
      <c r="CXJ19" s="111"/>
      <c r="CXK19" s="111"/>
      <c r="CXL19" s="111"/>
      <c r="CXM19" s="111"/>
      <c r="CXN19" s="111"/>
      <c r="CXO19" s="111"/>
      <c r="CXP19" s="111"/>
      <c r="CXQ19" s="111"/>
      <c r="CXR19" s="111"/>
      <c r="CXS19" s="111"/>
      <c r="CXT19" s="111"/>
      <c r="CXU19" s="111"/>
      <c r="CXV19" s="111"/>
      <c r="CXW19" s="111"/>
      <c r="CXX19" s="111"/>
      <c r="CXY19" s="111"/>
      <c r="CXZ19" s="111"/>
      <c r="CYA19" s="111"/>
      <c r="CYB19" s="111"/>
      <c r="CYC19" s="111"/>
      <c r="CYD19" s="111"/>
      <c r="CYE19" s="111"/>
      <c r="CYF19" s="111"/>
      <c r="CYG19" s="111"/>
      <c r="CYH19" s="111"/>
      <c r="CYI19" s="111"/>
      <c r="CYJ19" s="111"/>
      <c r="CYK19" s="111"/>
      <c r="CYL19" s="111"/>
      <c r="CYM19" s="111"/>
      <c r="CYN19" s="111"/>
      <c r="CYO19" s="111"/>
      <c r="CYP19" s="111"/>
      <c r="CYQ19" s="111"/>
      <c r="CYR19" s="111"/>
      <c r="CYS19" s="111"/>
      <c r="CYT19" s="111"/>
      <c r="CYU19" s="111"/>
      <c r="CYV19" s="111"/>
      <c r="CYW19" s="111"/>
      <c r="CYX19" s="111"/>
      <c r="CYY19" s="111"/>
      <c r="CYZ19" s="111"/>
      <c r="CZA19" s="111"/>
      <c r="CZB19" s="111"/>
      <c r="CZC19" s="111"/>
      <c r="CZD19" s="111"/>
      <c r="CZE19" s="111"/>
      <c r="CZF19" s="111"/>
      <c r="CZG19" s="111"/>
      <c r="CZH19" s="111"/>
      <c r="CZI19" s="111"/>
      <c r="CZJ19" s="111"/>
      <c r="CZK19" s="111"/>
      <c r="CZL19" s="111"/>
      <c r="CZM19" s="111"/>
      <c r="CZN19" s="111"/>
      <c r="CZO19" s="111"/>
      <c r="CZP19" s="111"/>
      <c r="CZQ19" s="111"/>
      <c r="CZR19" s="111"/>
      <c r="CZS19" s="111"/>
      <c r="CZT19" s="111"/>
      <c r="CZU19" s="111"/>
      <c r="CZV19" s="111"/>
      <c r="CZW19" s="111"/>
      <c r="CZX19" s="111"/>
      <c r="CZY19" s="111"/>
      <c r="CZZ19" s="111"/>
      <c r="DAA19" s="111"/>
      <c r="DAB19" s="111"/>
      <c r="DAC19" s="111"/>
      <c r="DAD19" s="111"/>
      <c r="DAE19" s="111"/>
      <c r="DAF19" s="111"/>
      <c r="DAG19" s="111"/>
      <c r="DAH19" s="111"/>
      <c r="DAI19" s="111"/>
      <c r="DAJ19" s="111"/>
      <c r="DAK19" s="111"/>
      <c r="DAL19" s="111"/>
      <c r="DAM19" s="111"/>
      <c r="DAN19" s="111"/>
      <c r="DAO19" s="111"/>
      <c r="DAP19" s="111"/>
      <c r="DAQ19" s="111"/>
      <c r="DAR19" s="111"/>
      <c r="DAS19" s="111"/>
      <c r="DAT19" s="111"/>
      <c r="DAU19" s="111"/>
      <c r="DAV19" s="111"/>
      <c r="DAW19" s="111"/>
      <c r="DAX19" s="111"/>
      <c r="DAY19" s="111"/>
      <c r="DAZ19" s="111"/>
      <c r="DBA19" s="111"/>
      <c r="DBB19" s="111"/>
      <c r="DBC19" s="111"/>
      <c r="DBD19" s="111"/>
      <c r="DBE19" s="111"/>
      <c r="DBF19" s="111"/>
      <c r="DBG19" s="111"/>
      <c r="DBH19" s="111"/>
      <c r="DBI19" s="111"/>
      <c r="DBJ19" s="111"/>
      <c r="DBK19" s="111"/>
      <c r="DBL19" s="111"/>
      <c r="DBM19" s="111"/>
      <c r="DBN19" s="111"/>
      <c r="DBO19" s="111"/>
      <c r="DBP19" s="111"/>
      <c r="DBQ19" s="111"/>
      <c r="DBR19" s="111"/>
      <c r="DBS19" s="111"/>
      <c r="DBT19" s="111"/>
      <c r="DBU19" s="111"/>
      <c r="DBV19" s="111"/>
      <c r="DBW19" s="111"/>
      <c r="DBX19" s="111"/>
      <c r="DBY19" s="111"/>
      <c r="DBZ19" s="111"/>
      <c r="DCA19" s="111"/>
      <c r="DCB19" s="111"/>
      <c r="DCC19" s="111"/>
      <c r="DCD19" s="111"/>
      <c r="DCE19" s="111"/>
      <c r="DCF19" s="111"/>
      <c r="DCG19" s="111"/>
      <c r="DCH19" s="111"/>
      <c r="DCI19" s="111"/>
      <c r="DCJ19" s="111"/>
      <c r="DCK19" s="111"/>
      <c r="DCL19" s="111"/>
      <c r="DCM19" s="111"/>
      <c r="DCN19" s="111"/>
      <c r="DCO19" s="111"/>
      <c r="DCP19" s="111"/>
      <c r="DCQ19" s="111"/>
      <c r="DCR19" s="111"/>
      <c r="DCS19" s="111"/>
      <c r="DCT19" s="111"/>
      <c r="DCU19" s="111"/>
      <c r="DCV19" s="111"/>
      <c r="DCW19" s="111"/>
      <c r="DCX19" s="111"/>
      <c r="DCY19" s="111"/>
      <c r="DCZ19" s="111"/>
      <c r="DDA19" s="111"/>
      <c r="DDB19" s="111"/>
      <c r="DDC19" s="111"/>
      <c r="DDD19" s="111"/>
      <c r="DDE19" s="111"/>
      <c r="DDF19" s="111"/>
      <c r="DDG19" s="111"/>
      <c r="DDH19" s="111"/>
      <c r="DDI19" s="111"/>
      <c r="DDJ19" s="111"/>
      <c r="DDK19" s="111"/>
      <c r="DDL19" s="111"/>
      <c r="DDM19" s="111"/>
      <c r="DDN19" s="111"/>
      <c r="DDO19" s="111"/>
      <c r="DDP19" s="111"/>
      <c r="DDQ19" s="111"/>
      <c r="DDR19" s="111"/>
      <c r="DDS19" s="111"/>
      <c r="DDT19" s="111"/>
      <c r="DDU19" s="111"/>
      <c r="DDV19" s="111"/>
      <c r="DDW19" s="111"/>
      <c r="DDX19" s="111"/>
      <c r="DDY19" s="111"/>
      <c r="DDZ19" s="111"/>
      <c r="DEA19" s="111"/>
      <c r="DEB19" s="111"/>
      <c r="DEC19" s="111"/>
      <c r="DED19" s="111"/>
      <c r="DEE19" s="111"/>
      <c r="DEF19" s="111"/>
      <c r="DEG19" s="111"/>
      <c r="DEH19" s="111"/>
      <c r="DEI19" s="111"/>
      <c r="DEJ19" s="111"/>
      <c r="DEK19" s="111"/>
      <c r="DEL19" s="111"/>
      <c r="DEM19" s="111"/>
      <c r="DEN19" s="111"/>
      <c r="DEO19" s="111"/>
      <c r="DEP19" s="111"/>
      <c r="DEQ19" s="111"/>
      <c r="DER19" s="111"/>
      <c r="DES19" s="111"/>
      <c r="DET19" s="111"/>
      <c r="DEU19" s="111"/>
      <c r="DEV19" s="111"/>
      <c r="DEW19" s="111"/>
      <c r="DEX19" s="111"/>
      <c r="DEY19" s="111"/>
      <c r="DEZ19" s="111"/>
      <c r="DFA19" s="111"/>
      <c r="DFB19" s="111"/>
      <c r="DFC19" s="111"/>
      <c r="DFD19" s="111"/>
      <c r="DFE19" s="111"/>
      <c r="DFF19" s="111"/>
      <c r="DFG19" s="111"/>
      <c r="DFH19" s="111"/>
      <c r="DFI19" s="111"/>
      <c r="DFJ19" s="111"/>
      <c r="DFK19" s="111"/>
      <c r="DFL19" s="111"/>
      <c r="DFM19" s="111"/>
      <c r="DFN19" s="111"/>
      <c r="DFO19" s="111"/>
      <c r="DFP19" s="111"/>
      <c r="DFQ19" s="111"/>
      <c r="DFR19" s="111"/>
      <c r="DFS19" s="111"/>
      <c r="DFT19" s="111"/>
      <c r="DFU19" s="111"/>
      <c r="DFV19" s="111"/>
      <c r="DFW19" s="111"/>
      <c r="DFX19" s="111"/>
      <c r="DFY19" s="111"/>
      <c r="DFZ19" s="111"/>
      <c r="DGA19" s="111"/>
      <c r="DGB19" s="111"/>
      <c r="DGC19" s="111"/>
      <c r="DGD19" s="111"/>
      <c r="DGE19" s="111"/>
      <c r="DGF19" s="111"/>
      <c r="DGG19" s="111"/>
      <c r="DGH19" s="111"/>
      <c r="DGI19" s="111"/>
      <c r="DGJ19" s="111"/>
      <c r="DGK19" s="111"/>
      <c r="DGL19" s="111"/>
      <c r="DGM19" s="111"/>
      <c r="DGN19" s="111"/>
      <c r="DGO19" s="111"/>
      <c r="DGP19" s="111"/>
      <c r="DGQ19" s="111"/>
      <c r="DGR19" s="111"/>
      <c r="DGS19" s="111"/>
      <c r="DGT19" s="111"/>
      <c r="DGU19" s="111"/>
      <c r="DGV19" s="111"/>
      <c r="DGW19" s="111"/>
      <c r="DGX19" s="111"/>
      <c r="DGY19" s="111"/>
      <c r="DGZ19" s="111"/>
      <c r="DHA19" s="111"/>
      <c r="DHB19" s="111"/>
      <c r="DHC19" s="111"/>
      <c r="DHD19" s="111"/>
      <c r="DHE19" s="111"/>
      <c r="DHF19" s="111"/>
      <c r="DHG19" s="111"/>
      <c r="DHH19" s="111"/>
      <c r="DHI19" s="111"/>
      <c r="DHJ19" s="111"/>
      <c r="DHK19" s="111"/>
      <c r="DHL19" s="111"/>
      <c r="DHM19" s="111"/>
      <c r="DHN19" s="111"/>
      <c r="DHO19" s="111"/>
      <c r="DHP19" s="111"/>
      <c r="DHQ19" s="111"/>
      <c r="DHR19" s="111"/>
      <c r="DHS19" s="111"/>
      <c r="DHT19" s="111"/>
      <c r="DHU19" s="111"/>
      <c r="DHV19" s="111"/>
      <c r="DHW19" s="111"/>
      <c r="DHX19" s="111"/>
      <c r="DHY19" s="111"/>
      <c r="DHZ19" s="111"/>
      <c r="DIA19" s="111"/>
      <c r="DIB19" s="111"/>
      <c r="DIC19" s="111"/>
      <c r="DID19" s="111"/>
      <c r="DIE19" s="111"/>
      <c r="DIF19" s="111"/>
      <c r="DIG19" s="111"/>
      <c r="DIH19" s="111"/>
      <c r="DII19" s="111"/>
      <c r="DIJ19" s="111"/>
      <c r="DIK19" s="111"/>
      <c r="DIL19" s="111"/>
      <c r="DIM19" s="111"/>
      <c r="DIN19" s="111"/>
      <c r="DIO19" s="111"/>
      <c r="DIP19" s="111"/>
      <c r="DIQ19" s="111"/>
      <c r="DIR19" s="111"/>
      <c r="DIS19" s="111"/>
      <c r="DIT19" s="111"/>
      <c r="DIU19" s="111"/>
      <c r="DIV19" s="111"/>
      <c r="DIW19" s="111"/>
      <c r="DIX19" s="111"/>
      <c r="DIY19" s="111"/>
      <c r="DIZ19" s="111"/>
      <c r="DJA19" s="111"/>
      <c r="DJB19" s="111"/>
      <c r="DJC19" s="111"/>
      <c r="DJD19" s="111"/>
      <c r="DJE19" s="111"/>
      <c r="DJF19" s="111"/>
      <c r="DJG19" s="111"/>
      <c r="DJH19" s="111"/>
      <c r="DJI19" s="111"/>
      <c r="DJJ19" s="111"/>
      <c r="DJK19" s="111"/>
      <c r="DJL19" s="111"/>
      <c r="DJM19" s="111"/>
      <c r="DJN19" s="111"/>
      <c r="DJO19" s="111"/>
      <c r="DJP19" s="111"/>
      <c r="DJQ19" s="111"/>
      <c r="DJR19" s="111"/>
      <c r="DJS19" s="111"/>
      <c r="DJT19" s="111"/>
      <c r="DJU19" s="111"/>
      <c r="DJV19" s="111"/>
      <c r="DJW19" s="111"/>
      <c r="DJX19" s="111"/>
      <c r="DJY19" s="111"/>
      <c r="DJZ19" s="111"/>
      <c r="DKA19" s="111"/>
      <c r="DKB19" s="111"/>
      <c r="DKC19" s="111"/>
      <c r="DKD19" s="111"/>
      <c r="DKE19" s="111"/>
      <c r="DKF19" s="111"/>
      <c r="DKG19" s="111"/>
      <c r="DKH19" s="111"/>
      <c r="DKI19" s="111"/>
      <c r="DKJ19" s="111"/>
      <c r="DKK19" s="111"/>
      <c r="DKL19" s="111"/>
      <c r="DKM19" s="111"/>
      <c r="DKN19" s="111"/>
      <c r="DKO19" s="111"/>
      <c r="DKP19" s="111"/>
      <c r="DKQ19" s="111"/>
      <c r="DKR19" s="111"/>
      <c r="DKS19" s="111"/>
      <c r="DKT19" s="111"/>
      <c r="DKU19" s="111"/>
      <c r="DKV19" s="111"/>
      <c r="DKW19" s="111"/>
      <c r="DKX19" s="111"/>
      <c r="DKY19" s="111"/>
      <c r="DKZ19" s="111"/>
      <c r="DLA19" s="111"/>
      <c r="DLB19" s="111"/>
      <c r="DLC19" s="111"/>
      <c r="DLD19" s="111"/>
      <c r="DLE19" s="111"/>
      <c r="DLF19" s="111"/>
      <c r="DLG19" s="111"/>
      <c r="DLH19" s="111"/>
      <c r="DLI19" s="111"/>
      <c r="DLJ19" s="111"/>
      <c r="DLK19" s="111"/>
      <c r="DLL19" s="111"/>
      <c r="DLM19" s="111"/>
      <c r="DLN19" s="111"/>
      <c r="DLO19" s="111"/>
      <c r="DLP19" s="111"/>
      <c r="DLQ19" s="111"/>
      <c r="DLR19" s="111"/>
      <c r="DLS19" s="111"/>
      <c r="DLT19" s="111"/>
      <c r="DLU19" s="111"/>
      <c r="DLV19" s="111"/>
      <c r="DLW19" s="111"/>
      <c r="DLX19" s="111"/>
      <c r="DLY19" s="111"/>
      <c r="DLZ19" s="111"/>
      <c r="DMA19" s="111"/>
      <c r="DMB19" s="111"/>
      <c r="DMC19" s="111"/>
      <c r="DMD19" s="111"/>
      <c r="DME19" s="111"/>
      <c r="DMF19" s="111"/>
      <c r="DMG19" s="111"/>
      <c r="DMH19" s="111"/>
      <c r="DMI19" s="111"/>
      <c r="DMJ19" s="111"/>
      <c r="DMK19" s="111"/>
      <c r="DML19" s="111"/>
      <c r="DMM19" s="111"/>
      <c r="DMN19" s="111"/>
      <c r="DMO19" s="111"/>
      <c r="DMP19" s="111"/>
      <c r="DMQ19" s="111"/>
      <c r="DMR19" s="111"/>
      <c r="DMS19" s="111"/>
      <c r="DMT19" s="111"/>
      <c r="DMU19" s="111"/>
      <c r="DMV19" s="111"/>
      <c r="DMW19" s="111"/>
      <c r="DMX19" s="111"/>
      <c r="DMY19" s="111"/>
      <c r="DMZ19" s="111"/>
      <c r="DNA19" s="111"/>
      <c r="DNB19" s="111"/>
      <c r="DNC19" s="111"/>
      <c r="DND19" s="111"/>
      <c r="DNE19" s="111"/>
      <c r="DNF19" s="111"/>
      <c r="DNG19" s="111"/>
      <c r="DNH19" s="111"/>
      <c r="DNI19" s="111"/>
      <c r="DNJ19" s="111"/>
      <c r="DNK19" s="111"/>
      <c r="DNL19" s="111"/>
      <c r="DNM19" s="111"/>
      <c r="DNN19" s="111"/>
      <c r="DNO19" s="111"/>
      <c r="DNP19" s="111"/>
      <c r="DNQ19" s="111"/>
      <c r="DNR19" s="111"/>
      <c r="DNS19" s="111"/>
      <c r="DNT19" s="111"/>
      <c r="DNU19" s="111"/>
      <c r="DNV19" s="111"/>
      <c r="DNW19" s="111"/>
      <c r="DNX19" s="111"/>
      <c r="DNY19" s="111"/>
      <c r="DNZ19" s="111"/>
      <c r="DOA19" s="111"/>
      <c r="DOB19" s="111"/>
      <c r="DOC19" s="111"/>
      <c r="DOD19" s="111"/>
      <c r="DOE19" s="111"/>
      <c r="DOF19" s="111"/>
      <c r="DOG19" s="111"/>
      <c r="DOH19" s="111"/>
      <c r="DOI19" s="111"/>
      <c r="DOJ19" s="111"/>
      <c r="DOK19" s="111"/>
      <c r="DOL19" s="111"/>
      <c r="DOM19" s="111"/>
      <c r="DON19" s="111"/>
      <c r="DOO19" s="111"/>
      <c r="DOP19" s="111"/>
      <c r="DOQ19" s="111"/>
      <c r="DOR19" s="111"/>
      <c r="DOS19" s="111"/>
      <c r="DOT19" s="111"/>
      <c r="DOU19" s="111"/>
      <c r="DOV19" s="111"/>
      <c r="DOW19" s="111"/>
      <c r="DOX19" s="111"/>
      <c r="DOY19" s="111"/>
      <c r="DOZ19" s="111"/>
      <c r="DPA19" s="111"/>
      <c r="DPB19" s="111"/>
      <c r="DPC19" s="111"/>
      <c r="DPD19" s="111"/>
      <c r="DPE19" s="111"/>
      <c r="DPF19" s="111"/>
      <c r="DPG19" s="111"/>
      <c r="DPH19" s="111"/>
      <c r="DPI19" s="111"/>
      <c r="DPJ19" s="111"/>
      <c r="DPK19" s="111"/>
      <c r="DPL19" s="111"/>
      <c r="DPM19" s="111"/>
      <c r="DPN19" s="111"/>
      <c r="DPO19" s="111"/>
      <c r="DPP19" s="111"/>
      <c r="DPQ19" s="111"/>
      <c r="DPR19" s="111"/>
      <c r="DPS19" s="111"/>
      <c r="DPT19" s="111"/>
      <c r="DPU19" s="111"/>
      <c r="DPV19" s="111"/>
      <c r="DPW19" s="111"/>
      <c r="DPX19" s="111"/>
      <c r="DPY19" s="111"/>
      <c r="DPZ19" s="111"/>
      <c r="DQA19" s="111"/>
      <c r="DQB19" s="111"/>
      <c r="DQC19" s="111"/>
      <c r="DQD19" s="111"/>
      <c r="DQE19" s="111"/>
      <c r="DQF19" s="111"/>
      <c r="DQG19" s="111"/>
      <c r="DQH19" s="111"/>
      <c r="DQI19" s="111"/>
      <c r="DQJ19" s="111"/>
      <c r="DQK19" s="111"/>
      <c r="DQL19" s="111"/>
      <c r="DQM19" s="111"/>
      <c r="DQN19" s="111"/>
      <c r="DQO19" s="111"/>
      <c r="DQP19" s="111"/>
      <c r="DQQ19" s="111"/>
      <c r="DQR19" s="111"/>
      <c r="DQS19" s="111"/>
      <c r="DQT19" s="111"/>
      <c r="DQU19" s="111"/>
      <c r="DQV19" s="111"/>
      <c r="DQW19" s="111"/>
      <c r="DQX19" s="111"/>
      <c r="DQY19" s="111"/>
      <c r="DQZ19" s="111"/>
      <c r="DRA19" s="111"/>
      <c r="DRB19" s="111"/>
      <c r="DRC19" s="111"/>
      <c r="DRD19" s="111"/>
      <c r="DRE19" s="111"/>
      <c r="DRF19" s="111"/>
      <c r="DRG19" s="111"/>
      <c r="DRH19" s="111"/>
      <c r="DRI19" s="111"/>
      <c r="DRJ19" s="111"/>
      <c r="DRK19" s="111"/>
      <c r="DRL19" s="111"/>
      <c r="DRM19" s="111"/>
      <c r="DRN19" s="111"/>
      <c r="DRO19" s="111"/>
      <c r="DRP19" s="111"/>
      <c r="DRQ19" s="111"/>
      <c r="DRR19" s="111"/>
      <c r="DRS19" s="111"/>
      <c r="DRT19" s="111"/>
      <c r="DRU19" s="111"/>
      <c r="DRV19" s="111"/>
      <c r="DRW19" s="111"/>
      <c r="DRX19" s="111"/>
      <c r="DRY19" s="111"/>
      <c r="DRZ19" s="111"/>
      <c r="DSA19" s="111"/>
      <c r="DSB19" s="111"/>
      <c r="DSC19" s="111"/>
      <c r="DSD19" s="111"/>
      <c r="DSE19" s="111"/>
      <c r="DSF19" s="111"/>
      <c r="DSG19" s="111"/>
      <c r="DSH19" s="111"/>
      <c r="DSI19" s="111"/>
      <c r="DSJ19" s="111"/>
      <c r="DSK19" s="111"/>
      <c r="DSL19" s="111"/>
      <c r="DSM19" s="111"/>
      <c r="DSN19" s="111"/>
      <c r="DSO19" s="111"/>
      <c r="DSP19" s="111"/>
      <c r="DSQ19" s="111"/>
      <c r="DSR19" s="111"/>
      <c r="DSS19" s="111"/>
      <c r="DST19" s="111"/>
      <c r="DSU19" s="111"/>
      <c r="DSV19" s="111"/>
      <c r="DSW19" s="111"/>
      <c r="DSX19" s="111"/>
      <c r="DSY19" s="111"/>
      <c r="DSZ19" s="111"/>
      <c r="DTA19" s="111"/>
      <c r="DTB19" s="111"/>
      <c r="DTC19" s="111"/>
      <c r="DTD19" s="111"/>
      <c r="DTE19" s="111"/>
      <c r="DTF19" s="111"/>
      <c r="DTG19" s="111"/>
      <c r="DTH19" s="111"/>
      <c r="DTI19" s="111"/>
      <c r="DTJ19" s="111"/>
      <c r="DTK19" s="111"/>
      <c r="DTL19" s="111"/>
      <c r="DTM19" s="111"/>
      <c r="DTN19" s="111"/>
      <c r="DTO19" s="111"/>
      <c r="DTP19" s="111"/>
      <c r="DTQ19" s="111"/>
      <c r="DTR19" s="111"/>
      <c r="DTS19" s="111"/>
      <c r="DTT19" s="111"/>
      <c r="DTU19" s="111"/>
      <c r="DTV19" s="111"/>
      <c r="DTW19" s="111"/>
      <c r="DTX19" s="111"/>
      <c r="DTY19" s="111"/>
      <c r="DTZ19" s="111"/>
      <c r="DUA19" s="111"/>
      <c r="DUB19" s="111"/>
      <c r="DUC19" s="111"/>
      <c r="DUD19" s="111"/>
      <c r="DUE19" s="111"/>
      <c r="DUF19" s="111"/>
      <c r="DUG19" s="111"/>
      <c r="DUH19" s="111"/>
      <c r="DUI19" s="111"/>
      <c r="DUJ19" s="111"/>
      <c r="DUK19" s="111"/>
      <c r="DUL19" s="111"/>
      <c r="DUM19" s="111"/>
      <c r="DUN19" s="111"/>
      <c r="DUO19" s="111"/>
      <c r="DUP19" s="111"/>
      <c r="DUQ19" s="111"/>
      <c r="DUR19" s="111"/>
      <c r="DUS19" s="111"/>
      <c r="DUT19" s="111"/>
      <c r="DUU19" s="111"/>
      <c r="DUV19" s="111"/>
      <c r="DUW19" s="111"/>
      <c r="DUX19" s="111"/>
      <c r="DUY19" s="111"/>
      <c r="DUZ19" s="111"/>
      <c r="DVA19" s="111"/>
      <c r="DVB19" s="111"/>
      <c r="DVC19" s="111"/>
      <c r="DVD19" s="111"/>
      <c r="DVE19" s="111"/>
      <c r="DVF19" s="111"/>
      <c r="DVG19" s="111"/>
      <c r="DVH19" s="111"/>
      <c r="DVI19" s="111"/>
      <c r="DVJ19" s="111"/>
      <c r="DVK19" s="111"/>
      <c r="DVL19" s="111"/>
      <c r="DVM19" s="111"/>
      <c r="DVN19" s="111"/>
      <c r="DVO19" s="111"/>
      <c r="DVP19" s="111"/>
      <c r="DVQ19" s="111"/>
      <c r="DVR19" s="111"/>
      <c r="DVS19" s="111"/>
      <c r="DVT19" s="111"/>
      <c r="DVU19" s="111"/>
      <c r="DVV19" s="111"/>
      <c r="DVW19" s="111"/>
      <c r="DVX19" s="111"/>
      <c r="DVY19" s="111"/>
      <c r="DVZ19" s="111"/>
      <c r="DWA19" s="111"/>
      <c r="DWB19" s="111"/>
      <c r="DWC19" s="111"/>
      <c r="DWD19" s="111"/>
      <c r="DWE19" s="111"/>
      <c r="DWF19" s="111"/>
      <c r="DWG19" s="111"/>
      <c r="DWH19" s="111"/>
      <c r="DWI19" s="111"/>
      <c r="DWJ19" s="111"/>
      <c r="DWK19" s="111"/>
      <c r="DWL19" s="111"/>
      <c r="DWM19" s="111"/>
      <c r="DWN19" s="111"/>
      <c r="DWO19" s="111"/>
      <c r="DWP19" s="111"/>
      <c r="DWQ19" s="111"/>
      <c r="DWR19" s="111"/>
      <c r="DWS19" s="111"/>
      <c r="DWT19" s="111"/>
      <c r="DWU19" s="111"/>
      <c r="DWV19" s="111"/>
      <c r="DWW19" s="111"/>
      <c r="DWX19" s="111"/>
      <c r="DWY19" s="111"/>
      <c r="DWZ19" s="111"/>
      <c r="DXA19" s="111"/>
      <c r="DXB19" s="111"/>
      <c r="DXC19" s="111"/>
      <c r="DXD19" s="111"/>
      <c r="DXE19" s="111"/>
      <c r="DXF19" s="111"/>
      <c r="DXG19" s="111"/>
      <c r="DXH19" s="111"/>
      <c r="DXI19" s="111"/>
      <c r="DXJ19" s="111"/>
      <c r="DXK19" s="111"/>
      <c r="DXL19" s="111"/>
      <c r="DXM19" s="111"/>
      <c r="DXN19" s="111"/>
      <c r="DXO19" s="111"/>
      <c r="DXP19" s="111"/>
      <c r="DXQ19" s="111"/>
      <c r="DXR19" s="111"/>
      <c r="DXS19" s="111"/>
      <c r="DXT19" s="111"/>
      <c r="DXU19" s="111"/>
      <c r="DXV19" s="111"/>
      <c r="DXW19" s="111"/>
      <c r="DXX19" s="111"/>
      <c r="DXY19" s="111"/>
      <c r="DXZ19" s="111"/>
      <c r="DYA19" s="111"/>
      <c r="DYB19" s="111"/>
      <c r="DYC19" s="111"/>
      <c r="DYD19" s="111"/>
      <c r="DYE19" s="111"/>
      <c r="DYF19" s="111"/>
      <c r="DYG19" s="111"/>
      <c r="DYH19" s="111"/>
      <c r="DYI19" s="111"/>
      <c r="DYJ19" s="111"/>
      <c r="DYK19" s="111"/>
      <c r="DYL19" s="111"/>
      <c r="DYM19" s="111"/>
      <c r="DYN19" s="111"/>
      <c r="DYO19" s="111"/>
      <c r="DYP19" s="111"/>
      <c r="DYQ19" s="111"/>
      <c r="DYR19" s="111"/>
      <c r="DYS19" s="111"/>
      <c r="DYT19" s="111"/>
      <c r="DYU19" s="111"/>
      <c r="DYV19" s="111"/>
      <c r="DYW19" s="111"/>
      <c r="DYX19" s="111"/>
      <c r="DYY19" s="111"/>
      <c r="DYZ19" s="111"/>
      <c r="DZA19" s="111"/>
      <c r="DZB19" s="111"/>
      <c r="DZC19" s="111"/>
      <c r="DZD19" s="111"/>
      <c r="DZE19" s="111"/>
      <c r="DZF19" s="111"/>
      <c r="DZG19" s="111"/>
      <c r="DZH19" s="111"/>
      <c r="DZI19" s="111"/>
      <c r="DZJ19" s="111"/>
      <c r="DZK19" s="111"/>
      <c r="DZL19" s="111"/>
      <c r="DZM19" s="111"/>
      <c r="DZN19" s="111"/>
      <c r="DZO19" s="111"/>
      <c r="DZP19" s="111"/>
      <c r="DZQ19" s="111"/>
      <c r="DZR19" s="111"/>
      <c r="DZS19" s="111"/>
      <c r="DZT19" s="111"/>
      <c r="DZU19" s="111"/>
      <c r="DZV19" s="111"/>
      <c r="DZW19" s="111"/>
      <c r="DZX19" s="111"/>
      <c r="DZY19" s="111"/>
      <c r="DZZ19" s="111"/>
      <c r="EAA19" s="111"/>
      <c r="EAB19" s="111"/>
      <c r="EAC19" s="111"/>
      <c r="EAD19" s="111"/>
      <c r="EAE19" s="111"/>
      <c r="EAF19" s="111"/>
      <c r="EAG19" s="111"/>
      <c r="EAH19" s="111"/>
      <c r="EAI19" s="111"/>
      <c r="EAJ19" s="111"/>
      <c r="EAK19" s="111"/>
      <c r="EAL19" s="111"/>
      <c r="EAM19" s="111"/>
      <c r="EAN19" s="111"/>
      <c r="EAO19" s="111"/>
      <c r="EAP19" s="111"/>
      <c r="EAQ19" s="111"/>
      <c r="EAR19" s="111"/>
      <c r="EAS19" s="111"/>
      <c r="EAT19" s="111"/>
      <c r="EAU19" s="111"/>
      <c r="EAV19" s="111"/>
      <c r="EAW19" s="111"/>
      <c r="EAX19" s="111"/>
      <c r="EAY19" s="111"/>
      <c r="EAZ19" s="111"/>
      <c r="EBA19" s="111"/>
      <c r="EBB19" s="111"/>
      <c r="EBC19" s="111"/>
      <c r="EBD19" s="111"/>
      <c r="EBE19" s="111"/>
      <c r="EBF19" s="111"/>
      <c r="EBG19" s="111"/>
      <c r="EBH19" s="111"/>
      <c r="EBI19" s="111"/>
      <c r="EBJ19" s="111"/>
      <c r="EBK19" s="111"/>
      <c r="EBL19" s="111"/>
      <c r="EBM19" s="111"/>
      <c r="EBN19" s="111"/>
      <c r="EBO19" s="111"/>
      <c r="EBP19" s="111"/>
      <c r="EBQ19" s="111"/>
      <c r="EBR19" s="111"/>
      <c r="EBS19" s="111"/>
      <c r="EBT19" s="111"/>
      <c r="EBU19" s="111"/>
      <c r="EBV19" s="111"/>
      <c r="EBW19" s="111"/>
      <c r="EBX19" s="111"/>
      <c r="EBY19" s="111"/>
      <c r="EBZ19" s="111"/>
      <c r="ECA19" s="111"/>
      <c r="ECB19" s="111"/>
      <c r="ECC19" s="111"/>
      <c r="ECD19" s="111"/>
      <c r="ECE19" s="111"/>
      <c r="ECF19" s="111"/>
      <c r="ECG19" s="111"/>
      <c r="ECH19" s="111"/>
      <c r="ECI19" s="111"/>
      <c r="ECJ19" s="111"/>
      <c r="ECK19" s="111"/>
      <c r="ECL19" s="111"/>
      <c r="ECM19" s="111"/>
      <c r="ECN19" s="111"/>
      <c r="ECO19" s="111"/>
      <c r="ECP19" s="111"/>
      <c r="ECQ19" s="111"/>
      <c r="ECR19" s="111"/>
      <c r="ECS19" s="111"/>
      <c r="ECT19" s="111"/>
      <c r="ECU19" s="111"/>
      <c r="ECV19" s="111"/>
      <c r="ECW19" s="111"/>
      <c r="ECX19" s="111"/>
      <c r="ECY19" s="111"/>
      <c r="ECZ19" s="111"/>
      <c r="EDA19" s="111"/>
      <c r="EDB19" s="111"/>
      <c r="EDC19" s="111"/>
      <c r="EDD19" s="111"/>
      <c r="EDE19" s="111"/>
      <c r="EDF19" s="111"/>
      <c r="EDG19" s="111"/>
      <c r="EDH19" s="111"/>
      <c r="EDI19" s="111"/>
      <c r="EDJ19" s="111"/>
      <c r="EDK19" s="111"/>
      <c r="EDL19" s="111"/>
      <c r="EDM19" s="111"/>
      <c r="EDN19" s="111"/>
      <c r="EDO19" s="111"/>
      <c r="EDP19" s="111"/>
      <c r="EDQ19" s="111"/>
      <c r="EDR19" s="111"/>
      <c r="EDS19" s="111"/>
      <c r="EDT19" s="111"/>
      <c r="EDU19" s="111"/>
      <c r="EDV19" s="111"/>
      <c r="EDW19" s="111"/>
      <c r="EDX19" s="111"/>
      <c r="EDY19" s="111"/>
      <c r="EDZ19" s="111"/>
      <c r="EEA19" s="111"/>
      <c r="EEB19" s="111"/>
      <c r="EEC19" s="111"/>
      <c r="EED19" s="111"/>
      <c r="EEE19" s="111"/>
      <c r="EEF19" s="111"/>
      <c r="EEG19" s="111"/>
      <c r="EEH19" s="111"/>
      <c r="EEI19" s="111"/>
      <c r="EEJ19" s="111"/>
      <c r="EEK19" s="111"/>
      <c r="EEL19" s="111"/>
      <c r="EEM19" s="111"/>
      <c r="EEN19" s="111"/>
      <c r="EEO19" s="111"/>
      <c r="EEP19" s="111"/>
      <c r="EEQ19" s="111"/>
      <c r="EER19" s="111"/>
      <c r="EES19" s="111"/>
      <c r="EET19" s="111"/>
      <c r="EEU19" s="111"/>
      <c r="EEV19" s="111"/>
      <c r="EEW19" s="111"/>
      <c r="EEX19" s="111"/>
      <c r="EEY19" s="111"/>
      <c r="EEZ19" s="111"/>
      <c r="EFA19" s="111"/>
      <c r="EFB19" s="111"/>
      <c r="EFC19" s="111"/>
      <c r="EFD19" s="111"/>
      <c r="EFE19" s="111"/>
      <c r="EFF19" s="111"/>
      <c r="EFG19" s="111"/>
      <c r="EFH19" s="111"/>
      <c r="EFI19" s="111"/>
      <c r="EFJ19" s="111"/>
      <c r="EFK19" s="111"/>
      <c r="EFL19" s="111"/>
      <c r="EFM19" s="111"/>
      <c r="EFN19" s="111"/>
      <c r="EFO19" s="111"/>
      <c r="EFP19" s="111"/>
      <c r="EFQ19" s="111"/>
      <c r="EFR19" s="111"/>
      <c r="EFS19" s="111"/>
      <c r="EFT19" s="111"/>
      <c r="EFU19" s="111"/>
      <c r="EFV19" s="111"/>
      <c r="EFW19" s="111"/>
      <c r="EFX19" s="111"/>
      <c r="EFY19" s="111"/>
      <c r="EFZ19" s="111"/>
      <c r="EGA19" s="111"/>
      <c r="EGB19" s="111"/>
      <c r="EGC19" s="111"/>
      <c r="EGD19" s="111"/>
      <c r="EGE19" s="111"/>
      <c r="EGF19" s="111"/>
      <c r="EGG19" s="111"/>
      <c r="EGH19" s="111"/>
      <c r="EGI19" s="111"/>
      <c r="EGJ19" s="111"/>
      <c r="EGK19" s="111"/>
      <c r="EGL19" s="111"/>
      <c r="EGM19" s="111"/>
      <c r="EGN19" s="111"/>
      <c r="EGO19" s="111"/>
      <c r="EGP19" s="111"/>
      <c r="EGQ19" s="111"/>
      <c r="EGR19" s="111"/>
      <c r="EGS19" s="111"/>
      <c r="EGT19" s="111"/>
      <c r="EGU19" s="111"/>
      <c r="EGV19" s="111"/>
      <c r="EGW19" s="111"/>
      <c r="EGX19" s="111"/>
      <c r="EGY19" s="111"/>
      <c r="EGZ19" s="111"/>
      <c r="EHA19" s="111"/>
      <c r="EHB19" s="111"/>
      <c r="EHC19" s="111"/>
      <c r="EHD19" s="111"/>
      <c r="EHE19" s="111"/>
      <c r="EHF19" s="111"/>
      <c r="EHG19" s="111"/>
      <c r="EHH19" s="111"/>
      <c r="EHI19" s="111"/>
      <c r="EHJ19" s="111"/>
      <c r="EHK19" s="111"/>
      <c r="EHL19" s="111"/>
      <c r="EHM19" s="111"/>
      <c r="EHN19" s="111"/>
      <c r="EHO19" s="111"/>
      <c r="EHP19" s="111"/>
      <c r="EHQ19" s="111"/>
      <c r="EHR19" s="111"/>
      <c r="EHS19" s="111"/>
      <c r="EHT19" s="111"/>
      <c r="EHU19" s="111"/>
      <c r="EHV19" s="111"/>
      <c r="EHW19" s="111"/>
      <c r="EHX19" s="111"/>
      <c r="EHY19" s="111"/>
      <c r="EHZ19" s="111"/>
      <c r="EIA19" s="111"/>
      <c r="EIB19" s="111"/>
      <c r="EIC19" s="111"/>
      <c r="EID19" s="111"/>
      <c r="EIE19" s="111"/>
      <c r="EIF19" s="111"/>
      <c r="EIG19" s="111"/>
      <c r="EIH19" s="111"/>
      <c r="EII19" s="111"/>
      <c r="EIJ19" s="111"/>
      <c r="EIK19" s="111"/>
      <c r="EIL19" s="111"/>
      <c r="EIM19" s="111"/>
      <c r="EIN19" s="111"/>
      <c r="EIO19" s="111"/>
      <c r="EIP19" s="111"/>
      <c r="EIQ19" s="111"/>
      <c r="EIR19" s="111"/>
      <c r="EIS19" s="111"/>
      <c r="EIT19" s="111"/>
      <c r="EIU19" s="111"/>
      <c r="EIV19" s="111"/>
      <c r="EIW19" s="111"/>
      <c r="EIX19" s="111"/>
      <c r="EIY19" s="111"/>
      <c r="EIZ19" s="111"/>
      <c r="EJA19" s="111"/>
      <c r="EJB19" s="111"/>
      <c r="EJC19" s="111"/>
      <c r="EJD19" s="111"/>
      <c r="EJE19" s="111"/>
      <c r="EJF19" s="111"/>
      <c r="EJG19" s="111"/>
      <c r="EJH19" s="111"/>
      <c r="EJI19" s="111"/>
      <c r="EJJ19" s="111"/>
      <c r="EJK19" s="111"/>
      <c r="EJL19" s="111"/>
      <c r="EJM19" s="111"/>
      <c r="EJN19" s="111"/>
      <c r="EJO19" s="111"/>
      <c r="EJP19" s="111"/>
      <c r="EJQ19" s="111"/>
      <c r="EJR19" s="111"/>
      <c r="EJS19" s="111"/>
      <c r="EJT19" s="111"/>
      <c r="EJU19" s="111"/>
      <c r="EJV19" s="111"/>
      <c r="EJW19" s="111"/>
      <c r="EJX19" s="111"/>
      <c r="EJY19" s="111"/>
      <c r="EJZ19" s="111"/>
      <c r="EKA19" s="111"/>
      <c r="EKB19" s="111"/>
      <c r="EKC19" s="111"/>
      <c r="EKD19" s="111"/>
      <c r="EKE19" s="111"/>
      <c r="EKF19" s="111"/>
      <c r="EKG19" s="111"/>
      <c r="EKH19" s="111"/>
      <c r="EKI19" s="111"/>
      <c r="EKJ19" s="111"/>
      <c r="EKK19" s="111"/>
      <c r="EKL19" s="111"/>
      <c r="EKM19" s="111"/>
      <c r="EKN19" s="111"/>
      <c r="EKO19" s="111"/>
      <c r="EKP19" s="111"/>
      <c r="EKQ19" s="111"/>
      <c r="EKR19" s="111"/>
      <c r="EKS19" s="111"/>
      <c r="EKT19" s="111"/>
      <c r="EKU19" s="111"/>
      <c r="EKV19" s="111"/>
      <c r="EKW19" s="111"/>
      <c r="EKX19" s="111"/>
      <c r="EKY19" s="111"/>
      <c r="EKZ19" s="111"/>
      <c r="ELA19" s="111"/>
      <c r="ELB19" s="111"/>
      <c r="ELC19" s="111"/>
      <c r="ELD19" s="111"/>
      <c r="ELE19" s="111"/>
      <c r="ELF19" s="111"/>
      <c r="ELG19" s="111"/>
      <c r="ELH19" s="111"/>
      <c r="ELI19" s="111"/>
      <c r="ELJ19" s="111"/>
      <c r="ELK19" s="111"/>
      <c r="ELL19" s="111"/>
      <c r="ELM19" s="111"/>
      <c r="ELN19" s="111"/>
      <c r="ELO19" s="111"/>
      <c r="ELP19" s="111"/>
      <c r="ELQ19" s="111"/>
      <c r="ELR19" s="111"/>
      <c r="ELS19" s="111"/>
      <c r="ELT19" s="111"/>
      <c r="ELU19" s="111"/>
      <c r="ELV19" s="111"/>
      <c r="ELW19" s="111"/>
      <c r="ELX19" s="111"/>
      <c r="ELY19" s="111"/>
      <c r="ELZ19" s="111"/>
      <c r="EMA19" s="111"/>
      <c r="EMB19" s="111"/>
      <c r="EMC19" s="111"/>
      <c r="EMD19" s="111"/>
      <c r="EME19" s="111"/>
      <c r="EMF19" s="111"/>
      <c r="EMG19" s="111"/>
      <c r="EMH19" s="111"/>
      <c r="EMI19" s="111"/>
      <c r="EMJ19" s="111"/>
      <c r="EMK19" s="111"/>
      <c r="EML19" s="111"/>
      <c r="EMM19" s="111"/>
      <c r="EMN19" s="111"/>
      <c r="EMO19" s="111"/>
      <c r="EMP19" s="111"/>
      <c r="EMQ19" s="111"/>
      <c r="EMR19" s="111"/>
      <c r="EMS19" s="111"/>
      <c r="EMT19" s="111"/>
      <c r="EMU19" s="111"/>
      <c r="EMV19" s="111"/>
      <c r="EMW19" s="111"/>
      <c r="EMX19" s="111"/>
      <c r="EMY19" s="111"/>
      <c r="EMZ19" s="111"/>
      <c r="ENA19" s="111"/>
      <c r="ENB19" s="111"/>
      <c r="ENC19" s="111"/>
      <c r="END19" s="111"/>
      <c r="ENE19" s="111"/>
      <c r="ENF19" s="111"/>
      <c r="ENG19" s="111"/>
      <c r="ENH19" s="111"/>
      <c r="ENI19" s="111"/>
      <c r="ENJ19" s="111"/>
      <c r="ENK19" s="111"/>
      <c r="ENL19" s="111"/>
      <c r="ENM19" s="111"/>
      <c r="ENN19" s="111"/>
      <c r="ENO19" s="111"/>
      <c r="ENP19" s="111"/>
      <c r="ENQ19" s="111"/>
      <c r="ENR19" s="111"/>
      <c r="ENS19" s="111"/>
      <c r="ENT19" s="111"/>
      <c r="ENU19" s="111"/>
      <c r="ENV19" s="111"/>
      <c r="ENW19" s="111"/>
      <c r="ENX19" s="111"/>
      <c r="ENY19" s="111"/>
      <c r="ENZ19" s="111"/>
      <c r="EOA19" s="111"/>
      <c r="EOB19" s="111"/>
      <c r="EOC19" s="111"/>
      <c r="EOD19" s="111"/>
      <c r="EOE19" s="111"/>
      <c r="EOF19" s="111"/>
      <c r="EOG19" s="111"/>
      <c r="EOH19" s="111"/>
      <c r="EOI19" s="111"/>
      <c r="EOJ19" s="111"/>
      <c r="EOK19" s="111"/>
      <c r="EOL19" s="111"/>
      <c r="EOM19" s="111"/>
      <c r="EON19" s="111"/>
      <c r="EOO19" s="111"/>
      <c r="EOP19" s="111"/>
      <c r="EOQ19" s="111"/>
      <c r="EOR19" s="111"/>
      <c r="EOS19" s="111"/>
      <c r="EOT19" s="111"/>
      <c r="EOU19" s="111"/>
      <c r="EOV19" s="111"/>
      <c r="EOW19" s="111"/>
      <c r="EOX19" s="111"/>
      <c r="EOY19" s="111"/>
      <c r="EOZ19" s="111"/>
      <c r="EPA19" s="111"/>
      <c r="EPB19" s="111"/>
      <c r="EPC19" s="111"/>
      <c r="EPD19" s="111"/>
      <c r="EPE19" s="111"/>
      <c r="EPF19" s="111"/>
      <c r="EPG19" s="111"/>
      <c r="EPH19" s="111"/>
      <c r="EPI19" s="111"/>
      <c r="EPJ19" s="111"/>
      <c r="EPK19" s="111"/>
      <c r="EPL19" s="111"/>
      <c r="EPM19" s="111"/>
      <c r="EPN19" s="111"/>
      <c r="EPO19" s="111"/>
      <c r="EPP19" s="111"/>
      <c r="EPQ19" s="111"/>
      <c r="EPR19" s="111"/>
      <c r="EPS19" s="111"/>
      <c r="EPT19" s="111"/>
      <c r="EPU19" s="111"/>
      <c r="EPV19" s="111"/>
      <c r="EPW19" s="111"/>
      <c r="EPX19" s="111"/>
      <c r="EPY19" s="111"/>
      <c r="EPZ19" s="111"/>
      <c r="EQA19" s="111"/>
      <c r="EQB19" s="111"/>
      <c r="EQC19" s="111"/>
      <c r="EQD19" s="111"/>
      <c r="EQE19" s="111"/>
      <c r="EQF19" s="111"/>
      <c r="EQG19" s="111"/>
      <c r="EQH19" s="111"/>
      <c r="EQI19" s="111"/>
      <c r="EQJ19" s="111"/>
      <c r="EQK19" s="111"/>
      <c r="EQL19" s="111"/>
      <c r="EQM19" s="111"/>
      <c r="EQN19" s="111"/>
      <c r="EQO19" s="111"/>
      <c r="EQP19" s="111"/>
      <c r="EQQ19" s="111"/>
      <c r="EQR19" s="111"/>
      <c r="EQS19" s="111"/>
      <c r="EQT19" s="111"/>
      <c r="EQU19" s="111"/>
      <c r="EQV19" s="111"/>
      <c r="EQW19" s="111"/>
      <c r="EQX19" s="111"/>
      <c r="EQY19" s="111"/>
      <c r="EQZ19" s="111"/>
      <c r="ERA19" s="111"/>
      <c r="ERB19" s="111"/>
      <c r="ERC19" s="111"/>
      <c r="ERD19" s="111"/>
      <c r="ERE19" s="111"/>
      <c r="ERF19" s="111"/>
      <c r="ERG19" s="111"/>
      <c r="ERH19" s="111"/>
      <c r="ERI19" s="111"/>
      <c r="ERJ19" s="111"/>
      <c r="ERK19" s="111"/>
      <c r="ERL19" s="111"/>
      <c r="ERM19" s="111"/>
      <c r="ERN19" s="111"/>
      <c r="ERO19" s="111"/>
      <c r="ERP19" s="111"/>
      <c r="ERQ19" s="111"/>
      <c r="ERR19" s="111"/>
      <c r="ERS19" s="111"/>
      <c r="ERT19" s="111"/>
      <c r="ERU19" s="111"/>
      <c r="ERV19" s="111"/>
      <c r="ERW19" s="111"/>
      <c r="ERX19" s="111"/>
      <c r="ERY19" s="111"/>
      <c r="ERZ19" s="111"/>
      <c r="ESA19" s="111"/>
      <c r="ESB19" s="111"/>
      <c r="ESC19" s="111"/>
      <c r="ESD19" s="111"/>
      <c r="ESE19" s="111"/>
      <c r="ESF19" s="111"/>
      <c r="ESG19" s="111"/>
      <c r="ESH19" s="111"/>
      <c r="ESI19" s="111"/>
      <c r="ESJ19" s="111"/>
      <c r="ESK19" s="111"/>
      <c r="ESL19" s="111"/>
      <c r="ESM19" s="111"/>
      <c r="ESN19" s="111"/>
      <c r="ESO19" s="111"/>
      <c r="ESP19" s="111"/>
      <c r="ESQ19" s="111"/>
      <c r="ESR19" s="111"/>
      <c r="ESS19" s="111"/>
      <c r="EST19" s="111"/>
      <c r="ESU19" s="111"/>
      <c r="ESV19" s="111"/>
      <c r="ESW19" s="111"/>
      <c r="ESX19" s="111"/>
      <c r="ESY19" s="111"/>
      <c r="ESZ19" s="111"/>
      <c r="ETA19" s="111"/>
      <c r="ETB19" s="111"/>
      <c r="ETC19" s="111"/>
      <c r="ETD19" s="111"/>
      <c r="ETE19" s="111"/>
      <c r="ETF19" s="111"/>
      <c r="ETG19" s="111"/>
      <c r="ETH19" s="111"/>
      <c r="ETI19" s="111"/>
      <c r="ETJ19" s="111"/>
      <c r="ETK19" s="111"/>
      <c r="ETL19" s="111"/>
      <c r="ETM19" s="111"/>
      <c r="ETN19" s="111"/>
      <c r="ETO19" s="111"/>
      <c r="ETP19" s="111"/>
      <c r="ETQ19" s="111"/>
      <c r="ETR19" s="111"/>
      <c r="ETS19" s="111"/>
      <c r="ETT19" s="111"/>
      <c r="ETU19" s="111"/>
      <c r="ETV19" s="111"/>
      <c r="ETW19" s="111"/>
      <c r="ETX19" s="111"/>
      <c r="ETY19" s="111"/>
      <c r="ETZ19" s="111"/>
      <c r="EUA19" s="111"/>
      <c r="EUB19" s="111"/>
      <c r="EUC19" s="111"/>
      <c r="EUD19" s="111"/>
      <c r="EUE19" s="111"/>
      <c r="EUF19" s="111"/>
      <c r="EUG19" s="111"/>
      <c r="EUH19" s="111"/>
      <c r="EUI19" s="111"/>
      <c r="EUJ19" s="111"/>
      <c r="EUK19" s="111"/>
      <c r="EUL19" s="111"/>
      <c r="EUM19" s="111"/>
      <c r="EUN19" s="111"/>
      <c r="EUO19" s="111"/>
      <c r="EUP19" s="111"/>
      <c r="EUQ19" s="111"/>
      <c r="EUR19" s="111"/>
      <c r="EUS19" s="111"/>
      <c r="EUT19" s="111"/>
      <c r="EUU19" s="111"/>
      <c r="EUV19" s="111"/>
      <c r="EUW19" s="111"/>
      <c r="EUX19" s="111"/>
      <c r="EUY19" s="111"/>
      <c r="EUZ19" s="111"/>
      <c r="EVA19" s="111"/>
      <c r="EVB19" s="111"/>
      <c r="EVC19" s="111"/>
      <c r="EVD19" s="111"/>
      <c r="EVE19" s="111"/>
      <c r="EVF19" s="111"/>
      <c r="EVG19" s="111"/>
      <c r="EVH19" s="111"/>
      <c r="EVI19" s="111"/>
      <c r="EVJ19" s="111"/>
      <c r="EVK19" s="111"/>
      <c r="EVL19" s="111"/>
      <c r="EVM19" s="111"/>
      <c r="EVN19" s="111"/>
      <c r="EVO19" s="111"/>
      <c r="EVP19" s="111"/>
      <c r="EVQ19" s="111"/>
      <c r="EVR19" s="111"/>
      <c r="EVS19" s="111"/>
      <c r="EVT19" s="111"/>
      <c r="EVU19" s="111"/>
      <c r="EVV19" s="111"/>
      <c r="EVW19" s="111"/>
      <c r="EVX19" s="111"/>
      <c r="EVY19" s="111"/>
      <c r="EVZ19" s="111"/>
      <c r="EWA19" s="111"/>
      <c r="EWB19" s="111"/>
      <c r="EWC19" s="111"/>
      <c r="EWD19" s="111"/>
      <c r="EWE19" s="111"/>
      <c r="EWF19" s="111"/>
      <c r="EWG19" s="111"/>
      <c r="EWH19" s="111"/>
      <c r="EWI19" s="111"/>
      <c r="EWJ19" s="111"/>
      <c r="EWK19" s="111"/>
      <c r="EWL19" s="111"/>
      <c r="EWM19" s="111"/>
      <c r="EWN19" s="111"/>
      <c r="EWO19" s="111"/>
      <c r="EWP19" s="111"/>
      <c r="EWQ19" s="111"/>
      <c r="EWR19" s="111"/>
      <c r="EWS19" s="111"/>
      <c r="EWT19" s="111"/>
      <c r="EWU19" s="111"/>
      <c r="EWV19" s="111"/>
      <c r="EWW19" s="111"/>
      <c r="EWX19" s="111"/>
      <c r="EWY19" s="111"/>
      <c r="EWZ19" s="111"/>
      <c r="EXA19" s="111"/>
      <c r="EXB19" s="111"/>
      <c r="EXC19" s="111"/>
      <c r="EXD19" s="111"/>
      <c r="EXE19" s="111"/>
      <c r="EXF19" s="111"/>
      <c r="EXG19" s="111"/>
      <c r="EXH19" s="111"/>
      <c r="EXI19" s="111"/>
      <c r="EXJ19" s="111"/>
      <c r="EXK19" s="111"/>
      <c r="EXL19" s="111"/>
      <c r="EXM19" s="111"/>
      <c r="EXN19" s="111"/>
      <c r="EXO19" s="111"/>
      <c r="EXP19" s="111"/>
      <c r="EXQ19" s="111"/>
      <c r="EXR19" s="111"/>
      <c r="EXS19" s="111"/>
      <c r="EXT19" s="111"/>
      <c r="EXU19" s="111"/>
      <c r="EXV19" s="111"/>
      <c r="EXW19" s="111"/>
      <c r="EXX19" s="111"/>
      <c r="EXY19" s="111"/>
      <c r="EXZ19" s="111"/>
      <c r="EYA19" s="111"/>
      <c r="EYB19" s="111"/>
      <c r="EYC19" s="111"/>
      <c r="EYD19" s="111"/>
      <c r="EYE19" s="111"/>
      <c r="EYF19" s="111"/>
      <c r="EYG19" s="111"/>
      <c r="EYH19" s="111"/>
      <c r="EYI19" s="111"/>
      <c r="EYJ19" s="111"/>
      <c r="EYK19" s="111"/>
      <c r="EYL19" s="111"/>
      <c r="EYM19" s="111"/>
      <c r="EYN19" s="111"/>
      <c r="EYO19" s="111"/>
      <c r="EYP19" s="111"/>
      <c r="EYQ19" s="111"/>
      <c r="EYR19" s="111"/>
      <c r="EYS19" s="111"/>
      <c r="EYT19" s="111"/>
      <c r="EYU19" s="111"/>
      <c r="EYV19" s="111"/>
      <c r="EYW19" s="111"/>
      <c r="EYX19" s="111"/>
      <c r="EYY19" s="111"/>
      <c r="EYZ19" s="111"/>
      <c r="EZA19" s="111"/>
      <c r="EZB19" s="111"/>
      <c r="EZC19" s="111"/>
      <c r="EZD19" s="111"/>
      <c r="EZE19" s="111"/>
      <c r="EZF19" s="111"/>
      <c r="EZG19" s="111"/>
      <c r="EZH19" s="111"/>
      <c r="EZI19" s="111"/>
      <c r="EZJ19" s="111"/>
      <c r="EZK19" s="111"/>
      <c r="EZL19" s="111"/>
      <c r="EZM19" s="111"/>
      <c r="EZN19" s="111"/>
      <c r="EZO19" s="111"/>
      <c r="EZP19" s="111"/>
      <c r="EZQ19" s="111"/>
      <c r="EZR19" s="111"/>
      <c r="EZS19" s="111"/>
      <c r="EZT19" s="111"/>
      <c r="EZU19" s="111"/>
      <c r="EZV19" s="111"/>
      <c r="EZW19" s="111"/>
      <c r="EZX19" s="111"/>
      <c r="EZY19" s="111"/>
      <c r="EZZ19" s="111"/>
      <c r="FAA19" s="111"/>
      <c r="FAB19" s="111"/>
      <c r="FAC19" s="111"/>
      <c r="FAD19" s="111"/>
      <c r="FAE19" s="111"/>
      <c r="FAF19" s="111"/>
      <c r="FAG19" s="111"/>
      <c r="FAH19" s="111"/>
      <c r="FAI19" s="111"/>
      <c r="FAJ19" s="111"/>
      <c r="FAK19" s="111"/>
      <c r="FAL19" s="111"/>
      <c r="FAM19" s="111"/>
      <c r="FAN19" s="111"/>
      <c r="FAO19" s="111"/>
      <c r="FAP19" s="111"/>
      <c r="FAQ19" s="111"/>
      <c r="FAR19" s="111"/>
      <c r="FAS19" s="111"/>
      <c r="FAT19" s="111"/>
      <c r="FAU19" s="111"/>
      <c r="FAV19" s="111"/>
      <c r="FAW19" s="111"/>
      <c r="FAX19" s="111"/>
      <c r="FAY19" s="111"/>
      <c r="FAZ19" s="111"/>
      <c r="FBA19" s="111"/>
      <c r="FBB19" s="111"/>
      <c r="FBC19" s="111"/>
      <c r="FBD19" s="111"/>
      <c r="FBE19" s="111"/>
      <c r="FBF19" s="111"/>
      <c r="FBG19" s="111"/>
      <c r="FBH19" s="111"/>
      <c r="FBI19" s="111"/>
      <c r="FBJ19" s="111"/>
      <c r="FBK19" s="111"/>
      <c r="FBL19" s="111"/>
      <c r="FBM19" s="111"/>
      <c r="FBN19" s="111"/>
      <c r="FBO19" s="111"/>
      <c r="FBP19" s="111"/>
      <c r="FBQ19" s="111"/>
      <c r="FBR19" s="111"/>
      <c r="FBS19" s="111"/>
      <c r="FBT19" s="111"/>
      <c r="FBU19" s="111"/>
      <c r="FBV19" s="111"/>
      <c r="FBW19" s="111"/>
      <c r="FBX19" s="111"/>
      <c r="FBY19" s="111"/>
      <c r="FBZ19" s="111"/>
      <c r="FCA19" s="111"/>
      <c r="FCB19" s="111"/>
      <c r="FCC19" s="111"/>
      <c r="FCD19" s="111"/>
      <c r="FCE19" s="111"/>
      <c r="FCF19" s="111"/>
      <c r="FCG19" s="111"/>
      <c r="FCH19" s="111"/>
      <c r="FCI19" s="111"/>
      <c r="FCJ19" s="111"/>
      <c r="FCK19" s="111"/>
      <c r="FCL19" s="111"/>
      <c r="FCM19" s="111"/>
      <c r="FCN19" s="111"/>
      <c r="FCO19" s="111"/>
      <c r="FCP19" s="111"/>
      <c r="FCQ19" s="111"/>
      <c r="FCR19" s="111"/>
      <c r="FCS19" s="111"/>
      <c r="FCT19" s="111"/>
      <c r="FCU19" s="111"/>
      <c r="FCV19" s="111"/>
      <c r="FCW19" s="111"/>
      <c r="FCX19" s="111"/>
      <c r="FCY19" s="111"/>
      <c r="FCZ19" s="111"/>
      <c r="FDA19" s="111"/>
      <c r="FDB19" s="111"/>
      <c r="FDC19" s="111"/>
      <c r="FDD19" s="111"/>
      <c r="FDE19" s="111"/>
      <c r="FDF19" s="111"/>
      <c r="FDG19" s="111"/>
      <c r="FDH19" s="111"/>
      <c r="FDI19" s="111"/>
      <c r="FDJ19" s="111"/>
      <c r="FDK19" s="111"/>
      <c r="FDL19" s="111"/>
      <c r="FDM19" s="111"/>
      <c r="FDN19" s="111"/>
      <c r="FDO19" s="111"/>
      <c r="FDP19" s="111"/>
      <c r="FDQ19" s="111"/>
      <c r="FDR19" s="111"/>
      <c r="FDS19" s="111"/>
      <c r="FDT19" s="111"/>
      <c r="FDU19" s="111"/>
      <c r="FDV19" s="111"/>
      <c r="FDW19" s="111"/>
      <c r="FDX19" s="111"/>
      <c r="FDY19" s="111"/>
      <c r="FDZ19" s="111"/>
      <c r="FEA19" s="111"/>
      <c r="FEB19" s="111"/>
      <c r="FEC19" s="111"/>
      <c r="FED19" s="111"/>
      <c r="FEE19" s="111"/>
      <c r="FEF19" s="111"/>
      <c r="FEG19" s="111"/>
      <c r="FEH19" s="111"/>
      <c r="FEI19" s="111"/>
      <c r="FEJ19" s="111"/>
      <c r="FEK19" s="111"/>
      <c r="FEL19" s="111"/>
      <c r="FEM19" s="111"/>
      <c r="FEN19" s="111"/>
      <c r="FEO19" s="111"/>
      <c r="FEP19" s="111"/>
      <c r="FEQ19" s="111"/>
      <c r="FER19" s="111"/>
      <c r="FES19" s="111"/>
      <c r="FET19" s="111"/>
      <c r="FEU19" s="111"/>
      <c r="FEV19" s="111"/>
      <c r="FEW19" s="111"/>
      <c r="FEX19" s="111"/>
      <c r="FEY19" s="111"/>
      <c r="FEZ19" s="111"/>
      <c r="FFA19" s="111"/>
      <c r="FFB19" s="111"/>
      <c r="FFC19" s="111"/>
      <c r="FFD19" s="111"/>
      <c r="FFE19" s="111"/>
      <c r="FFF19" s="111"/>
      <c r="FFG19" s="111"/>
      <c r="FFH19" s="111"/>
      <c r="FFI19" s="111"/>
      <c r="FFJ19" s="111"/>
      <c r="FFK19" s="111"/>
      <c r="FFL19" s="111"/>
      <c r="FFM19" s="111"/>
      <c r="FFN19" s="111"/>
      <c r="FFO19" s="111"/>
      <c r="FFP19" s="111"/>
      <c r="FFQ19" s="111"/>
      <c r="FFR19" s="111"/>
      <c r="FFS19" s="111"/>
      <c r="FFT19" s="111"/>
      <c r="FFU19" s="111"/>
      <c r="FFV19" s="111"/>
      <c r="FFW19" s="111"/>
      <c r="FFX19" s="111"/>
      <c r="FFY19" s="111"/>
      <c r="FFZ19" s="111"/>
      <c r="FGA19" s="111"/>
      <c r="FGB19" s="111"/>
      <c r="FGC19" s="111"/>
      <c r="FGD19" s="111"/>
      <c r="FGE19" s="111"/>
      <c r="FGF19" s="111"/>
      <c r="FGG19" s="111"/>
      <c r="FGH19" s="111"/>
      <c r="FGI19" s="111"/>
      <c r="FGJ19" s="111"/>
      <c r="FGK19" s="111"/>
      <c r="FGL19" s="111"/>
      <c r="FGM19" s="111"/>
      <c r="FGN19" s="111"/>
      <c r="FGO19" s="111"/>
      <c r="FGP19" s="111"/>
      <c r="FGQ19" s="111"/>
      <c r="FGR19" s="111"/>
      <c r="FGS19" s="111"/>
      <c r="FGT19" s="111"/>
      <c r="FGU19" s="111"/>
      <c r="FGV19" s="111"/>
      <c r="FGW19" s="111"/>
      <c r="FGX19" s="111"/>
      <c r="FGY19" s="111"/>
      <c r="FGZ19" s="111"/>
      <c r="FHA19" s="111"/>
      <c r="FHB19" s="111"/>
      <c r="FHC19" s="111"/>
      <c r="FHD19" s="111"/>
      <c r="FHE19" s="111"/>
      <c r="FHF19" s="111"/>
      <c r="FHG19" s="111"/>
      <c r="FHH19" s="111"/>
      <c r="FHI19" s="111"/>
      <c r="FHJ19" s="111"/>
      <c r="FHK19" s="111"/>
      <c r="FHL19" s="111"/>
      <c r="FHM19" s="111"/>
      <c r="FHN19" s="111"/>
      <c r="FHO19" s="111"/>
      <c r="FHP19" s="111"/>
      <c r="FHQ19" s="111"/>
      <c r="FHR19" s="111"/>
      <c r="FHS19" s="111"/>
      <c r="FHT19" s="111"/>
      <c r="FHU19" s="111"/>
      <c r="FHV19" s="111"/>
      <c r="FHW19" s="111"/>
      <c r="FHX19" s="111"/>
      <c r="FHY19" s="111"/>
      <c r="FHZ19" s="111"/>
      <c r="FIA19" s="111"/>
      <c r="FIB19" s="111"/>
      <c r="FIC19" s="111"/>
      <c r="FID19" s="111"/>
      <c r="FIE19" s="111"/>
      <c r="FIF19" s="111"/>
      <c r="FIG19" s="111"/>
      <c r="FIH19" s="111"/>
      <c r="FII19" s="111"/>
      <c r="FIJ19" s="111"/>
      <c r="FIK19" s="111"/>
      <c r="FIL19" s="111"/>
      <c r="FIM19" s="111"/>
      <c r="FIN19" s="111"/>
      <c r="FIO19" s="111"/>
      <c r="FIP19" s="111"/>
      <c r="FIQ19" s="111"/>
      <c r="FIR19" s="111"/>
      <c r="FIS19" s="111"/>
      <c r="FIT19" s="111"/>
      <c r="FIU19" s="111"/>
      <c r="FIV19" s="111"/>
      <c r="FIW19" s="111"/>
      <c r="FIX19" s="111"/>
      <c r="FIY19" s="111"/>
      <c r="FIZ19" s="111"/>
      <c r="FJA19" s="111"/>
      <c r="FJB19" s="111"/>
      <c r="FJC19" s="111"/>
      <c r="FJD19" s="111"/>
      <c r="FJE19" s="111"/>
      <c r="FJF19" s="111"/>
      <c r="FJG19" s="111"/>
      <c r="FJH19" s="111"/>
      <c r="FJI19" s="111"/>
      <c r="FJJ19" s="111"/>
      <c r="FJK19" s="111"/>
      <c r="FJL19" s="111"/>
      <c r="FJM19" s="111"/>
      <c r="FJN19" s="111"/>
      <c r="FJO19" s="111"/>
      <c r="FJP19" s="111"/>
      <c r="FJQ19" s="111"/>
      <c r="FJR19" s="111"/>
      <c r="FJS19" s="111"/>
      <c r="FJT19" s="111"/>
      <c r="FJU19" s="111"/>
      <c r="FJV19" s="111"/>
      <c r="FJW19" s="111"/>
      <c r="FJX19" s="111"/>
      <c r="FJY19" s="111"/>
      <c r="FJZ19" s="111"/>
      <c r="FKA19" s="111"/>
      <c r="FKB19" s="111"/>
      <c r="FKC19" s="111"/>
      <c r="FKD19" s="111"/>
      <c r="FKE19" s="111"/>
      <c r="FKF19" s="111"/>
      <c r="FKG19" s="111"/>
      <c r="FKH19" s="111"/>
      <c r="FKI19" s="111"/>
      <c r="FKJ19" s="111"/>
      <c r="FKK19" s="111"/>
      <c r="FKL19" s="111"/>
      <c r="FKM19" s="111"/>
      <c r="FKN19" s="111"/>
      <c r="FKO19" s="111"/>
      <c r="FKP19" s="111"/>
      <c r="FKQ19" s="111"/>
      <c r="FKR19" s="111"/>
      <c r="FKS19" s="111"/>
      <c r="FKT19" s="111"/>
      <c r="FKU19" s="111"/>
      <c r="FKV19" s="111"/>
      <c r="FKW19" s="111"/>
      <c r="FKX19" s="111"/>
      <c r="FKY19" s="111"/>
      <c r="FKZ19" s="111"/>
      <c r="FLA19" s="111"/>
      <c r="FLB19" s="111"/>
      <c r="FLC19" s="111"/>
      <c r="FLD19" s="111"/>
      <c r="FLE19" s="111"/>
      <c r="FLF19" s="111"/>
      <c r="FLG19" s="111"/>
      <c r="FLH19" s="111"/>
      <c r="FLI19" s="111"/>
      <c r="FLJ19" s="111"/>
      <c r="FLK19" s="111"/>
      <c r="FLL19" s="111"/>
      <c r="FLM19" s="111"/>
      <c r="FLN19" s="111"/>
      <c r="FLO19" s="111"/>
      <c r="FLP19" s="111"/>
      <c r="FLQ19" s="111"/>
      <c r="FLR19" s="111"/>
      <c r="FLS19" s="111"/>
      <c r="FLT19" s="111"/>
      <c r="FLU19" s="111"/>
      <c r="FLV19" s="111"/>
      <c r="FLW19" s="111"/>
      <c r="FLX19" s="111"/>
      <c r="FLY19" s="111"/>
      <c r="FLZ19" s="111"/>
      <c r="FMA19" s="111"/>
      <c r="FMB19" s="111"/>
      <c r="FMC19" s="111"/>
      <c r="FMD19" s="111"/>
      <c r="FME19" s="111"/>
      <c r="FMF19" s="111"/>
      <c r="FMG19" s="111"/>
      <c r="FMH19" s="111"/>
      <c r="FMI19" s="111"/>
      <c r="FMJ19" s="111"/>
      <c r="FMK19" s="111"/>
      <c r="FML19" s="111"/>
      <c r="FMM19" s="111"/>
      <c r="FMN19" s="111"/>
      <c r="FMO19" s="111"/>
      <c r="FMP19" s="111"/>
      <c r="FMQ19" s="111"/>
      <c r="FMR19" s="111"/>
      <c r="FMS19" s="111"/>
      <c r="FMT19" s="111"/>
      <c r="FMU19" s="111"/>
      <c r="FMV19" s="111"/>
      <c r="FMW19" s="111"/>
      <c r="FMX19" s="111"/>
      <c r="FMY19" s="111"/>
      <c r="FMZ19" s="111"/>
      <c r="FNA19" s="111"/>
      <c r="FNB19" s="111"/>
      <c r="FNC19" s="111"/>
      <c r="FND19" s="111"/>
      <c r="FNE19" s="111"/>
      <c r="FNF19" s="111"/>
      <c r="FNG19" s="111"/>
      <c r="FNH19" s="111"/>
      <c r="FNI19" s="111"/>
      <c r="FNJ19" s="111"/>
      <c r="FNK19" s="111"/>
      <c r="FNL19" s="111"/>
      <c r="FNM19" s="111"/>
      <c r="FNN19" s="111"/>
      <c r="FNO19" s="111"/>
      <c r="FNP19" s="111"/>
      <c r="FNQ19" s="111"/>
      <c r="FNR19" s="111"/>
      <c r="FNS19" s="111"/>
      <c r="FNT19" s="111"/>
      <c r="FNU19" s="111"/>
      <c r="FNV19" s="111"/>
      <c r="FNW19" s="111"/>
      <c r="FNX19" s="111"/>
      <c r="FNY19" s="111"/>
      <c r="FNZ19" s="111"/>
      <c r="FOA19" s="111"/>
      <c r="FOB19" s="111"/>
      <c r="FOC19" s="111"/>
      <c r="FOD19" s="111"/>
      <c r="FOE19" s="111"/>
      <c r="FOF19" s="111"/>
      <c r="FOG19" s="111"/>
      <c r="FOH19" s="111"/>
      <c r="FOI19" s="111"/>
      <c r="FOJ19" s="111"/>
      <c r="FOK19" s="111"/>
      <c r="FOL19" s="111"/>
      <c r="FOM19" s="111"/>
      <c r="FON19" s="111"/>
      <c r="FOO19" s="111"/>
      <c r="FOP19" s="111"/>
      <c r="FOQ19" s="111"/>
      <c r="FOR19" s="111"/>
      <c r="FOS19" s="111"/>
      <c r="FOT19" s="111"/>
      <c r="FOU19" s="111"/>
      <c r="FOV19" s="111"/>
      <c r="FOW19" s="111"/>
      <c r="FOX19" s="111"/>
      <c r="FOY19" s="111"/>
      <c r="FOZ19" s="111"/>
      <c r="FPA19" s="111"/>
      <c r="FPB19" s="111"/>
      <c r="FPC19" s="111"/>
      <c r="FPD19" s="111"/>
      <c r="FPE19" s="111"/>
      <c r="FPF19" s="111"/>
      <c r="FPG19" s="111"/>
      <c r="FPH19" s="111"/>
      <c r="FPI19" s="111"/>
      <c r="FPJ19" s="111"/>
      <c r="FPK19" s="111"/>
      <c r="FPL19" s="111"/>
      <c r="FPM19" s="111"/>
      <c r="FPN19" s="111"/>
      <c r="FPO19" s="111"/>
      <c r="FPP19" s="111"/>
      <c r="FPQ19" s="111"/>
      <c r="FPR19" s="111"/>
      <c r="FPS19" s="111"/>
      <c r="FPT19" s="111"/>
      <c r="FPU19" s="111"/>
      <c r="FPV19" s="111"/>
      <c r="FPW19" s="111"/>
      <c r="FPX19" s="111"/>
      <c r="FPY19" s="111"/>
      <c r="FPZ19" s="111"/>
      <c r="FQA19" s="111"/>
      <c r="FQB19" s="111"/>
      <c r="FQC19" s="111"/>
      <c r="FQD19" s="111"/>
      <c r="FQE19" s="111"/>
      <c r="FQF19" s="111"/>
      <c r="FQG19" s="111"/>
      <c r="FQH19" s="111"/>
      <c r="FQI19" s="111"/>
      <c r="FQJ19" s="111"/>
      <c r="FQK19" s="111"/>
      <c r="FQL19" s="111"/>
      <c r="FQM19" s="111"/>
      <c r="FQN19" s="111"/>
      <c r="FQO19" s="111"/>
      <c r="FQP19" s="111"/>
      <c r="FQQ19" s="111"/>
      <c r="FQR19" s="111"/>
      <c r="FQS19" s="111"/>
      <c r="FQT19" s="111"/>
      <c r="FQU19" s="111"/>
      <c r="FQV19" s="111"/>
      <c r="FQW19" s="111"/>
      <c r="FQX19" s="111"/>
      <c r="FQY19" s="111"/>
      <c r="FQZ19" s="111"/>
      <c r="FRA19" s="111"/>
      <c r="FRB19" s="111"/>
      <c r="FRC19" s="111"/>
      <c r="FRD19" s="111"/>
      <c r="FRE19" s="111"/>
      <c r="FRF19" s="111"/>
      <c r="FRG19" s="111"/>
      <c r="FRH19" s="111"/>
      <c r="FRI19" s="111"/>
      <c r="FRJ19" s="111"/>
      <c r="FRK19" s="111"/>
      <c r="FRL19" s="111"/>
      <c r="FRM19" s="111"/>
      <c r="FRN19" s="111"/>
      <c r="FRO19" s="111"/>
      <c r="FRP19" s="111"/>
      <c r="FRQ19" s="111"/>
      <c r="FRR19" s="111"/>
      <c r="FRS19" s="111"/>
      <c r="FRT19" s="111"/>
      <c r="FRU19" s="111"/>
      <c r="FRV19" s="111"/>
      <c r="FRW19" s="111"/>
      <c r="FRX19" s="111"/>
      <c r="FRY19" s="111"/>
      <c r="FRZ19" s="111"/>
      <c r="FSA19" s="111"/>
      <c r="FSB19" s="111"/>
      <c r="FSC19" s="111"/>
      <c r="FSD19" s="111"/>
      <c r="FSE19" s="111"/>
      <c r="FSF19" s="111"/>
      <c r="FSG19" s="111"/>
      <c r="FSH19" s="111"/>
      <c r="FSI19" s="111"/>
      <c r="FSJ19" s="111"/>
      <c r="FSK19" s="111"/>
      <c r="FSL19" s="111"/>
      <c r="FSM19" s="111"/>
      <c r="FSN19" s="111"/>
      <c r="FSO19" s="111"/>
      <c r="FSP19" s="111"/>
      <c r="FSQ19" s="111"/>
      <c r="FSR19" s="111"/>
      <c r="FSS19" s="111"/>
      <c r="FST19" s="111"/>
      <c r="FSU19" s="111"/>
      <c r="FSV19" s="111"/>
      <c r="FSW19" s="111"/>
      <c r="FSX19" s="111"/>
      <c r="FSY19" s="111"/>
      <c r="FSZ19" s="111"/>
      <c r="FTA19" s="111"/>
      <c r="FTB19" s="111"/>
      <c r="FTC19" s="111"/>
      <c r="FTD19" s="111"/>
      <c r="FTE19" s="111"/>
      <c r="FTF19" s="111"/>
      <c r="FTG19" s="111"/>
      <c r="FTH19" s="111"/>
      <c r="FTI19" s="111"/>
      <c r="FTJ19" s="111"/>
      <c r="FTK19" s="111"/>
      <c r="FTL19" s="111"/>
      <c r="FTM19" s="111"/>
      <c r="FTN19" s="111"/>
      <c r="FTO19" s="111"/>
      <c r="FTP19" s="111"/>
      <c r="FTQ19" s="111"/>
      <c r="FTR19" s="111"/>
      <c r="FTS19" s="111"/>
      <c r="FTT19" s="111"/>
      <c r="FTU19" s="111"/>
      <c r="FTV19" s="111"/>
      <c r="FTW19" s="111"/>
      <c r="FTX19" s="111"/>
      <c r="FTY19" s="111"/>
      <c r="FTZ19" s="111"/>
      <c r="FUA19" s="111"/>
      <c r="FUB19" s="111"/>
      <c r="FUC19" s="111"/>
      <c r="FUD19" s="111"/>
      <c r="FUE19" s="111"/>
      <c r="FUF19" s="111"/>
      <c r="FUG19" s="111"/>
      <c r="FUH19" s="111"/>
      <c r="FUI19" s="111"/>
      <c r="FUJ19" s="111"/>
      <c r="FUK19" s="111"/>
      <c r="FUL19" s="111"/>
      <c r="FUM19" s="111"/>
      <c r="FUN19" s="111"/>
      <c r="FUO19" s="111"/>
      <c r="FUP19" s="111"/>
      <c r="FUQ19" s="111"/>
      <c r="FUR19" s="111"/>
      <c r="FUS19" s="111"/>
      <c r="FUT19" s="111"/>
      <c r="FUU19" s="111"/>
      <c r="FUV19" s="111"/>
      <c r="FUW19" s="111"/>
      <c r="FUX19" s="111"/>
      <c r="FUY19" s="111"/>
      <c r="FUZ19" s="111"/>
      <c r="FVA19" s="111"/>
      <c r="FVB19" s="111"/>
      <c r="FVC19" s="111"/>
      <c r="FVD19" s="111"/>
      <c r="FVE19" s="111"/>
      <c r="FVF19" s="111"/>
      <c r="FVG19" s="111"/>
      <c r="FVH19" s="111"/>
      <c r="FVI19" s="111"/>
      <c r="FVJ19" s="111"/>
      <c r="FVK19" s="111"/>
      <c r="FVL19" s="111"/>
      <c r="FVM19" s="111"/>
      <c r="FVN19" s="111"/>
      <c r="FVO19" s="111"/>
      <c r="FVP19" s="111"/>
      <c r="FVQ19" s="111"/>
      <c r="FVR19" s="111"/>
      <c r="FVS19" s="111"/>
      <c r="FVT19" s="111"/>
      <c r="FVU19" s="111"/>
      <c r="FVV19" s="111"/>
      <c r="FVW19" s="111"/>
      <c r="FVX19" s="111"/>
      <c r="FVY19" s="111"/>
      <c r="FVZ19" s="111"/>
      <c r="FWA19" s="111"/>
      <c r="FWB19" s="111"/>
      <c r="FWC19" s="111"/>
      <c r="FWD19" s="111"/>
      <c r="FWE19" s="111"/>
      <c r="FWF19" s="111"/>
      <c r="FWG19" s="111"/>
      <c r="FWH19" s="111"/>
      <c r="FWI19" s="111"/>
      <c r="FWJ19" s="111"/>
      <c r="FWK19" s="111"/>
      <c r="FWL19" s="111"/>
      <c r="FWM19" s="111"/>
      <c r="FWN19" s="111"/>
      <c r="FWO19" s="111"/>
      <c r="FWP19" s="111"/>
      <c r="FWQ19" s="111"/>
      <c r="FWR19" s="111"/>
      <c r="FWS19" s="111"/>
      <c r="FWT19" s="111"/>
      <c r="FWU19" s="111"/>
      <c r="FWV19" s="111"/>
      <c r="FWW19" s="111"/>
      <c r="FWX19" s="111"/>
      <c r="FWY19" s="111"/>
      <c r="FWZ19" s="111"/>
      <c r="FXA19" s="111"/>
      <c r="FXB19" s="111"/>
      <c r="FXC19" s="111"/>
      <c r="FXD19" s="111"/>
      <c r="FXE19" s="111"/>
      <c r="FXF19" s="111"/>
      <c r="FXG19" s="111"/>
      <c r="FXH19" s="111"/>
      <c r="FXI19" s="111"/>
      <c r="FXJ19" s="111"/>
      <c r="FXK19" s="111"/>
      <c r="FXL19" s="111"/>
      <c r="FXM19" s="111"/>
      <c r="FXN19" s="111"/>
      <c r="FXO19" s="111"/>
      <c r="FXP19" s="111"/>
      <c r="FXQ19" s="111"/>
      <c r="FXR19" s="111"/>
      <c r="FXS19" s="111"/>
      <c r="FXT19" s="111"/>
      <c r="FXU19" s="111"/>
      <c r="FXV19" s="111"/>
      <c r="FXW19" s="111"/>
      <c r="FXX19" s="111"/>
      <c r="FXY19" s="111"/>
      <c r="FXZ19" s="111"/>
      <c r="FYA19" s="111"/>
      <c r="FYB19" s="111"/>
      <c r="FYC19" s="111"/>
      <c r="FYD19" s="111"/>
      <c r="FYE19" s="111"/>
      <c r="FYF19" s="111"/>
      <c r="FYG19" s="111"/>
      <c r="FYH19" s="111"/>
      <c r="FYI19" s="111"/>
      <c r="FYJ19" s="111"/>
      <c r="FYK19" s="111"/>
      <c r="FYL19" s="111"/>
      <c r="FYM19" s="111"/>
      <c r="FYN19" s="111"/>
      <c r="FYO19" s="111"/>
      <c r="FYP19" s="111"/>
      <c r="FYQ19" s="111"/>
      <c r="FYR19" s="111"/>
      <c r="FYS19" s="111"/>
      <c r="FYT19" s="111"/>
      <c r="FYU19" s="111"/>
      <c r="FYV19" s="111"/>
      <c r="FYW19" s="111"/>
      <c r="FYX19" s="111"/>
      <c r="FYY19" s="111"/>
      <c r="FYZ19" s="111"/>
      <c r="FZA19" s="111"/>
      <c r="FZB19" s="111"/>
      <c r="FZC19" s="111"/>
      <c r="FZD19" s="111"/>
      <c r="FZE19" s="111"/>
      <c r="FZF19" s="111"/>
      <c r="FZG19" s="111"/>
      <c r="FZH19" s="111"/>
      <c r="FZI19" s="111"/>
      <c r="FZJ19" s="111"/>
      <c r="FZK19" s="111"/>
      <c r="FZL19" s="111"/>
      <c r="FZM19" s="111"/>
      <c r="FZN19" s="111"/>
      <c r="FZO19" s="111"/>
      <c r="FZP19" s="111"/>
      <c r="FZQ19" s="111"/>
      <c r="FZR19" s="111"/>
      <c r="FZS19" s="111"/>
      <c r="FZT19" s="111"/>
      <c r="FZU19" s="111"/>
      <c r="FZV19" s="111"/>
      <c r="FZW19" s="111"/>
      <c r="FZX19" s="111"/>
      <c r="FZY19" s="111"/>
      <c r="FZZ19" s="111"/>
      <c r="GAA19" s="111"/>
      <c r="GAB19" s="111"/>
      <c r="GAC19" s="111"/>
      <c r="GAD19" s="111"/>
      <c r="GAE19" s="111"/>
      <c r="GAF19" s="111"/>
      <c r="GAG19" s="111"/>
      <c r="GAH19" s="111"/>
      <c r="GAI19" s="111"/>
      <c r="GAJ19" s="111"/>
      <c r="GAK19" s="111"/>
      <c r="GAL19" s="111"/>
      <c r="GAM19" s="111"/>
      <c r="GAN19" s="111"/>
      <c r="GAO19" s="111"/>
      <c r="GAP19" s="111"/>
      <c r="GAQ19" s="111"/>
      <c r="GAR19" s="111"/>
      <c r="GAS19" s="111"/>
      <c r="GAT19" s="111"/>
      <c r="GAU19" s="111"/>
      <c r="GAV19" s="111"/>
      <c r="GAW19" s="111"/>
      <c r="GAX19" s="111"/>
      <c r="GAY19" s="111"/>
      <c r="GAZ19" s="111"/>
      <c r="GBA19" s="111"/>
      <c r="GBB19" s="111"/>
      <c r="GBC19" s="111"/>
      <c r="GBD19" s="111"/>
      <c r="GBE19" s="111"/>
      <c r="GBF19" s="111"/>
      <c r="GBG19" s="111"/>
      <c r="GBH19" s="111"/>
      <c r="GBI19" s="111"/>
      <c r="GBJ19" s="111"/>
      <c r="GBK19" s="111"/>
      <c r="GBL19" s="111"/>
      <c r="GBM19" s="111"/>
      <c r="GBN19" s="111"/>
      <c r="GBO19" s="111"/>
      <c r="GBP19" s="111"/>
      <c r="GBQ19" s="111"/>
      <c r="GBR19" s="111"/>
      <c r="GBS19" s="111"/>
      <c r="GBT19" s="111"/>
      <c r="GBU19" s="111"/>
      <c r="GBV19" s="111"/>
      <c r="GBW19" s="111"/>
      <c r="GBX19" s="111"/>
      <c r="GBY19" s="111"/>
      <c r="GBZ19" s="111"/>
      <c r="GCA19" s="111"/>
      <c r="GCB19" s="111"/>
      <c r="GCC19" s="111"/>
      <c r="GCD19" s="111"/>
      <c r="GCE19" s="111"/>
      <c r="GCF19" s="111"/>
      <c r="GCG19" s="111"/>
      <c r="GCH19" s="111"/>
      <c r="GCI19" s="111"/>
      <c r="GCJ19" s="111"/>
      <c r="GCK19" s="111"/>
      <c r="GCL19" s="111"/>
      <c r="GCM19" s="111"/>
      <c r="GCN19" s="111"/>
      <c r="GCO19" s="111"/>
      <c r="GCP19" s="111"/>
      <c r="GCQ19" s="111"/>
      <c r="GCR19" s="111"/>
      <c r="GCS19" s="111"/>
      <c r="GCT19" s="111"/>
      <c r="GCU19" s="111"/>
      <c r="GCV19" s="111"/>
      <c r="GCW19" s="111"/>
      <c r="GCX19" s="111"/>
      <c r="GCY19" s="111"/>
      <c r="GCZ19" s="111"/>
      <c r="GDA19" s="111"/>
      <c r="GDB19" s="111"/>
      <c r="GDC19" s="111"/>
      <c r="GDD19" s="111"/>
      <c r="GDE19" s="111"/>
      <c r="GDF19" s="111"/>
      <c r="GDG19" s="111"/>
      <c r="GDH19" s="111"/>
      <c r="GDI19" s="111"/>
      <c r="GDJ19" s="111"/>
      <c r="GDK19" s="111"/>
      <c r="GDL19" s="111"/>
      <c r="GDM19" s="111"/>
      <c r="GDN19" s="111"/>
      <c r="GDO19" s="111"/>
      <c r="GDP19" s="111"/>
      <c r="GDQ19" s="111"/>
      <c r="GDR19" s="111"/>
      <c r="GDS19" s="111"/>
      <c r="GDT19" s="111"/>
      <c r="GDU19" s="111"/>
      <c r="GDV19" s="111"/>
      <c r="GDW19" s="111"/>
      <c r="GDX19" s="111"/>
      <c r="GDY19" s="111"/>
      <c r="GDZ19" s="111"/>
      <c r="GEA19" s="111"/>
      <c r="GEB19" s="111"/>
      <c r="GEC19" s="111"/>
      <c r="GED19" s="111"/>
      <c r="GEE19" s="111"/>
      <c r="GEF19" s="111"/>
      <c r="GEG19" s="111"/>
      <c r="GEH19" s="111"/>
      <c r="GEI19" s="111"/>
      <c r="GEJ19" s="111"/>
      <c r="GEK19" s="111"/>
      <c r="GEL19" s="111"/>
      <c r="GEM19" s="111"/>
      <c r="GEN19" s="111"/>
      <c r="GEO19" s="111"/>
      <c r="GEP19" s="111"/>
      <c r="GEQ19" s="111"/>
      <c r="GER19" s="111"/>
      <c r="GES19" s="111"/>
      <c r="GET19" s="111"/>
      <c r="GEU19" s="111"/>
      <c r="GEV19" s="111"/>
      <c r="GEW19" s="111"/>
      <c r="GEX19" s="111"/>
      <c r="GEY19" s="111"/>
      <c r="GEZ19" s="111"/>
      <c r="GFA19" s="111"/>
      <c r="GFB19" s="111"/>
      <c r="GFC19" s="111"/>
      <c r="GFD19" s="111"/>
      <c r="GFE19" s="111"/>
      <c r="GFF19" s="111"/>
      <c r="GFG19" s="111"/>
      <c r="GFH19" s="111"/>
      <c r="GFI19" s="111"/>
      <c r="GFJ19" s="111"/>
      <c r="GFK19" s="111"/>
      <c r="GFL19" s="111"/>
      <c r="GFM19" s="111"/>
      <c r="GFN19" s="111"/>
      <c r="GFO19" s="111"/>
      <c r="GFP19" s="111"/>
      <c r="GFQ19" s="111"/>
      <c r="GFR19" s="111"/>
      <c r="GFS19" s="111"/>
      <c r="GFT19" s="111"/>
      <c r="GFU19" s="111"/>
      <c r="GFV19" s="111"/>
      <c r="GFW19" s="111"/>
      <c r="GFX19" s="111"/>
      <c r="GFY19" s="111"/>
      <c r="GFZ19" s="111"/>
      <c r="GGA19" s="111"/>
      <c r="GGB19" s="111"/>
      <c r="GGC19" s="111"/>
      <c r="GGD19" s="111"/>
      <c r="GGE19" s="111"/>
      <c r="GGF19" s="111"/>
      <c r="GGG19" s="111"/>
      <c r="GGH19" s="111"/>
      <c r="GGI19" s="111"/>
      <c r="GGJ19" s="111"/>
      <c r="GGK19" s="111"/>
      <c r="GGL19" s="111"/>
      <c r="GGM19" s="111"/>
      <c r="GGN19" s="111"/>
      <c r="GGO19" s="111"/>
      <c r="GGP19" s="111"/>
      <c r="GGQ19" s="111"/>
      <c r="GGR19" s="111"/>
      <c r="GGS19" s="111"/>
      <c r="GGT19" s="111"/>
      <c r="GGU19" s="111"/>
      <c r="GGV19" s="111"/>
      <c r="GGW19" s="111"/>
      <c r="GGX19" s="111"/>
      <c r="GGY19" s="111"/>
      <c r="GGZ19" s="111"/>
      <c r="GHA19" s="111"/>
      <c r="GHB19" s="111"/>
      <c r="GHC19" s="111"/>
      <c r="GHD19" s="111"/>
      <c r="GHE19" s="111"/>
      <c r="GHF19" s="111"/>
      <c r="GHG19" s="111"/>
      <c r="GHH19" s="111"/>
      <c r="GHI19" s="111"/>
      <c r="GHJ19" s="111"/>
      <c r="GHK19" s="111"/>
      <c r="GHL19" s="111"/>
      <c r="GHM19" s="111"/>
      <c r="GHN19" s="111"/>
      <c r="GHO19" s="111"/>
      <c r="GHP19" s="111"/>
      <c r="GHQ19" s="111"/>
      <c r="GHR19" s="111"/>
      <c r="GHS19" s="111"/>
      <c r="GHT19" s="111"/>
      <c r="GHU19" s="111"/>
      <c r="GHV19" s="111"/>
      <c r="GHW19" s="111"/>
      <c r="GHX19" s="111"/>
      <c r="GHY19" s="111"/>
      <c r="GHZ19" s="111"/>
      <c r="GIA19" s="111"/>
      <c r="GIB19" s="111"/>
      <c r="GIC19" s="111"/>
      <c r="GID19" s="111"/>
      <c r="GIE19" s="111"/>
      <c r="GIF19" s="111"/>
      <c r="GIG19" s="111"/>
      <c r="GIH19" s="111"/>
      <c r="GII19" s="111"/>
      <c r="GIJ19" s="111"/>
      <c r="GIK19" s="111"/>
      <c r="GIL19" s="111"/>
      <c r="GIM19" s="111"/>
      <c r="GIN19" s="111"/>
      <c r="GIO19" s="111"/>
      <c r="GIP19" s="111"/>
      <c r="GIQ19" s="111"/>
      <c r="GIR19" s="111"/>
      <c r="GIS19" s="111"/>
      <c r="GIT19" s="111"/>
      <c r="GIU19" s="111"/>
      <c r="GIV19" s="111"/>
      <c r="GIW19" s="111"/>
      <c r="GIX19" s="111"/>
      <c r="GIY19" s="111"/>
      <c r="GIZ19" s="111"/>
      <c r="GJA19" s="111"/>
      <c r="GJB19" s="111"/>
      <c r="GJC19" s="111"/>
      <c r="GJD19" s="111"/>
      <c r="GJE19" s="111"/>
      <c r="GJF19" s="111"/>
      <c r="GJG19" s="111"/>
      <c r="GJH19" s="111"/>
      <c r="GJI19" s="111"/>
      <c r="GJJ19" s="111"/>
      <c r="GJK19" s="111"/>
      <c r="GJL19" s="111"/>
      <c r="GJM19" s="111"/>
      <c r="GJN19" s="111"/>
      <c r="GJO19" s="111"/>
      <c r="GJP19" s="111"/>
      <c r="GJQ19" s="111"/>
      <c r="GJR19" s="111"/>
      <c r="GJS19" s="111"/>
      <c r="GJT19" s="111"/>
      <c r="GJU19" s="111"/>
      <c r="GJV19" s="111"/>
      <c r="GJW19" s="111"/>
      <c r="GJX19" s="111"/>
      <c r="GJY19" s="111"/>
      <c r="GJZ19" s="111"/>
      <c r="GKA19" s="111"/>
      <c r="GKB19" s="111"/>
      <c r="GKC19" s="111"/>
      <c r="GKD19" s="111"/>
      <c r="GKE19" s="111"/>
      <c r="GKF19" s="111"/>
      <c r="GKG19" s="111"/>
      <c r="GKH19" s="111"/>
      <c r="GKI19" s="111"/>
      <c r="GKJ19" s="111"/>
      <c r="GKK19" s="111"/>
      <c r="GKL19" s="111"/>
      <c r="GKM19" s="111"/>
      <c r="GKN19" s="111"/>
      <c r="GKO19" s="111"/>
      <c r="GKP19" s="111"/>
      <c r="GKQ19" s="111"/>
      <c r="GKR19" s="111"/>
      <c r="GKS19" s="111"/>
      <c r="GKT19" s="111"/>
      <c r="GKU19" s="111"/>
      <c r="GKV19" s="111"/>
      <c r="GKW19" s="111"/>
      <c r="GKX19" s="111"/>
      <c r="GKY19" s="111"/>
      <c r="GKZ19" s="111"/>
      <c r="GLA19" s="111"/>
      <c r="GLB19" s="111"/>
      <c r="GLC19" s="111"/>
      <c r="GLD19" s="111"/>
      <c r="GLE19" s="111"/>
      <c r="GLF19" s="111"/>
      <c r="GLG19" s="111"/>
      <c r="GLH19" s="111"/>
      <c r="GLI19" s="111"/>
      <c r="GLJ19" s="111"/>
      <c r="GLK19" s="111"/>
      <c r="GLL19" s="111"/>
      <c r="GLM19" s="111"/>
      <c r="GLN19" s="111"/>
      <c r="GLO19" s="111"/>
      <c r="GLP19" s="111"/>
      <c r="GLQ19" s="111"/>
      <c r="GLR19" s="111"/>
      <c r="GLS19" s="111"/>
      <c r="GLT19" s="111"/>
      <c r="GLU19" s="111"/>
      <c r="GLV19" s="111"/>
      <c r="GLW19" s="111"/>
      <c r="GLX19" s="111"/>
      <c r="GLY19" s="111"/>
      <c r="GLZ19" s="111"/>
      <c r="GMA19" s="111"/>
      <c r="GMB19" s="111"/>
      <c r="GMC19" s="111"/>
      <c r="GMD19" s="111"/>
      <c r="GME19" s="111"/>
      <c r="GMF19" s="111"/>
      <c r="GMG19" s="111"/>
      <c r="GMH19" s="111"/>
      <c r="GMI19" s="111"/>
      <c r="GMJ19" s="111"/>
      <c r="GMK19" s="111"/>
      <c r="GML19" s="111"/>
      <c r="GMM19" s="111"/>
      <c r="GMN19" s="111"/>
      <c r="GMO19" s="111"/>
      <c r="GMP19" s="111"/>
      <c r="GMQ19" s="111"/>
      <c r="GMR19" s="111"/>
      <c r="GMS19" s="111"/>
      <c r="GMT19" s="111"/>
      <c r="GMU19" s="111"/>
      <c r="GMV19" s="111"/>
      <c r="GMW19" s="111"/>
      <c r="GMX19" s="111"/>
      <c r="GMY19" s="111"/>
      <c r="GMZ19" s="111"/>
      <c r="GNA19" s="111"/>
      <c r="GNB19" s="111"/>
      <c r="GNC19" s="111"/>
      <c r="GND19" s="111"/>
      <c r="GNE19" s="111"/>
      <c r="GNF19" s="111"/>
      <c r="GNG19" s="111"/>
      <c r="GNH19" s="111"/>
      <c r="GNI19" s="111"/>
      <c r="GNJ19" s="111"/>
      <c r="GNK19" s="111"/>
      <c r="GNL19" s="111"/>
      <c r="GNM19" s="111"/>
      <c r="GNN19" s="111"/>
      <c r="GNO19" s="111"/>
      <c r="GNP19" s="111"/>
      <c r="GNQ19" s="111"/>
      <c r="GNR19" s="111"/>
      <c r="GNS19" s="111"/>
      <c r="GNT19" s="111"/>
      <c r="GNU19" s="111"/>
      <c r="GNV19" s="111"/>
      <c r="GNW19" s="111"/>
      <c r="GNX19" s="111"/>
      <c r="GNY19" s="111"/>
      <c r="GNZ19" s="111"/>
      <c r="GOA19" s="111"/>
      <c r="GOB19" s="111"/>
      <c r="GOC19" s="111"/>
      <c r="GOD19" s="111"/>
      <c r="GOE19" s="111"/>
      <c r="GOF19" s="111"/>
      <c r="GOG19" s="111"/>
      <c r="GOH19" s="111"/>
      <c r="GOI19" s="111"/>
      <c r="GOJ19" s="111"/>
      <c r="GOK19" s="111"/>
      <c r="GOL19" s="111"/>
      <c r="GOM19" s="111"/>
      <c r="GON19" s="111"/>
      <c r="GOO19" s="111"/>
      <c r="GOP19" s="111"/>
      <c r="GOQ19" s="111"/>
      <c r="GOR19" s="111"/>
      <c r="GOS19" s="111"/>
      <c r="GOT19" s="111"/>
      <c r="GOU19" s="111"/>
      <c r="GOV19" s="111"/>
      <c r="GOW19" s="111"/>
      <c r="GOX19" s="111"/>
      <c r="GOY19" s="111"/>
      <c r="GOZ19" s="111"/>
      <c r="GPA19" s="111"/>
      <c r="GPB19" s="111"/>
      <c r="GPC19" s="111"/>
      <c r="GPD19" s="111"/>
      <c r="GPE19" s="111"/>
      <c r="GPF19" s="111"/>
      <c r="GPG19" s="111"/>
      <c r="GPH19" s="111"/>
      <c r="GPI19" s="111"/>
      <c r="GPJ19" s="111"/>
      <c r="GPK19" s="111"/>
      <c r="GPL19" s="111"/>
      <c r="GPM19" s="111"/>
      <c r="GPN19" s="111"/>
      <c r="GPO19" s="111"/>
      <c r="GPP19" s="111"/>
      <c r="GPQ19" s="111"/>
      <c r="GPR19" s="111"/>
      <c r="GPS19" s="111"/>
      <c r="GPT19" s="111"/>
      <c r="GPU19" s="111"/>
      <c r="GPV19" s="111"/>
      <c r="GPW19" s="111"/>
      <c r="GPX19" s="111"/>
      <c r="GPY19" s="111"/>
      <c r="GPZ19" s="111"/>
      <c r="GQA19" s="111"/>
      <c r="GQB19" s="111"/>
      <c r="GQC19" s="111"/>
      <c r="GQD19" s="111"/>
      <c r="GQE19" s="111"/>
      <c r="GQF19" s="111"/>
      <c r="GQG19" s="111"/>
      <c r="GQH19" s="111"/>
      <c r="GQI19" s="111"/>
      <c r="GQJ19" s="111"/>
      <c r="GQK19" s="111"/>
      <c r="GQL19" s="111"/>
      <c r="GQM19" s="111"/>
      <c r="GQN19" s="111"/>
      <c r="GQO19" s="111"/>
      <c r="GQP19" s="111"/>
      <c r="GQQ19" s="111"/>
      <c r="GQR19" s="111"/>
      <c r="GQS19" s="111"/>
      <c r="GQT19" s="111"/>
      <c r="GQU19" s="111"/>
      <c r="GQV19" s="111"/>
      <c r="GQW19" s="111"/>
      <c r="GQX19" s="111"/>
      <c r="GQY19" s="111"/>
      <c r="GQZ19" s="111"/>
      <c r="GRA19" s="111"/>
      <c r="GRB19" s="111"/>
      <c r="GRC19" s="111"/>
      <c r="GRD19" s="111"/>
      <c r="GRE19" s="111"/>
      <c r="GRF19" s="111"/>
      <c r="GRG19" s="111"/>
      <c r="GRH19" s="111"/>
      <c r="GRI19" s="111"/>
      <c r="GRJ19" s="111"/>
      <c r="GRK19" s="111"/>
      <c r="GRL19" s="111"/>
      <c r="GRM19" s="111"/>
      <c r="GRN19" s="111"/>
      <c r="GRO19" s="111"/>
      <c r="GRP19" s="111"/>
      <c r="GRQ19" s="111"/>
      <c r="GRR19" s="111"/>
      <c r="GRS19" s="111"/>
      <c r="GRT19" s="111"/>
      <c r="GRU19" s="111"/>
      <c r="GRV19" s="111"/>
      <c r="GRW19" s="111"/>
      <c r="GRX19" s="111"/>
      <c r="GRY19" s="111"/>
      <c r="GRZ19" s="111"/>
      <c r="GSA19" s="111"/>
      <c r="GSB19" s="111"/>
      <c r="GSC19" s="111"/>
      <c r="GSD19" s="111"/>
      <c r="GSE19" s="111"/>
      <c r="GSF19" s="111"/>
      <c r="GSG19" s="111"/>
      <c r="GSH19" s="111"/>
      <c r="GSI19" s="111"/>
      <c r="GSJ19" s="111"/>
      <c r="GSK19" s="111"/>
      <c r="GSL19" s="111"/>
      <c r="GSM19" s="111"/>
      <c r="GSN19" s="111"/>
      <c r="GSO19" s="111"/>
      <c r="GSP19" s="111"/>
      <c r="GSQ19" s="111"/>
      <c r="GSR19" s="111"/>
      <c r="GSS19" s="111"/>
      <c r="GST19" s="111"/>
      <c r="GSU19" s="111"/>
      <c r="GSV19" s="111"/>
      <c r="GSW19" s="111"/>
      <c r="GSX19" s="111"/>
      <c r="GSY19" s="111"/>
      <c r="GSZ19" s="111"/>
      <c r="GTA19" s="111"/>
      <c r="GTB19" s="111"/>
      <c r="GTC19" s="111"/>
      <c r="GTD19" s="111"/>
      <c r="GTE19" s="111"/>
      <c r="GTF19" s="111"/>
      <c r="GTG19" s="111"/>
      <c r="GTH19" s="111"/>
      <c r="GTI19" s="111"/>
      <c r="GTJ19" s="111"/>
      <c r="GTK19" s="111"/>
      <c r="GTL19" s="111"/>
      <c r="GTM19" s="111"/>
      <c r="GTN19" s="111"/>
      <c r="GTO19" s="111"/>
      <c r="GTP19" s="111"/>
      <c r="GTQ19" s="111"/>
      <c r="GTR19" s="111"/>
      <c r="GTS19" s="111"/>
      <c r="GTT19" s="111"/>
      <c r="GTU19" s="111"/>
      <c r="GTV19" s="111"/>
      <c r="GTW19" s="111"/>
      <c r="GTX19" s="111"/>
      <c r="GTY19" s="111"/>
      <c r="GTZ19" s="111"/>
      <c r="GUA19" s="111"/>
      <c r="GUB19" s="111"/>
      <c r="GUC19" s="111"/>
      <c r="GUD19" s="111"/>
      <c r="GUE19" s="111"/>
      <c r="GUF19" s="111"/>
      <c r="GUG19" s="111"/>
      <c r="GUH19" s="111"/>
      <c r="GUI19" s="111"/>
      <c r="GUJ19" s="111"/>
      <c r="GUK19" s="111"/>
      <c r="GUL19" s="111"/>
      <c r="GUM19" s="111"/>
      <c r="GUN19" s="111"/>
      <c r="GUO19" s="111"/>
      <c r="GUP19" s="111"/>
      <c r="GUQ19" s="111"/>
      <c r="GUR19" s="111"/>
      <c r="GUS19" s="111"/>
      <c r="GUT19" s="111"/>
      <c r="GUU19" s="111"/>
      <c r="GUV19" s="111"/>
      <c r="GUW19" s="111"/>
      <c r="GUX19" s="111"/>
      <c r="GUY19" s="111"/>
      <c r="GUZ19" s="111"/>
      <c r="GVA19" s="111"/>
      <c r="GVB19" s="111"/>
      <c r="GVC19" s="111"/>
      <c r="GVD19" s="111"/>
      <c r="GVE19" s="111"/>
      <c r="GVF19" s="111"/>
      <c r="GVG19" s="111"/>
      <c r="GVH19" s="111"/>
      <c r="GVI19" s="111"/>
      <c r="GVJ19" s="111"/>
      <c r="GVK19" s="111"/>
      <c r="GVL19" s="111"/>
      <c r="GVM19" s="111"/>
      <c r="GVN19" s="111"/>
      <c r="GVO19" s="111"/>
      <c r="GVP19" s="111"/>
      <c r="GVQ19" s="111"/>
      <c r="GVR19" s="111"/>
      <c r="GVS19" s="111"/>
      <c r="GVT19" s="111"/>
      <c r="GVU19" s="111"/>
      <c r="GVV19" s="111"/>
      <c r="GVW19" s="111"/>
      <c r="GVX19" s="111"/>
      <c r="GVY19" s="111"/>
      <c r="GVZ19" s="111"/>
      <c r="GWA19" s="111"/>
      <c r="GWB19" s="111"/>
      <c r="GWC19" s="111"/>
      <c r="GWD19" s="111"/>
      <c r="GWE19" s="111"/>
      <c r="GWF19" s="111"/>
      <c r="GWG19" s="111"/>
      <c r="GWH19" s="111"/>
      <c r="GWI19" s="111"/>
      <c r="GWJ19" s="111"/>
      <c r="GWK19" s="111"/>
      <c r="GWL19" s="111"/>
      <c r="GWM19" s="111"/>
      <c r="GWN19" s="111"/>
      <c r="GWO19" s="111"/>
      <c r="GWP19" s="111"/>
      <c r="GWQ19" s="111"/>
      <c r="GWR19" s="111"/>
      <c r="GWS19" s="111"/>
      <c r="GWT19" s="111"/>
      <c r="GWU19" s="111"/>
      <c r="GWV19" s="111"/>
      <c r="GWW19" s="111"/>
      <c r="GWX19" s="111"/>
      <c r="GWY19" s="111"/>
      <c r="GWZ19" s="111"/>
      <c r="GXA19" s="111"/>
      <c r="GXB19" s="111"/>
      <c r="GXC19" s="111"/>
      <c r="GXD19" s="111"/>
      <c r="GXE19" s="111"/>
      <c r="GXF19" s="111"/>
      <c r="GXG19" s="111"/>
      <c r="GXH19" s="111"/>
      <c r="GXI19" s="111"/>
      <c r="GXJ19" s="111"/>
      <c r="GXK19" s="111"/>
      <c r="GXL19" s="111"/>
      <c r="GXM19" s="111"/>
      <c r="GXN19" s="111"/>
      <c r="GXO19" s="111"/>
      <c r="GXP19" s="111"/>
      <c r="GXQ19" s="111"/>
      <c r="GXR19" s="111"/>
      <c r="GXS19" s="111"/>
      <c r="GXT19" s="111"/>
      <c r="GXU19" s="111"/>
      <c r="GXV19" s="111"/>
      <c r="GXW19" s="111"/>
      <c r="GXX19" s="111"/>
      <c r="GXY19" s="111"/>
      <c r="GXZ19" s="111"/>
      <c r="GYA19" s="111"/>
      <c r="GYB19" s="111"/>
      <c r="GYC19" s="111"/>
      <c r="GYD19" s="111"/>
      <c r="GYE19" s="111"/>
      <c r="GYF19" s="111"/>
      <c r="GYG19" s="111"/>
      <c r="GYH19" s="111"/>
      <c r="GYI19" s="111"/>
      <c r="GYJ19" s="111"/>
      <c r="GYK19" s="111"/>
      <c r="GYL19" s="111"/>
      <c r="GYM19" s="111"/>
      <c r="GYN19" s="111"/>
      <c r="GYO19" s="111"/>
      <c r="GYP19" s="111"/>
      <c r="GYQ19" s="111"/>
      <c r="GYR19" s="111"/>
      <c r="GYS19" s="111"/>
      <c r="GYT19" s="111"/>
      <c r="GYU19" s="111"/>
      <c r="GYV19" s="111"/>
      <c r="GYW19" s="111"/>
      <c r="GYX19" s="111"/>
      <c r="GYY19" s="111"/>
      <c r="GYZ19" s="111"/>
      <c r="GZA19" s="111"/>
      <c r="GZB19" s="111"/>
      <c r="GZC19" s="111"/>
      <c r="GZD19" s="111"/>
      <c r="GZE19" s="111"/>
      <c r="GZF19" s="111"/>
      <c r="GZG19" s="111"/>
      <c r="GZH19" s="111"/>
      <c r="GZI19" s="111"/>
      <c r="GZJ19" s="111"/>
      <c r="GZK19" s="111"/>
      <c r="GZL19" s="111"/>
      <c r="GZM19" s="111"/>
      <c r="GZN19" s="111"/>
      <c r="GZO19" s="111"/>
      <c r="GZP19" s="111"/>
      <c r="GZQ19" s="111"/>
      <c r="GZR19" s="111"/>
      <c r="GZS19" s="111"/>
      <c r="GZT19" s="111"/>
      <c r="GZU19" s="111"/>
      <c r="GZV19" s="111"/>
      <c r="GZW19" s="111"/>
      <c r="GZX19" s="111"/>
      <c r="GZY19" s="111"/>
      <c r="GZZ19" s="111"/>
      <c r="HAA19" s="111"/>
      <c r="HAB19" s="111"/>
      <c r="HAC19" s="111"/>
      <c r="HAD19" s="111"/>
      <c r="HAE19" s="111"/>
      <c r="HAF19" s="111"/>
      <c r="HAG19" s="111"/>
      <c r="HAH19" s="111"/>
      <c r="HAI19" s="111"/>
      <c r="HAJ19" s="111"/>
      <c r="HAK19" s="111"/>
      <c r="HAL19" s="111"/>
      <c r="HAM19" s="111"/>
      <c r="HAN19" s="111"/>
      <c r="HAO19" s="111"/>
      <c r="HAP19" s="111"/>
      <c r="HAQ19" s="111"/>
      <c r="HAR19" s="111"/>
      <c r="HAS19" s="111"/>
      <c r="HAT19" s="111"/>
      <c r="HAU19" s="111"/>
      <c r="HAV19" s="111"/>
      <c r="HAW19" s="111"/>
      <c r="HAX19" s="111"/>
      <c r="HAY19" s="111"/>
      <c r="HAZ19" s="111"/>
      <c r="HBA19" s="111"/>
      <c r="HBB19" s="111"/>
      <c r="HBC19" s="111"/>
      <c r="HBD19" s="111"/>
      <c r="HBE19" s="111"/>
      <c r="HBF19" s="111"/>
      <c r="HBG19" s="111"/>
      <c r="HBH19" s="111"/>
      <c r="HBI19" s="111"/>
      <c r="HBJ19" s="111"/>
      <c r="HBK19" s="111"/>
      <c r="HBL19" s="111"/>
      <c r="HBM19" s="111"/>
      <c r="HBN19" s="111"/>
      <c r="HBO19" s="111"/>
      <c r="HBP19" s="111"/>
      <c r="HBQ19" s="111"/>
      <c r="HBR19" s="111"/>
      <c r="HBS19" s="111"/>
      <c r="HBT19" s="111"/>
      <c r="HBU19" s="111"/>
      <c r="HBV19" s="111"/>
      <c r="HBW19" s="111"/>
      <c r="HBX19" s="111"/>
      <c r="HBY19" s="111"/>
      <c r="HBZ19" s="111"/>
      <c r="HCA19" s="111"/>
      <c r="HCB19" s="111"/>
      <c r="HCC19" s="111"/>
      <c r="HCD19" s="111"/>
      <c r="HCE19" s="111"/>
      <c r="HCF19" s="111"/>
      <c r="HCG19" s="111"/>
      <c r="HCH19" s="111"/>
      <c r="HCI19" s="111"/>
      <c r="HCJ19" s="111"/>
      <c r="HCK19" s="111"/>
      <c r="HCL19" s="111"/>
      <c r="HCM19" s="111"/>
      <c r="HCN19" s="111"/>
      <c r="HCO19" s="111"/>
      <c r="HCP19" s="111"/>
      <c r="HCQ19" s="111"/>
      <c r="HCR19" s="111"/>
      <c r="HCS19" s="111"/>
      <c r="HCT19" s="111"/>
      <c r="HCU19" s="111"/>
      <c r="HCV19" s="111"/>
      <c r="HCW19" s="111"/>
      <c r="HCX19" s="111"/>
      <c r="HCY19" s="111"/>
      <c r="HCZ19" s="111"/>
      <c r="HDA19" s="111"/>
      <c r="HDB19" s="111"/>
      <c r="HDC19" s="111"/>
      <c r="HDD19" s="111"/>
      <c r="HDE19" s="111"/>
      <c r="HDF19" s="111"/>
      <c r="HDG19" s="111"/>
      <c r="HDH19" s="111"/>
      <c r="HDI19" s="111"/>
      <c r="HDJ19" s="111"/>
      <c r="HDK19" s="111"/>
      <c r="HDL19" s="111"/>
      <c r="HDM19" s="111"/>
      <c r="HDN19" s="111"/>
      <c r="HDO19" s="111"/>
      <c r="HDP19" s="111"/>
      <c r="HDQ19" s="111"/>
      <c r="HDR19" s="111"/>
      <c r="HDS19" s="111"/>
      <c r="HDT19" s="111"/>
      <c r="HDU19" s="111"/>
      <c r="HDV19" s="111"/>
      <c r="HDW19" s="111"/>
      <c r="HDX19" s="111"/>
      <c r="HDY19" s="111"/>
      <c r="HDZ19" s="111"/>
      <c r="HEA19" s="111"/>
      <c r="HEB19" s="111"/>
      <c r="HEC19" s="111"/>
      <c r="HED19" s="111"/>
      <c r="HEE19" s="111"/>
      <c r="HEF19" s="111"/>
      <c r="HEG19" s="111"/>
      <c r="HEH19" s="111"/>
      <c r="HEI19" s="111"/>
      <c r="HEJ19" s="111"/>
      <c r="HEK19" s="111"/>
      <c r="HEL19" s="111"/>
      <c r="HEM19" s="111"/>
      <c r="HEN19" s="111"/>
      <c r="HEO19" s="111"/>
      <c r="HEP19" s="111"/>
      <c r="HEQ19" s="111"/>
      <c r="HER19" s="111"/>
      <c r="HES19" s="111"/>
      <c r="HET19" s="111"/>
      <c r="HEU19" s="111"/>
      <c r="HEV19" s="111"/>
      <c r="HEW19" s="111"/>
      <c r="HEX19" s="111"/>
      <c r="HEY19" s="111"/>
      <c r="HEZ19" s="111"/>
      <c r="HFA19" s="111"/>
      <c r="HFB19" s="111"/>
      <c r="HFC19" s="111"/>
      <c r="HFD19" s="111"/>
      <c r="HFE19" s="111"/>
      <c r="HFF19" s="111"/>
      <c r="HFG19" s="111"/>
      <c r="HFH19" s="111"/>
      <c r="HFI19" s="111"/>
      <c r="HFJ19" s="111"/>
      <c r="HFK19" s="111"/>
      <c r="HFL19" s="111"/>
      <c r="HFM19" s="111"/>
      <c r="HFN19" s="111"/>
      <c r="HFO19" s="111"/>
      <c r="HFP19" s="111"/>
      <c r="HFQ19" s="111"/>
      <c r="HFR19" s="111"/>
      <c r="HFS19" s="111"/>
      <c r="HFT19" s="111"/>
      <c r="HFU19" s="111"/>
      <c r="HFV19" s="111"/>
      <c r="HFW19" s="111"/>
      <c r="HFX19" s="111"/>
      <c r="HFY19" s="111"/>
      <c r="HFZ19" s="111"/>
      <c r="HGA19" s="111"/>
      <c r="HGB19" s="111"/>
      <c r="HGC19" s="111"/>
      <c r="HGD19" s="111"/>
      <c r="HGE19" s="111"/>
      <c r="HGF19" s="111"/>
      <c r="HGG19" s="111"/>
      <c r="HGH19" s="111"/>
      <c r="HGI19" s="111"/>
      <c r="HGJ19" s="111"/>
      <c r="HGK19" s="111"/>
      <c r="HGL19" s="111"/>
      <c r="HGM19" s="111"/>
      <c r="HGN19" s="111"/>
      <c r="HGO19" s="111"/>
      <c r="HGP19" s="111"/>
      <c r="HGQ19" s="111"/>
      <c r="HGR19" s="111"/>
      <c r="HGS19" s="111"/>
      <c r="HGT19" s="111"/>
      <c r="HGU19" s="111"/>
      <c r="HGV19" s="111"/>
      <c r="HGW19" s="111"/>
      <c r="HGX19" s="111"/>
      <c r="HGY19" s="111"/>
      <c r="HGZ19" s="111"/>
      <c r="HHA19" s="111"/>
      <c r="HHB19" s="111"/>
      <c r="HHC19" s="111"/>
      <c r="HHD19" s="111"/>
      <c r="HHE19" s="111"/>
      <c r="HHF19" s="111"/>
      <c r="HHG19" s="111"/>
      <c r="HHH19" s="111"/>
      <c r="HHI19" s="111"/>
      <c r="HHJ19" s="111"/>
      <c r="HHK19" s="111"/>
      <c r="HHL19" s="111"/>
      <c r="HHM19" s="111"/>
      <c r="HHN19" s="111"/>
      <c r="HHO19" s="111"/>
      <c r="HHP19" s="111"/>
      <c r="HHQ19" s="111"/>
      <c r="HHR19" s="111"/>
      <c r="HHS19" s="111"/>
      <c r="HHT19" s="111"/>
      <c r="HHU19" s="111"/>
      <c r="HHV19" s="111"/>
      <c r="HHW19" s="111"/>
      <c r="HHX19" s="111"/>
      <c r="HHY19" s="111"/>
      <c r="HHZ19" s="111"/>
      <c r="HIA19" s="111"/>
      <c r="HIB19" s="111"/>
      <c r="HIC19" s="111"/>
      <c r="HID19" s="111"/>
      <c r="HIE19" s="111"/>
      <c r="HIF19" s="111"/>
      <c r="HIG19" s="111"/>
      <c r="HIH19" s="111"/>
      <c r="HII19" s="111"/>
      <c r="HIJ19" s="111"/>
      <c r="HIK19" s="111"/>
      <c r="HIL19" s="111"/>
      <c r="HIM19" s="111"/>
      <c r="HIN19" s="111"/>
      <c r="HIO19" s="111"/>
      <c r="HIP19" s="111"/>
      <c r="HIQ19" s="111"/>
      <c r="HIR19" s="111"/>
      <c r="HIS19" s="111"/>
      <c r="HIT19" s="111"/>
      <c r="HIU19" s="111"/>
      <c r="HIV19" s="111"/>
      <c r="HIW19" s="111"/>
      <c r="HIX19" s="111"/>
      <c r="HIY19" s="111"/>
      <c r="HIZ19" s="111"/>
      <c r="HJA19" s="111"/>
      <c r="HJB19" s="111"/>
      <c r="HJC19" s="111"/>
      <c r="HJD19" s="111"/>
      <c r="HJE19" s="111"/>
      <c r="HJF19" s="111"/>
      <c r="HJG19" s="111"/>
      <c r="HJH19" s="111"/>
      <c r="HJI19" s="111"/>
      <c r="HJJ19" s="111"/>
      <c r="HJK19" s="111"/>
      <c r="HJL19" s="111"/>
      <c r="HJM19" s="111"/>
      <c r="HJN19" s="111"/>
      <c r="HJO19" s="111"/>
      <c r="HJP19" s="111"/>
      <c r="HJQ19" s="111"/>
      <c r="HJR19" s="111"/>
      <c r="HJS19" s="111"/>
      <c r="HJT19" s="111"/>
      <c r="HJU19" s="111"/>
      <c r="HJV19" s="111"/>
      <c r="HJW19" s="111"/>
      <c r="HJX19" s="111"/>
      <c r="HJY19" s="111"/>
      <c r="HJZ19" s="111"/>
      <c r="HKA19" s="111"/>
      <c r="HKB19" s="111"/>
      <c r="HKC19" s="111"/>
      <c r="HKD19" s="111"/>
      <c r="HKE19" s="111"/>
      <c r="HKF19" s="111"/>
      <c r="HKG19" s="111"/>
      <c r="HKH19" s="111"/>
      <c r="HKI19" s="111"/>
      <c r="HKJ19" s="111"/>
      <c r="HKK19" s="111"/>
      <c r="HKL19" s="111"/>
      <c r="HKM19" s="111"/>
      <c r="HKN19" s="111"/>
      <c r="HKO19" s="111"/>
      <c r="HKP19" s="111"/>
      <c r="HKQ19" s="111"/>
      <c r="HKR19" s="111"/>
      <c r="HKS19" s="111"/>
      <c r="HKT19" s="111"/>
      <c r="HKU19" s="111"/>
      <c r="HKV19" s="111"/>
      <c r="HKW19" s="111"/>
      <c r="HKX19" s="111"/>
      <c r="HKY19" s="111"/>
      <c r="HKZ19" s="111"/>
      <c r="HLA19" s="111"/>
      <c r="HLB19" s="111"/>
      <c r="HLC19" s="111"/>
      <c r="HLD19" s="111"/>
      <c r="HLE19" s="111"/>
      <c r="HLF19" s="111"/>
      <c r="HLG19" s="111"/>
      <c r="HLH19" s="111"/>
      <c r="HLI19" s="111"/>
      <c r="HLJ19" s="111"/>
      <c r="HLK19" s="111"/>
      <c r="HLL19" s="111"/>
      <c r="HLM19" s="111"/>
      <c r="HLN19" s="111"/>
      <c r="HLO19" s="111"/>
      <c r="HLP19" s="111"/>
      <c r="HLQ19" s="111"/>
      <c r="HLR19" s="111"/>
      <c r="HLS19" s="111"/>
      <c r="HLT19" s="111"/>
      <c r="HLU19" s="111"/>
      <c r="HLV19" s="111"/>
      <c r="HLW19" s="111"/>
      <c r="HLX19" s="111"/>
      <c r="HLY19" s="111"/>
      <c r="HLZ19" s="111"/>
      <c r="HMA19" s="111"/>
      <c r="HMB19" s="111"/>
      <c r="HMC19" s="111"/>
      <c r="HMD19" s="111"/>
      <c r="HME19" s="111"/>
      <c r="HMF19" s="111"/>
      <c r="HMG19" s="111"/>
      <c r="HMH19" s="111"/>
      <c r="HMI19" s="111"/>
      <c r="HMJ19" s="111"/>
      <c r="HMK19" s="111"/>
      <c r="HML19" s="111"/>
      <c r="HMM19" s="111"/>
      <c r="HMN19" s="111"/>
      <c r="HMO19" s="111"/>
      <c r="HMP19" s="111"/>
      <c r="HMQ19" s="111"/>
      <c r="HMR19" s="111"/>
      <c r="HMS19" s="111"/>
      <c r="HMT19" s="111"/>
      <c r="HMU19" s="111"/>
      <c r="HMV19" s="111"/>
      <c r="HMW19" s="111"/>
      <c r="HMX19" s="111"/>
      <c r="HMY19" s="111"/>
      <c r="HMZ19" s="111"/>
      <c r="HNA19" s="111"/>
      <c r="HNB19" s="111"/>
      <c r="HNC19" s="111"/>
      <c r="HND19" s="111"/>
      <c r="HNE19" s="111"/>
      <c r="HNF19" s="111"/>
      <c r="HNG19" s="111"/>
      <c r="HNH19" s="111"/>
      <c r="HNI19" s="111"/>
      <c r="HNJ19" s="111"/>
      <c r="HNK19" s="111"/>
      <c r="HNL19" s="111"/>
      <c r="HNM19" s="111"/>
      <c r="HNN19" s="111"/>
      <c r="HNO19" s="111"/>
      <c r="HNP19" s="111"/>
      <c r="HNQ19" s="111"/>
      <c r="HNR19" s="111"/>
      <c r="HNS19" s="111"/>
      <c r="HNT19" s="111"/>
      <c r="HNU19" s="111"/>
      <c r="HNV19" s="111"/>
      <c r="HNW19" s="111"/>
      <c r="HNX19" s="111"/>
      <c r="HNY19" s="111"/>
      <c r="HNZ19" s="111"/>
      <c r="HOA19" s="111"/>
      <c r="HOB19" s="111"/>
      <c r="HOC19" s="111"/>
      <c r="HOD19" s="111"/>
      <c r="HOE19" s="111"/>
      <c r="HOF19" s="111"/>
      <c r="HOG19" s="111"/>
      <c r="HOH19" s="111"/>
      <c r="HOI19" s="111"/>
      <c r="HOJ19" s="111"/>
      <c r="HOK19" s="111"/>
      <c r="HOL19" s="111"/>
      <c r="HOM19" s="111"/>
      <c r="HON19" s="111"/>
      <c r="HOO19" s="111"/>
      <c r="HOP19" s="111"/>
      <c r="HOQ19" s="111"/>
      <c r="HOR19" s="111"/>
      <c r="HOS19" s="111"/>
      <c r="HOT19" s="111"/>
      <c r="HOU19" s="111"/>
      <c r="HOV19" s="111"/>
      <c r="HOW19" s="111"/>
      <c r="HOX19" s="111"/>
      <c r="HOY19" s="111"/>
      <c r="HOZ19" s="111"/>
      <c r="HPA19" s="111"/>
      <c r="HPB19" s="111"/>
      <c r="HPC19" s="111"/>
      <c r="HPD19" s="111"/>
      <c r="HPE19" s="111"/>
      <c r="HPF19" s="111"/>
      <c r="HPG19" s="111"/>
      <c r="HPH19" s="111"/>
      <c r="HPI19" s="111"/>
      <c r="HPJ19" s="111"/>
      <c r="HPK19" s="111"/>
      <c r="HPL19" s="111"/>
      <c r="HPM19" s="111"/>
      <c r="HPN19" s="111"/>
      <c r="HPO19" s="111"/>
      <c r="HPP19" s="111"/>
      <c r="HPQ19" s="111"/>
      <c r="HPR19" s="111"/>
      <c r="HPS19" s="111"/>
      <c r="HPT19" s="111"/>
      <c r="HPU19" s="111"/>
      <c r="HPV19" s="111"/>
      <c r="HPW19" s="111"/>
      <c r="HPX19" s="111"/>
      <c r="HPY19" s="111"/>
      <c r="HPZ19" s="111"/>
      <c r="HQA19" s="111"/>
      <c r="HQB19" s="111"/>
      <c r="HQC19" s="111"/>
      <c r="HQD19" s="111"/>
      <c r="HQE19" s="111"/>
      <c r="HQF19" s="111"/>
      <c r="HQG19" s="111"/>
      <c r="HQH19" s="111"/>
      <c r="HQI19" s="111"/>
      <c r="HQJ19" s="111"/>
      <c r="HQK19" s="111"/>
      <c r="HQL19" s="111"/>
      <c r="HQM19" s="111"/>
      <c r="HQN19" s="111"/>
      <c r="HQO19" s="111"/>
      <c r="HQP19" s="111"/>
      <c r="HQQ19" s="111"/>
      <c r="HQR19" s="111"/>
      <c r="HQS19" s="111"/>
      <c r="HQT19" s="111"/>
      <c r="HQU19" s="111"/>
      <c r="HQV19" s="111"/>
      <c r="HQW19" s="111"/>
      <c r="HQX19" s="111"/>
      <c r="HQY19" s="111"/>
      <c r="HQZ19" s="111"/>
      <c r="HRA19" s="111"/>
      <c r="HRB19" s="111"/>
      <c r="HRC19" s="111"/>
      <c r="HRD19" s="111"/>
      <c r="HRE19" s="111"/>
      <c r="HRF19" s="111"/>
      <c r="HRG19" s="111"/>
      <c r="HRH19" s="111"/>
      <c r="HRI19" s="111"/>
      <c r="HRJ19" s="111"/>
      <c r="HRK19" s="111"/>
      <c r="HRL19" s="111"/>
      <c r="HRM19" s="111"/>
      <c r="HRN19" s="111"/>
      <c r="HRO19" s="111"/>
      <c r="HRP19" s="111"/>
      <c r="HRQ19" s="111"/>
      <c r="HRR19" s="111"/>
      <c r="HRS19" s="111"/>
      <c r="HRT19" s="111"/>
      <c r="HRU19" s="111"/>
      <c r="HRV19" s="111"/>
      <c r="HRW19" s="111"/>
      <c r="HRX19" s="111"/>
      <c r="HRY19" s="111"/>
      <c r="HRZ19" s="111"/>
      <c r="HSA19" s="111"/>
      <c r="HSB19" s="111"/>
      <c r="HSC19" s="111"/>
      <c r="HSD19" s="111"/>
      <c r="HSE19" s="111"/>
      <c r="HSF19" s="111"/>
      <c r="HSG19" s="111"/>
      <c r="HSH19" s="111"/>
      <c r="HSI19" s="111"/>
      <c r="HSJ19" s="111"/>
      <c r="HSK19" s="111"/>
      <c r="HSL19" s="111"/>
      <c r="HSM19" s="111"/>
      <c r="HSN19" s="111"/>
      <c r="HSO19" s="111"/>
      <c r="HSP19" s="111"/>
      <c r="HSQ19" s="111"/>
      <c r="HSR19" s="111"/>
      <c r="HSS19" s="111"/>
      <c r="HST19" s="111"/>
      <c r="HSU19" s="111"/>
      <c r="HSV19" s="111"/>
      <c r="HSW19" s="111"/>
      <c r="HSX19" s="111"/>
      <c r="HSY19" s="111"/>
      <c r="HSZ19" s="111"/>
      <c r="HTA19" s="111"/>
      <c r="HTB19" s="111"/>
      <c r="HTC19" s="111"/>
      <c r="HTD19" s="111"/>
      <c r="HTE19" s="111"/>
      <c r="HTF19" s="111"/>
      <c r="HTG19" s="111"/>
      <c r="HTH19" s="111"/>
      <c r="HTI19" s="111"/>
      <c r="HTJ19" s="111"/>
      <c r="HTK19" s="111"/>
      <c r="HTL19" s="111"/>
      <c r="HTM19" s="111"/>
      <c r="HTN19" s="111"/>
      <c r="HTO19" s="111"/>
      <c r="HTP19" s="111"/>
      <c r="HTQ19" s="111"/>
      <c r="HTR19" s="111"/>
      <c r="HTS19" s="111"/>
      <c r="HTT19" s="111"/>
      <c r="HTU19" s="111"/>
      <c r="HTV19" s="111"/>
      <c r="HTW19" s="111"/>
      <c r="HTX19" s="111"/>
      <c r="HTY19" s="111"/>
      <c r="HTZ19" s="111"/>
      <c r="HUA19" s="111"/>
      <c r="HUB19" s="111"/>
      <c r="HUC19" s="111"/>
      <c r="HUD19" s="111"/>
      <c r="HUE19" s="111"/>
      <c r="HUF19" s="111"/>
      <c r="HUG19" s="111"/>
      <c r="HUH19" s="111"/>
      <c r="HUI19" s="111"/>
      <c r="HUJ19" s="111"/>
      <c r="HUK19" s="111"/>
      <c r="HUL19" s="111"/>
      <c r="HUM19" s="111"/>
      <c r="HUN19" s="111"/>
      <c r="HUO19" s="111"/>
      <c r="HUP19" s="111"/>
      <c r="HUQ19" s="111"/>
      <c r="HUR19" s="111"/>
      <c r="HUS19" s="111"/>
      <c r="HUT19" s="111"/>
      <c r="HUU19" s="111"/>
      <c r="HUV19" s="111"/>
      <c r="HUW19" s="111"/>
      <c r="HUX19" s="111"/>
      <c r="HUY19" s="111"/>
      <c r="HUZ19" s="111"/>
      <c r="HVA19" s="111"/>
      <c r="HVB19" s="111"/>
      <c r="HVC19" s="111"/>
      <c r="HVD19" s="111"/>
      <c r="HVE19" s="111"/>
      <c r="HVF19" s="111"/>
      <c r="HVG19" s="111"/>
      <c r="HVH19" s="111"/>
      <c r="HVI19" s="111"/>
      <c r="HVJ19" s="111"/>
      <c r="HVK19" s="111"/>
      <c r="HVL19" s="111"/>
      <c r="HVM19" s="111"/>
      <c r="HVN19" s="111"/>
      <c r="HVO19" s="111"/>
      <c r="HVP19" s="111"/>
      <c r="HVQ19" s="111"/>
      <c r="HVR19" s="111"/>
      <c r="HVS19" s="111"/>
      <c r="HVT19" s="111"/>
      <c r="HVU19" s="111"/>
      <c r="HVV19" s="111"/>
      <c r="HVW19" s="111"/>
      <c r="HVX19" s="111"/>
      <c r="HVY19" s="111"/>
      <c r="HVZ19" s="111"/>
      <c r="HWA19" s="111"/>
      <c r="HWB19" s="111"/>
      <c r="HWC19" s="111"/>
      <c r="HWD19" s="111"/>
      <c r="HWE19" s="111"/>
      <c r="HWF19" s="111"/>
      <c r="HWG19" s="111"/>
      <c r="HWH19" s="111"/>
      <c r="HWI19" s="111"/>
      <c r="HWJ19" s="111"/>
      <c r="HWK19" s="111"/>
      <c r="HWL19" s="111"/>
      <c r="HWM19" s="111"/>
      <c r="HWN19" s="111"/>
      <c r="HWO19" s="111"/>
      <c r="HWP19" s="111"/>
      <c r="HWQ19" s="111"/>
      <c r="HWR19" s="111"/>
      <c r="HWS19" s="111"/>
      <c r="HWT19" s="111"/>
      <c r="HWU19" s="111"/>
      <c r="HWV19" s="111"/>
      <c r="HWW19" s="111"/>
      <c r="HWX19" s="111"/>
      <c r="HWY19" s="111"/>
      <c r="HWZ19" s="111"/>
      <c r="HXA19" s="111"/>
      <c r="HXB19" s="111"/>
      <c r="HXC19" s="111"/>
      <c r="HXD19" s="111"/>
      <c r="HXE19" s="111"/>
      <c r="HXF19" s="111"/>
      <c r="HXG19" s="111"/>
      <c r="HXH19" s="111"/>
      <c r="HXI19" s="111"/>
      <c r="HXJ19" s="111"/>
      <c r="HXK19" s="111"/>
      <c r="HXL19" s="111"/>
      <c r="HXM19" s="111"/>
      <c r="HXN19" s="111"/>
      <c r="HXO19" s="111"/>
      <c r="HXP19" s="111"/>
      <c r="HXQ19" s="111"/>
      <c r="HXR19" s="111"/>
      <c r="HXS19" s="111"/>
      <c r="HXT19" s="111"/>
      <c r="HXU19" s="111"/>
      <c r="HXV19" s="111"/>
      <c r="HXW19" s="111"/>
      <c r="HXX19" s="111"/>
      <c r="HXY19" s="111"/>
      <c r="HXZ19" s="111"/>
      <c r="HYA19" s="111"/>
      <c r="HYB19" s="111"/>
      <c r="HYC19" s="111"/>
      <c r="HYD19" s="111"/>
      <c r="HYE19" s="111"/>
      <c r="HYF19" s="111"/>
      <c r="HYG19" s="111"/>
      <c r="HYH19" s="111"/>
      <c r="HYI19" s="111"/>
      <c r="HYJ19" s="111"/>
      <c r="HYK19" s="111"/>
      <c r="HYL19" s="111"/>
      <c r="HYM19" s="111"/>
      <c r="HYN19" s="111"/>
      <c r="HYO19" s="111"/>
      <c r="HYP19" s="111"/>
      <c r="HYQ19" s="111"/>
      <c r="HYR19" s="111"/>
      <c r="HYS19" s="111"/>
      <c r="HYT19" s="111"/>
      <c r="HYU19" s="111"/>
      <c r="HYV19" s="111"/>
      <c r="HYW19" s="111"/>
      <c r="HYX19" s="111"/>
      <c r="HYY19" s="111"/>
      <c r="HYZ19" s="111"/>
      <c r="HZA19" s="111"/>
      <c r="HZB19" s="111"/>
      <c r="HZC19" s="111"/>
      <c r="HZD19" s="111"/>
      <c r="HZE19" s="111"/>
      <c r="HZF19" s="111"/>
      <c r="HZG19" s="111"/>
      <c r="HZH19" s="111"/>
      <c r="HZI19" s="111"/>
      <c r="HZJ19" s="111"/>
      <c r="HZK19" s="111"/>
      <c r="HZL19" s="111"/>
      <c r="HZM19" s="111"/>
      <c r="HZN19" s="111"/>
      <c r="HZO19" s="111"/>
      <c r="HZP19" s="111"/>
      <c r="HZQ19" s="111"/>
      <c r="HZR19" s="111"/>
      <c r="HZS19" s="111"/>
      <c r="HZT19" s="111"/>
      <c r="HZU19" s="111"/>
      <c r="HZV19" s="111"/>
      <c r="HZW19" s="111"/>
      <c r="HZX19" s="111"/>
      <c r="HZY19" s="111"/>
      <c r="HZZ19" s="111"/>
      <c r="IAA19" s="111"/>
      <c r="IAB19" s="111"/>
      <c r="IAC19" s="111"/>
      <c r="IAD19" s="111"/>
      <c r="IAE19" s="111"/>
      <c r="IAF19" s="111"/>
      <c r="IAG19" s="111"/>
      <c r="IAH19" s="111"/>
      <c r="IAI19" s="111"/>
      <c r="IAJ19" s="111"/>
      <c r="IAK19" s="111"/>
      <c r="IAL19" s="111"/>
      <c r="IAM19" s="111"/>
      <c r="IAN19" s="111"/>
      <c r="IAO19" s="111"/>
      <c r="IAP19" s="111"/>
      <c r="IAQ19" s="111"/>
      <c r="IAR19" s="111"/>
      <c r="IAS19" s="111"/>
      <c r="IAT19" s="111"/>
      <c r="IAU19" s="111"/>
      <c r="IAV19" s="111"/>
      <c r="IAW19" s="111"/>
      <c r="IAX19" s="111"/>
      <c r="IAY19" s="111"/>
      <c r="IAZ19" s="111"/>
      <c r="IBA19" s="111"/>
      <c r="IBB19" s="111"/>
      <c r="IBC19" s="111"/>
      <c r="IBD19" s="111"/>
      <c r="IBE19" s="111"/>
      <c r="IBF19" s="111"/>
      <c r="IBG19" s="111"/>
      <c r="IBH19" s="111"/>
      <c r="IBI19" s="111"/>
      <c r="IBJ19" s="111"/>
      <c r="IBK19" s="111"/>
      <c r="IBL19" s="111"/>
      <c r="IBM19" s="111"/>
      <c r="IBN19" s="111"/>
      <c r="IBO19" s="111"/>
      <c r="IBP19" s="111"/>
      <c r="IBQ19" s="111"/>
      <c r="IBR19" s="111"/>
      <c r="IBS19" s="111"/>
      <c r="IBT19" s="111"/>
      <c r="IBU19" s="111"/>
      <c r="IBV19" s="111"/>
      <c r="IBW19" s="111"/>
      <c r="IBX19" s="111"/>
      <c r="IBY19" s="111"/>
      <c r="IBZ19" s="111"/>
      <c r="ICA19" s="111"/>
      <c r="ICB19" s="111"/>
      <c r="ICC19" s="111"/>
      <c r="ICD19" s="111"/>
      <c r="ICE19" s="111"/>
      <c r="ICF19" s="111"/>
      <c r="ICG19" s="111"/>
      <c r="ICH19" s="111"/>
      <c r="ICI19" s="111"/>
      <c r="ICJ19" s="111"/>
      <c r="ICK19" s="111"/>
      <c r="ICL19" s="111"/>
      <c r="ICM19" s="111"/>
      <c r="ICN19" s="111"/>
      <c r="ICO19" s="111"/>
      <c r="ICP19" s="111"/>
      <c r="ICQ19" s="111"/>
      <c r="ICR19" s="111"/>
      <c r="ICS19" s="111"/>
      <c r="ICT19" s="111"/>
      <c r="ICU19" s="111"/>
      <c r="ICV19" s="111"/>
      <c r="ICW19" s="111"/>
      <c r="ICX19" s="111"/>
      <c r="ICY19" s="111"/>
      <c r="ICZ19" s="111"/>
      <c r="IDA19" s="111"/>
      <c r="IDB19" s="111"/>
      <c r="IDC19" s="111"/>
      <c r="IDD19" s="111"/>
      <c r="IDE19" s="111"/>
      <c r="IDF19" s="111"/>
      <c r="IDG19" s="111"/>
      <c r="IDH19" s="111"/>
      <c r="IDI19" s="111"/>
      <c r="IDJ19" s="111"/>
      <c r="IDK19" s="111"/>
      <c r="IDL19" s="111"/>
      <c r="IDM19" s="111"/>
      <c r="IDN19" s="111"/>
      <c r="IDO19" s="111"/>
      <c r="IDP19" s="111"/>
      <c r="IDQ19" s="111"/>
      <c r="IDR19" s="111"/>
      <c r="IDS19" s="111"/>
      <c r="IDT19" s="111"/>
      <c r="IDU19" s="111"/>
      <c r="IDV19" s="111"/>
      <c r="IDW19" s="111"/>
      <c r="IDX19" s="111"/>
      <c r="IDY19" s="111"/>
      <c r="IDZ19" s="111"/>
      <c r="IEA19" s="111"/>
      <c r="IEB19" s="111"/>
      <c r="IEC19" s="111"/>
      <c r="IED19" s="111"/>
      <c r="IEE19" s="111"/>
      <c r="IEF19" s="111"/>
      <c r="IEG19" s="111"/>
      <c r="IEH19" s="111"/>
      <c r="IEI19" s="111"/>
      <c r="IEJ19" s="111"/>
      <c r="IEK19" s="111"/>
      <c r="IEL19" s="111"/>
      <c r="IEM19" s="111"/>
      <c r="IEN19" s="111"/>
      <c r="IEO19" s="111"/>
      <c r="IEP19" s="111"/>
      <c r="IEQ19" s="111"/>
      <c r="IER19" s="111"/>
      <c r="IES19" s="111"/>
      <c r="IET19" s="111"/>
      <c r="IEU19" s="111"/>
      <c r="IEV19" s="111"/>
      <c r="IEW19" s="111"/>
      <c r="IEX19" s="111"/>
      <c r="IEY19" s="111"/>
      <c r="IEZ19" s="111"/>
      <c r="IFA19" s="111"/>
      <c r="IFB19" s="111"/>
      <c r="IFC19" s="111"/>
      <c r="IFD19" s="111"/>
      <c r="IFE19" s="111"/>
      <c r="IFF19" s="111"/>
      <c r="IFG19" s="111"/>
      <c r="IFH19" s="111"/>
      <c r="IFI19" s="111"/>
      <c r="IFJ19" s="111"/>
      <c r="IFK19" s="111"/>
      <c r="IFL19" s="111"/>
      <c r="IFM19" s="111"/>
      <c r="IFN19" s="111"/>
      <c r="IFO19" s="111"/>
      <c r="IFP19" s="111"/>
      <c r="IFQ19" s="111"/>
      <c r="IFR19" s="111"/>
      <c r="IFS19" s="111"/>
      <c r="IFT19" s="111"/>
      <c r="IFU19" s="111"/>
      <c r="IFV19" s="111"/>
      <c r="IFW19" s="111"/>
      <c r="IFX19" s="111"/>
      <c r="IFY19" s="111"/>
      <c r="IFZ19" s="111"/>
      <c r="IGA19" s="111"/>
      <c r="IGB19" s="111"/>
      <c r="IGC19" s="111"/>
      <c r="IGD19" s="111"/>
      <c r="IGE19" s="111"/>
      <c r="IGF19" s="111"/>
      <c r="IGG19" s="111"/>
      <c r="IGH19" s="111"/>
      <c r="IGI19" s="111"/>
      <c r="IGJ19" s="111"/>
      <c r="IGK19" s="111"/>
      <c r="IGL19" s="111"/>
      <c r="IGM19" s="111"/>
      <c r="IGN19" s="111"/>
      <c r="IGO19" s="111"/>
      <c r="IGP19" s="111"/>
      <c r="IGQ19" s="111"/>
      <c r="IGR19" s="111"/>
      <c r="IGS19" s="111"/>
      <c r="IGT19" s="111"/>
      <c r="IGU19" s="111"/>
      <c r="IGV19" s="111"/>
      <c r="IGW19" s="111"/>
      <c r="IGX19" s="111"/>
      <c r="IGY19" s="111"/>
      <c r="IGZ19" s="111"/>
      <c r="IHA19" s="111"/>
      <c r="IHB19" s="111"/>
      <c r="IHC19" s="111"/>
      <c r="IHD19" s="111"/>
      <c r="IHE19" s="111"/>
      <c r="IHF19" s="111"/>
      <c r="IHG19" s="111"/>
      <c r="IHH19" s="111"/>
      <c r="IHI19" s="111"/>
      <c r="IHJ19" s="111"/>
      <c r="IHK19" s="111"/>
      <c r="IHL19" s="111"/>
      <c r="IHM19" s="111"/>
      <c r="IHN19" s="111"/>
      <c r="IHO19" s="111"/>
      <c r="IHP19" s="111"/>
      <c r="IHQ19" s="111"/>
      <c r="IHR19" s="111"/>
      <c r="IHS19" s="111"/>
      <c r="IHT19" s="111"/>
      <c r="IHU19" s="111"/>
      <c r="IHV19" s="111"/>
      <c r="IHW19" s="111"/>
      <c r="IHX19" s="111"/>
      <c r="IHY19" s="111"/>
      <c r="IHZ19" s="111"/>
      <c r="IIA19" s="111"/>
      <c r="IIB19" s="111"/>
      <c r="IIC19" s="111"/>
      <c r="IID19" s="111"/>
      <c r="IIE19" s="111"/>
      <c r="IIF19" s="111"/>
      <c r="IIG19" s="111"/>
      <c r="IIH19" s="111"/>
      <c r="III19" s="111"/>
      <c r="IIJ19" s="111"/>
      <c r="IIK19" s="111"/>
      <c r="IIL19" s="111"/>
      <c r="IIM19" s="111"/>
      <c r="IIN19" s="111"/>
      <c r="IIO19" s="111"/>
      <c r="IIP19" s="111"/>
      <c r="IIQ19" s="111"/>
      <c r="IIR19" s="111"/>
      <c r="IIS19" s="111"/>
      <c r="IIT19" s="111"/>
      <c r="IIU19" s="111"/>
      <c r="IIV19" s="111"/>
      <c r="IIW19" s="111"/>
      <c r="IIX19" s="111"/>
      <c r="IIY19" s="111"/>
      <c r="IIZ19" s="111"/>
      <c r="IJA19" s="111"/>
      <c r="IJB19" s="111"/>
      <c r="IJC19" s="111"/>
      <c r="IJD19" s="111"/>
      <c r="IJE19" s="111"/>
      <c r="IJF19" s="111"/>
      <c r="IJG19" s="111"/>
      <c r="IJH19" s="111"/>
      <c r="IJI19" s="111"/>
      <c r="IJJ19" s="111"/>
      <c r="IJK19" s="111"/>
      <c r="IJL19" s="111"/>
      <c r="IJM19" s="111"/>
      <c r="IJN19" s="111"/>
      <c r="IJO19" s="111"/>
      <c r="IJP19" s="111"/>
      <c r="IJQ19" s="111"/>
      <c r="IJR19" s="111"/>
      <c r="IJS19" s="111"/>
      <c r="IJT19" s="111"/>
      <c r="IJU19" s="111"/>
      <c r="IJV19" s="111"/>
      <c r="IJW19" s="111"/>
      <c r="IJX19" s="111"/>
      <c r="IJY19" s="111"/>
      <c r="IJZ19" s="111"/>
      <c r="IKA19" s="111"/>
      <c r="IKB19" s="111"/>
      <c r="IKC19" s="111"/>
      <c r="IKD19" s="111"/>
      <c r="IKE19" s="111"/>
      <c r="IKF19" s="111"/>
      <c r="IKG19" s="111"/>
      <c r="IKH19" s="111"/>
      <c r="IKI19" s="111"/>
      <c r="IKJ19" s="111"/>
      <c r="IKK19" s="111"/>
      <c r="IKL19" s="111"/>
      <c r="IKM19" s="111"/>
      <c r="IKN19" s="111"/>
      <c r="IKO19" s="111"/>
      <c r="IKP19" s="111"/>
      <c r="IKQ19" s="111"/>
      <c r="IKR19" s="111"/>
      <c r="IKS19" s="111"/>
      <c r="IKT19" s="111"/>
      <c r="IKU19" s="111"/>
      <c r="IKV19" s="111"/>
      <c r="IKW19" s="111"/>
      <c r="IKX19" s="111"/>
      <c r="IKY19" s="111"/>
      <c r="IKZ19" s="111"/>
      <c r="ILA19" s="111"/>
      <c r="ILB19" s="111"/>
      <c r="ILC19" s="111"/>
      <c r="ILD19" s="111"/>
      <c r="ILE19" s="111"/>
      <c r="ILF19" s="111"/>
      <c r="ILG19" s="111"/>
      <c r="ILH19" s="111"/>
      <c r="ILI19" s="111"/>
      <c r="ILJ19" s="111"/>
      <c r="ILK19" s="111"/>
      <c r="ILL19" s="111"/>
      <c r="ILM19" s="111"/>
      <c r="ILN19" s="111"/>
      <c r="ILO19" s="111"/>
      <c r="ILP19" s="111"/>
      <c r="ILQ19" s="111"/>
      <c r="ILR19" s="111"/>
      <c r="ILS19" s="111"/>
      <c r="ILT19" s="111"/>
      <c r="ILU19" s="111"/>
      <c r="ILV19" s="111"/>
      <c r="ILW19" s="111"/>
      <c r="ILX19" s="111"/>
      <c r="ILY19" s="111"/>
      <c r="ILZ19" s="111"/>
      <c r="IMA19" s="111"/>
      <c r="IMB19" s="111"/>
      <c r="IMC19" s="111"/>
      <c r="IMD19" s="111"/>
      <c r="IME19" s="111"/>
      <c r="IMF19" s="111"/>
      <c r="IMG19" s="111"/>
      <c r="IMH19" s="111"/>
      <c r="IMI19" s="111"/>
      <c r="IMJ19" s="111"/>
      <c r="IMK19" s="111"/>
      <c r="IML19" s="111"/>
      <c r="IMM19" s="111"/>
      <c r="IMN19" s="111"/>
      <c r="IMO19" s="111"/>
      <c r="IMP19" s="111"/>
      <c r="IMQ19" s="111"/>
      <c r="IMR19" s="111"/>
      <c r="IMS19" s="111"/>
      <c r="IMT19" s="111"/>
      <c r="IMU19" s="111"/>
      <c r="IMV19" s="111"/>
      <c r="IMW19" s="111"/>
      <c r="IMX19" s="111"/>
      <c r="IMY19" s="111"/>
      <c r="IMZ19" s="111"/>
      <c r="INA19" s="111"/>
      <c r="INB19" s="111"/>
      <c r="INC19" s="111"/>
      <c r="IND19" s="111"/>
      <c r="INE19" s="111"/>
      <c r="INF19" s="111"/>
      <c r="ING19" s="111"/>
      <c r="INH19" s="111"/>
      <c r="INI19" s="111"/>
      <c r="INJ19" s="111"/>
      <c r="INK19" s="111"/>
      <c r="INL19" s="111"/>
      <c r="INM19" s="111"/>
      <c r="INN19" s="111"/>
      <c r="INO19" s="111"/>
      <c r="INP19" s="111"/>
      <c r="INQ19" s="111"/>
      <c r="INR19" s="111"/>
      <c r="INS19" s="111"/>
      <c r="INT19" s="111"/>
      <c r="INU19" s="111"/>
      <c r="INV19" s="111"/>
      <c r="INW19" s="111"/>
      <c r="INX19" s="111"/>
      <c r="INY19" s="111"/>
      <c r="INZ19" s="111"/>
      <c r="IOA19" s="111"/>
      <c r="IOB19" s="111"/>
      <c r="IOC19" s="111"/>
      <c r="IOD19" s="111"/>
      <c r="IOE19" s="111"/>
      <c r="IOF19" s="111"/>
      <c r="IOG19" s="111"/>
      <c r="IOH19" s="111"/>
      <c r="IOI19" s="111"/>
      <c r="IOJ19" s="111"/>
      <c r="IOK19" s="111"/>
      <c r="IOL19" s="111"/>
      <c r="IOM19" s="111"/>
      <c r="ION19" s="111"/>
      <c r="IOO19" s="111"/>
      <c r="IOP19" s="111"/>
      <c r="IOQ19" s="111"/>
      <c r="IOR19" s="111"/>
      <c r="IOS19" s="111"/>
      <c r="IOT19" s="111"/>
      <c r="IOU19" s="111"/>
      <c r="IOV19" s="111"/>
      <c r="IOW19" s="111"/>
      <c r="IOX19" s="111"/>
      <c r="IOY19" s="111"/>
      <c r="IOZ19" s="111"/>
      <c r="IPA19" s="111"/>
      <c r="IPB19" s="111"/>
      <c r="IPC19" s="111"/>
      <c r="IPD19" s="111"/>
      <c r="IPE19" s="111"/>
      <c r="IPF19" s="111"/>
      <c r="IPG19" s="111"/>
      <c r="IPH19" s="111"/>
      <c r="IPI19" s="111"/>
      <c r="IPJ19" s="111"/>
      <c r="IPK19" s="111"/>
      <c r="IPL19" s="111"/>
      <c r="IPM19" s="111"/>
      <c r="IPN19" s="111"/>
      <c r="IPO19" s="111"/>
      <c r="IPP19" s="111"/>
      <c r="IPQ19" s="111"/>
      <c r="IPR19" s="111"/>
      <c r="IPS19" s="111"/>
      <c r="IPT19" s="111"/>
      <c r="IPU19" s="111"/>
      <c r="IPV19" s="111"/>
      <c r="IPW19" s="111"/>
      <c r="IPX19" s="111"/>
      <c r="IPY19" s="111"/>
      <c r="IPZ19" s="111"/>
      <c r="IQA19" s="111"/>
      <c r="IQB19" s="111"/>
      <c r="IQC19" s="111"/>
      <c r="IQD19" s="111"/>
      <c r="IQE19" s="111"/>
      <c r="IQF19" s="111"/>
      <c r="IQG19" s="111"/>
      <c r="IQH19" s="111"/>
      <c r="IQI19" s="111"/>
      <c r="IQJ19" s="111"/>
      <c r="IQK19" s="111"/>
      <c r="IQL19" s="111"/>
      <c r="IQM19" s="111"/>
      <c r="IQN19" s="111"/>
      <c r="IQO19" s="111"/>
      <c r="IQP19" s="111"/>
      <c r="IQQ19" s="111"/>
      <c r="IQR19" s="111"/>
      <c r="IQS19" s="111"/>
      <c r="IQT19" s="111"/>
      <c r="IQU19" s="111"/>
      <c r="IQV19" s="111"/>
      <c r="IQW19" s="111"/>
      <c r="IQX19" s="111"/>
      <c r="IQY19" s="111"/>
      <c r="IQZ19" s="111"/>
      <c r="IRA19" s="111"/>
      <c r="IRB19" s="111"/>
      <c r="IRC19" s="111"/>
      <c r="IRD19" s="111"/>
      <c r="IRE19" s="111"/>
      <c r="IRF19" s="111"/>
      <c r="IRG19" s="111"/>
      <c r="IRH19" s="111"/>
      <c r="IRI19" s="111"/>
      <c r="IRJ19" s="111"/>
      <c r="IRK19" s="111"/>
      <c r="IRL19" s="111"/>
      <c r="IRM19" s="111"/>
      <c r="IRN19" s="111"/>
      <c r="IRO19" s="111"/>
      <c r="IRP19" s="111"/>
      <c r="IRQ19" s="111"/>
      <c r="IRR19" s="111"/>
      <c r="IRS19" s="111"/>
      <c r="IRT19" s="111"/>
      <c r="IRU19" s="111"/>
      <c r="IRV19" s="111"/>
      <c r="IRW19" s="111"/>
      <c r="IRX19" s="111"/>
      <c r="IRY19" s="111"/>
      <c r="IRZ19" s="111"/>
      <c r="ISA19" s="111"/>
      <c r="ISB19" s="111"/>
      <c r="ISC19" s="111"/>
      <c r="ISD19" s="111"/>
      <c r="ISE19" s="111"/>
      <c r="ISF19" s="111"/>
      <c r="ISG19" s="111"/>
      <c r="ISH19" s="111"/>
      <c r="ISI19" s="111"/>
      <c r="ISJ19" s="111"/>
      <c r="ISK19" s="111"/>
      <c r="ISL19" s="111"/>
      <c r="ISM19" s="111"/>
      <c r="ISN19" s="111"/>
      <c r="ISO19" s="111"/>
      <c r="ISP19" s="111"/>
      <c r="ISQ19" s="111"/>
      <c r="ISR19" s="111"/>
      <c r="ISS19" s="111"/>
      <c r="IST19" s="111"/>
      <c r="ISU19" s="111"/>
      <c r="ISV19" s="111"/>
      <c r="ISW19" s="111"/>
      <c r="ISX19" s="111"/>
      <c r="ISY19" s="111"/>
      <c r="ISZ19" s="111"/>
      <c r="ITA19" s="111"/>
      <c r="ITB19" s="111"/>
      <c r="ITC19" s="111"/>
      <c r="ITD19" s="111"/>
      <c r="ITE19" s="111"/>
      <c r="ITF19" s="111"/>
      <c r="ITG19" s="111"/>
      <c r="ITH19" s="111"/>
      <c r="ITI19" s="111"/>
      <c r="ITJ19" s="111"/>
      <c r="ITK19" s="111"/>
      <c r="ITL19" s="111"/>
      <c r="ITM19" s="111"/>
      <c r="ITN19" s="111"/>
      <c r="ITO19" s="111"/>
      <c r="ITP19" s="111"/>
      <c r="ITQ19" s="111"/>
      <c r="ITR19" s="111"/>
      <c r="ITS19" s="111"/>
      <c r="ITT19" s="111"/>
      <c r="ITU19" s="111"/>
      <c r="ITV19" s="111"/>
      <c r="ITW19" s="111"/>
      <c r="ITX19" s="111"/>
      <c r="ITY19" s="111"/>
      <c r="ITZ19" s="111"/>
      <c r="IUA19" s="111"/>
      <c r="IUB19" s="111"/>
      <c r="IUC19" s="111"/>
      <c r="IUD19" s="111"/>
      <c r="IUE19" s="111"/>
      <c r="IUF19" s="111"/>
      <c r="IUG19" s="111"/>
      <c r="IUH19" s="111"/>
      <c r="IUI19" s="111"/>
      <c r="IUJ19" s="111"/>
      <c r="IUK19" s="111"/>
      <c r="IUL19" s="111"/>
      <c r="IUM19" s="111"/>
      <c r="IUN19" s="111"/>
      <c r="IUO19" s="111"/>
      <c r="IUP19" s="111"/>
      <c r="IUQ19" s="111"/>
      <c r="IUR19" s="111"/>
      <c r="IUS19" s="111"/>
      <c r="IUT19" s="111"/>
      <c r="IUU19" s="111"/>
      <c r="IUV19" s="111"/>
      <c r="IUW19" s="111"/>
      <c r="IUX19" s="111"/>
      <c r="IUY19" s="111"/>
      <c r="IUZ19" s="111"/>
      <c r="IVA19" s="111"/>
      <c r="IVB19" s="111"/>
      <c r="IVC19" s="111"/>
      <c r="IVD19" s="111"/>
      <c r="IVE19" s="111"/>
      <c r="IVF19" s="111"/>
      <c r="IVG19" s="111"/>
      <c r="IVH19" s="111"/>
      <c r="IVI19" s="111"/>
      <c r="IVJ19" s="111"/>
      <c r="IVK19" s="111"/>
      <c r="IVL19" s="111"/>
      <c r="IVM19" s="111"/>
      <c r="IVN19" s="111"/>
      <c r="IVO19" s="111"/>
      <c r="IVP19" s="111"/>
      <c r="IVQ19" s="111"/>
      <c r="IVR19" s="111"/>
      <c r="IVS19" s="111"/>
      <c r="IVT19" s="111"/>
      <c r="IVU19" s="111"/>
      <c r="IVV19" s="111"/>
      <c r="IVW19" s="111"/>
      <c r="IVX19" s="111"/>
      <c r="IVY19" s="111"/>
      <c r="IVZ19" s="111"/>
      <c r="IWA19" s="111"/>
      <c r="IWB19" s="111"/>
      <c r="IWC19" s="111"/>
      <c r="IWD19" s="111"/>
      <c r="IWE19" s="111"/>
      <c r="IWF19" s="111"/>
      <c r="IWG19" s="111"/>
      <c r="IWH19" s="111"/>
      <c r="IWI19" s="111"/>
      <c r="IWJ19" s="111"/>
      <c r="IWK19" s="111"/>
      <c r="IWL19" s="111"/>
      <c r="IWM19" s="111"/>
      <c r="IWN19" s="111"/>
      <c r="IWO19" s="111"/>
      <c r="IWP19" s="111"/>
      <c r="IWQ19" s="111"/>
      <c r="IWR19" s="111"/>
      <c r="IWS19" s="111"/>
      <c r="IWT19" s="111"/>
      <c r="IWU19" s="111"/>
      <c r="IWV19" s="111"/>
      <c r="IWW19" s="111"/>
      <c r="IWX19" s="111"/>
      <c r="IWY19" s="111"/>
      <c r="IWZ19" s="111"/>
      <c r="IXA19" s="111"/>
      <c r="IXB19" s="111"/>
      <c r="IXC19" s="111"/>
      <c r="IXD19" s="111"/>
      <c r="IXE19" s="111"/>
      <c r="IXF19" s="111"/>
      <c r="IXG19" s="111"/>
      <c r="IXH19" s="111"/>
      <c r="IXI19" s="111"/>
      <c r="IXJ19" s="111"/>
      <c r="IXK19" s="111"/>
      <c r="IXL19" s="111"/>
      <c r="IXM19" s="111"/>
      <c r="IXN19" s="111"/>
      <c r="IXO19" s="111"/>
      <c r="IXP19" s="111"/>
      <c r="IXQ19" s="111"/>
      <c r="IXR19" s="111"/>
      <c r="IXS19" s="111"/>
      <c r="IXT19" s="111"/>
      <c r="IXU19" s="111"/>
      <c r="IXV19" s="111"/>
      <c r="IXW19" s="111"/>
      <c r="IXX19" s="111"/>
      <c r="IXY19" s="111"/>
      <c r="IXZ19" s="111"/>
      <c r="IYA19" s="111"/>
      <c r="IYB19" s="111"/>
      <c r="IYC19" s="111"/>
      <c r="IYD19" s="111"/>
      <c r="IYE19" s="111"/>
      <c r="IYF19" s="111"/>
      <c r="IYG19" s="111"/>
      <c r="IYH19" s="111"/>
      <c r="IYI19" s="111"/>
      <c r="IYJ19" s="111"/>
      <c r="IYK19" s="111"/>
      <c r="IYL19" s="111"/>
      <c r="IYM19" s="111"/>
      <c r="IYN19" s="111"/>
      <c r="IYO19" s="111"/>
      <c r="IYP19" s="111"/>
      <c r="IYQ19" s="111"/>
      <c r="IYR19" s="111"/>
      <c r="IYS19" s="111"/>
      <c r="IYT19" s="111"/>
      <c r="IYU19" s="111"/>
      <c r="IYV19" s="111"/>
      <c r="IYW19" s="111"/>
      <c r="IYX19" s="111"/>
      <c r="IYY19" s="111"/>
      <c r="IYZ19" s="111"/>
      <c r="IZA19" s="111"/>
      <c r="IZB19" s="111"/>
      <c r="IZC19" s="111"/>
      <c r="IZD19" s="111"/>
      <c r="IZE19" s="111"/>
      <c r="IZF19" s="111"/>
      <c r="IZG19" s="111"/>
      <c r="IZH19" s="111"/>
      <c r="IZI19" s="111"/>
      <c r="IZJ19" s="111"/>
      <c r="IZK19" s="111"/>
      <c r="IZL19" s="111"/>
      <c r="IZM19" s="111"/>
      <c r="IZN19" s="111"/>
      <c r="IZO19" s="111"/>
      <c r="IZP19" s="111"/>
      <c r="IZQ19" s="111"/>
      <c r="IZR19" s="111"/>
      <c r="IZS19" s="111"/>
      <c r="IZT19" s="111"/>
      <c r="IZU19" s="111"/>
      <c r="IZV19" s="111"/>
      <c r="IZW19" s="111"/>
      <c r="IZX19" s="111"/>
      <c r="IZY19" s="111"/>
      <c r="IZZ19" s="111"/>
      <c r="JAA19" s="111"/>
      <c r="JAB19" s="111"/>
      <c r="JAC19" s="111"/>
      <c r="JAD19" s="111"/>
      <c r="JAE19" s="111"/>
      <c r="JAF19" s="111"/>
      <c r="JAG19" s="111"/>
      <c r="JAH19" s="111"/>
      <c r="JAI19" s="111"/>
      <c r="JAJ19" s="111"/>
      <c r="JAK19" s="111"/>
      <c r="JAL19" s="111"/>
      <c r="JAM19" s="111"/>
      <c r="JAN19" s="111"/>
      <c r="JAO19" s="111"/>
      <c r="JAP19" s="111"/>
      <c r="JAQ19" s="111"/>
      <c r="JAR19" s="111"/>
      <c r="JAS19" s="111"/>
      <c r="JAT19" s="111"/>
      <c r="JAU19" s="111"/>
      <c r="JAV19" s="111"/>
      <c r="JAW19" s="111"/>
      <c r="JAX19" s="111"/>
      <c r="JAY19" s="111"/>
      <c r="JAZ19" s="111"/>
      <c r="JBA19" s="111"/>
      <c r="JBB19" s="111"/>
      <c r="JBC19" s="111"/>
      <c r="JBD19" s="111"/>
      <c r="JBE19" s="111"/>
      <c r="JBF19" s="111"/>
      <c r="JBG19" s="111"/>
      <c r="JBH19" s="111"/>
      <c r="JBI19" s="111"/>
      <c r="JBJ19" s="111"/>
      <c r="JBK19" s="111"/>
      <c r="JBL19" s="111"/>
      <c r="JBM19" s="111"/>
      <c r="JBN19" s="111"/>
      <c r="JBO19" s="111"/>
      <c r="JBP19" s="111"/>
      <c r="JBQ19" s="111"/>
      <c r="JBR19" s="111"/>
      <c r="JBS19" s="111"/>
      <c r="JBT19" s="111"/>
      <c r="JBU19" s="111"/>
      <c r="JBV19" s="111"/>
      <c r="JBW19" s="111"/>
      <c r="JBX19" s="111"/>
      <c r="JBY19" s="111"/>
      <c r="JBZ19" s="111"/>
      <c r="JCA19" s="111"/>
      <c r="JCB19" s="111"/>
      <c r="JCC19" s="111"/>
      <c r="JCD19" s="111"/>
      <c r="JCE19" s="111"/>
      <c r="JCF19" s="111"/>
      <c r="JCG19" s="111"/>
      <c r="JCH19" s="111"/>
      <c r="JCI19" s="111"/>
      <c r="JCJ19" s="111"/>
      <c r="JCK19" s="111"/>
      <c r="JCL19" s="111"/>
      <c r="JCM19" s="111"/>
      <c r="JCN19" s="111"/>
      <c r="JCO19" s="111"/>
      <c r="JCP19" s="111"/>
      <c r="JCQ19" s="111"/>
      <c r="JCR19" s="111"/>
      <c r="JCS19" s="111"/>
      <c r="JCT19" s="111"/>
      <c r="JCU19" s="111"/>
      <c r="JCV19" s="111"/>
      <c r="JCW19" s="111"/>
      <c r="JCX19" s="111"/>
      <c r="JCY19" s="111"/>
      <c r="JCZ19" s="111"/>
      <c r="JDA19" s="111"/>
      <c r="JDB19" s="111"/>
      <c r="JDC19" s="111"/>
      <c r="JDD19" s="111"/>
      <c r="JDE19" s="111"/>
      <c r="JDF19" s="111"/>
      <c r="JDG19" s="111"/>
      <c r="JDH19" s="111"/>
      <c r="JDI19" s="111"/>
      <c r="JDJ19" s="111"/>
      <c r="JDK19" s="111"/>
      <c r="JDL19" s="111"/>
      <c r="JDM19" s="111"/>
      <c r="JDN19" s="111"/>
      <c r="JDO19" s="111"/>
      <c r="JDP19" s="111"/>
      <c r="JDQ19" s="111"/>
      <c r="JDR19" s="111"/>
      <c r="JDS19" s="111"/>
      <c r="JDT19" s="111"/>
      <c r="JDU19" s="111"/>
      <c r="JDV19" s="111"/>
      <c r="JDW19" s="111"/>
      <c r="JDX19" s="111"/>
      <c r="JDY19" s="111"/>
      <c r="JDZ19" s="111"/>
      <c r="JEA19" s="111"/>
      <c r="JEB19" s="111"/>
      <c r="JEC19" s="111"/>
      <c r="JED19" s="111"/>
      <c r="JEE19" s="111"/>
      <c r="JEF19" s="111"/>
      <c r="JEG19" s="111"/>
      <c r="JEH19" s="111"/>
      <c r="JEI19" s="111"/>
      <c r="JEJ19" s="111"/>
      <c r="JEK19" s="111"/>
      <c r="JEL19" s="111"/>
      <c r="JEM19" s="111"/>
      <c r="JEN19" s="111"/>
      <c r="JEO19" s="111"/>
      <c r="JEP19" s="111"/>
      <c r="JEQ19" s="111"/>
      <c r="JER19" s="111"/>
      <c r="JES19" s="111"/>
      <c r="JET19" s="111"/>
      <c r="JEU19" s="111"/>
      <c r="JEV19" s="111"/>
      <c r="JEW19" s="111"/>
      <c r="JEX19" s="111"/>
      <c r="JEY19" s="111"/>
      <c r="JEZ19" s="111"/>
      <c r="JFA19" s="111"/>
      <c r="JFB19" s="111"/>
      <c r="JFC19" s="111"/>
      <c r="JFD19" s="111"/>
      <c r="JFE19" s="111"/>
      <c r="JFF19" s="111"/>
      <c r="JFG19" s="111"/>
      <c r="JFH19" s="111"/>
      <c r="JFI19" s="111"/>
      <c r="JFJ19" s="111"/>
      <c r="JFK19" s="111"/>
      <c r="JFL19" s="111"/>
      <c r="JFM19" s="111"/>
      <c r="JFN19" s="111"/>
      <c r="JFO19" s="111"/>
      <c r="JFP19" s="111"/>
      <c r="JFQ19" s="111"/>
      <c r="JFR19" s="111"/>
      <c r="JFS19" s="111"/>
      <c r="JFT19" s="111"/>
      <c r="JFU19" s="111"/>
      <c r="JFV19" s="111"/>
      <c r="JFW19" s="111"/>
      <c r="JFX19" s="111"/>
      <c r="JFY19" s="111"/>
      <c r="JFZ19" s="111"/>
      <c r="JGA19" s="111"/>
      <c r="JGB19" s="111"/>
      <c r="JGC19" s="111"/>
      <c r="JGD19" s="111"/>
      <c r="JGE19" s="111"/>
      <c r="JGF19" s="111"/>
      <c r="JGG19" s="111"/>
      <c r="JGH19" s="111"/>
      <c r="JGI19" s="111"/>
      <c r="JGJ19" s="111"/>
      <c r="JGK19" s="111"/>
      <c r="JGL19" s="111"/>
      <c r="JGM19" s="111"/>
      <c r="JGN19" s="111"/>
      <c r="JGO19" s="111"/>
      <c r="JGP19" s="111"/>
      <c r="JGQ19" s="111"/>
      <c r="JGR19" s="111"/>
      <c r="JGS19" s="111"/>
      <c r="JGT19" s="111"/>
      <c r="JGU19" s="111"/>
      <c r="JGV19" s="111"/>
      <c r="JGW19" s="111"/>
      <c r="JGX19" s="111"/>
      <c r="JGY19" s="111"/>
      <c r="JGZ19" s="111"/>
      <c r="JHA19" s="111"/>
      <c r="JHB19" s="111"/>
      <c r="JHC19" s="111"/>
      <c r="JHD19" s="111"/>
      <c r="JHE19" s="111"/>
      <c r="JHF19" s="111"/>
      <c r="JHG19" s="111"/>
      <c r="JHH19" s="111"/>
      <c r="JHI19" s="111"/>
      <c r="JHJ19" s="111"/>
      <c r="JHK19" s="111"/>
      <c r="JHL19" s="111"/>
      <c r="JHM19" s="111"/>
      <c r="JHN19" s="111"/>
      <c r="JHO19" s="111"/>
      <c r="JHP19" s="111"/>
      <c r="JHQ19" s="111"/>
      <c r="JHR19" s="111"/>
      <c r="JHS19" s="111"/>
      <c r="JHT19" s="111"/>
      <c r="JHU19" s="111"/>
      <c r="JHV19" s="111"/>
      <c r="JHW19" s="111"/>
      <c r="JHX19" s="111"/>
      <c r="JHY19" s="111"/>
      <c r="JHZ19" s="111"/>
      <c r="JIA19" s="111"/>
      <c r="JIB19" s="111"/>
      <c r="JIC19" s="111"/>
      <c r="JID19" s="111"/>
      <c r="JIE19" s="111"/>
      <c r="JIF19" s="111"/>
      <c r="JIG19" s="111"/>
      <c r="JIH19" s="111"/>
      <c r="JII19" s="111"/>
      <c r="JIJ19" s="111"/>
      <c r="JIK19" s="111"/>
      <c r="JIL19" s="111"/>
      <c r="JIM19" s="111"/>
      <c r="JIN19" s="111"/>
      <c r="JIO19" s="111"/>
      <c r="JIP19" s="111"/>
      <c r="JIQ19" s="111"/>
      <c r="JIR19" s="111"/>
      <c r="JIS19" s="111"/>
      <c r="JIT19" s="111"/>
      <c r="JIU19" s="111"/>
      <c r="JIV19" s="111"/>
      <c r="JIW19" s="111"/>
      <c r="JIX19" s="111"/>
      <c r="JIY19" s="111"/>
      <c r="JIZ19" s="111"/>
      <c r="JJA19" s="111"/>
      <c r="JJB19" s="111"/>
      <c r="JJC19" s="111"/>
      <c r="JJD19" s="111"/>
      <c r="JJE19" s="111"/>
      <c r="JJF19" s="111"/>
      <c r="JJG19" s="111"/>
      <c r="JJH19" s="111"/>
      <c r="JJI19" s="111"/>
      <c r="JJJ19" s="111"/>
      <c r="JJK19" s="111"/>
      <c r="JJL19" s="111"/>
      <c r="JJM19" s="111"/>
      <c r="JJN19" s="111"/>
      <c r="JJO19" s="111"/>
      <c r="JJP19" s="111"/>
      <c r="JJQ19" s="111"/>
      <c r="JJR19" s="111"/>
      <c r="JJS19" s="111"/>
      <c r="JJT19" s="111"/>
      <c r="JJU19" s="111"/>
      <c r="JJV19" s="111"/>
      <c r="JJW19" s="111"/>
      <c r="JJX19" s="111"/>
      <c r="JJY19" s="111"/>
      <c r="JJZ19" s="111"/>
      <c r="JKA19" s="111"/>
      <c r="JKB19" s="111"/>
      <c r="JKC19" s="111"/>
      <c r="JKD19" s="111"/>
      <c r="JKE19" s="111"/>
      <c r="JKF19" s="111"/>
      <c r="JKG19" s="111"/>
      <c r="JKH19" s="111"/>
      <c r="JKI19" s="111"/>
      <c r="JKJ19" s="111"/>
      <c r="JKK19" s="111"/>
      <c r="JKL19" s="111"/>
      <c r="JKM19" s="111"/>
      <c r="JKN19" s="111"/>
      <c r="JKO19" s="111"/>
      <c r="JKP19" s="111"/>
      <c r="JKQ19" s="111"/>
      <c r="JKR19" s="111"/>
      <c r="JKS19" s="111"/>
      <c r="JKT19" s="111"/>
      <c r="JKU19" s="111"/>
      <c r="JKV19" s="111"/>
      <c r="JKW19" s="111"/>
      <c r="JKX19" s="111"/>
      <c r="JKY19" s="111"/>
      <c r="JKZ19" s="111"/>
      <c r="JLA19" s="111"/>
      <c r="JLB19" s="111"/>
      <c r="JLC19" s="111"/>
      <c r="JLD19" s="111"/>
      <c r="JLE19" s="111"/>
      <c r="JLF19" s="111"/>
      <c r="JLG19" s="111"/>
      <c r="JLH19" s="111"/>
      <c r="JLI19" s="111"/>
      <c r="JLJ19" s="111"/>
      <c r="JLK19" s="111"/>
      <c r="JLL19" s="111"/>
      <c r="JLM19" s="111"/>
      <c r="JLN19" s="111"/>
      <c r="JLO19" s="111"/>
      <c r="JLP19" s="111"/>
      <c r="JLQ19" s="111"/>
      <c r="JLR19" s="111"/>
      <c r="JLS19" s="111"/>
      <c r="JLT19" s="111"/>
      <c r="JLU19" s="111"/>
      <c r="JLV19" s="111"/>
      <c r="JLW19" s="111"/>
      <c r="JLX19" s="111"/>
      <c r="JLY19" s="111"/>
      <c r="JLZ19" s="111"/>
      <c r="JMA19" s="111"/>
      <c r="JMB19" s="111"/>
      <c r="JMC19" s="111"/>
      <c r="JMD19" s="111"/>
      <c r="JME19" s="111"/>
      <c r="JMF19" s="111"/>
      <c r="JMG19" s="111"/>
      <c r="JMH19" s="111"/>
      <c r="JMI19" s="111"/>
      <c r="JMJ19" s="111"/>
      <c r="JMK19" s="111"/>
      <c r="JML19" s="111"/>
      <c r="JMM19" s="111"/>
      <c r="JMN19" s="111"/>
      <c r="JMO19" s="111"/>
      <c r="JMP19" s="111"/>
      <c r="JMQ19" s="111"/>
      <c r="JMR19" s="111"/>
      <c r="JMS19" s="111"/>
      <c r="JMT19" s="111"/>
      <c r="JMU19" s="111"/>
      <c r="JMV19" s="111"/>
      <c r="JMW19" s="111"/>
      <c r="JMX19" s="111"/>
      <c r="JMY19" s="111"/>
      <c r="JMZ19" s="111"/>
      <c r="JNA19" s="111"/>
      <c r="JNB19" s="111"/>
      <c r="JNC19" s="111"/>
      <c r="JND19" s="111"/>
      <c r="JNE19" s="111"/>
      <c r="JNF19" s="111"/>
      <c r="JNG19" s="111"/>
      <c r="JNH19" s="111"/>
      <c r="JNI19" s="111"/>
      <c r="JNJ19" s="111"/>
      <c r="JNK19" s="111"/>
      <c r="JNL19" s="111"/>
      <c r="JNM19" s="111"/>
      <c r="JNN19" s="111"/>
      <c r="JNO19" s="111"/>
      <c r="JNP19" s="111"/>
      <c r="JNQ19" s="111"/>
      <c r="JNR19" s="111"/>
      <c r="JNS19" s="111"/>
      <c r="JNT19" s="111"/>
      <c r="JNU19" s="111"/>
      <c r="JNV19" s="111"/>
      <c r="JNW19" s="111"/>
      <c r="JNX19" s="111"/>
      <c r="JNY19" s="111"/>
      <c r="JNZ19" s="111"/>
      <c r="JOA19" s="111"/>
      <c r="JOB19" s="111"/>
      <c r="JOC19" s="111"/>
      <c r="JOD19" s="111"/>
      <c r="JOE19" s="111"/>
      <c r="JOF19" s="111"/>
      <c r="JOG19" s="111"/>
      <c r="JOH19" s="111"/>
      <c r="JOI19" s="111"/>
      <c r="JOJ19" s="111"/>
      <c r="JOK19" s="111"/>
      <c r="JOL19" s="111"/>
      <c r="JOM19" s="111"/>
      <c r="JON19" s="111"/>
      <c r="JOO19" s="111"/>
      <c r="JOP19" s="111"/>
      <c r="JOQ19" s="111"/>
      <c r="JOR19" s="111"/>
      <c r="JOS19" s="111"/>
      <c r="JOT19" s="111"/>
      <c r="JOU19" s="111"/>
      <c r="JOV19" s="111"/>
      <c r="JOW19" s="111"/>
      <c r="JOX19" s="111"/>
      <c r="JOY19" s="111"/>
      <c r="JOZ19" s="111"/>
      <c r="JPA19" s="111"/>
      <c r="JPB19" s="111"/>
      <c r="JPC19" s="111"/>
      <c r="JPD19" s="111"/>
      <c r="JPE19" s="111"/>
      <c r="JPF19" s="111"/>
      <c r="JPG19" s="111"/>
      <c r="JPH19" s="111"/>
      <c r="JPI19" s="111"/>
      <c r="JPJ19" s="111"/>
      <c r="JPK19" s="111"/>
      <c r="JPL19" s="111"/>
      <c r="JPM19" s="111"/>
      <c r="JPN19" s="111"/>
      <c r="JPO19" s="111"/>
      <c r="JPP19" s="111"/>
      <c r="JPQ19" s="111"/>
      <c r="JPR19" s="111"/>
      <c r="JPS19" s="111"/>
      <c r="JPT19" s="111"/>
      <c r="JPU19" s="111"/>
      <c r="JPV19" s="111"/>
      <c r="JPW19" s="111"/>
      <c r="JPX19" s="111"/>
      <c r="JPY19" s="111"/>
      <c r="JPZ19" s="111"/>
      <c r="JQA19" s="111"/>
      <c r="JQB19" s="111"/>
      <c r="JQC19" s="111"/>
      <c r="JQD19" s="111"/>
      <c r="JQE19" s="111"/>
      <c r="JQF19" s="111"/>
      <c r="JQG19" s="111"/>
      <c r="JQH19" s="111"/>
      <c r="JQI19" s="111"/>
      <c r="JQJ19" s="111"/>
      <c r="JQK19" s="111"/>
      <c r="JQL19" s="111"/>
      <c r="JQM19" s="111"/>
      <c r="JQN19" s="111"/>
      <c r="JQO19" s="111"/>
      <c r="JQP19" s="111"/>
      <c r="JQQ19" s="111"/>
      <c r="JQR19" s="111"/>
      <c r="JQS19" s="111"/>
      <c r="JQT19" s="111"/>
      <c r="JQU19" s="111"/>
      <c r="JQV19" s="111"/>
      <c r="JQW19" s="111"/>
      <c r="JQX19" s="111"/>
      <c r="JQY19" s="111"/>
      <c r="JQZ19" s="111"/>
      <c r="JRA19" s="111"/>
      <c r="JRB19" s="111"/>
      <c r="JRC19" s="111"/>
      <c r="JRD19" s="111"/>
      <c r="JRE19" s="111"/>
      <c r="JRF19" s="111"/>
      <c r="JRG19" s="111"/>
      <c r="JRH19" s="111"/>
      <c r="JRI19" s="111"/>
      <c r="JRJ19" s="111"/>
      <c r="JRK19" s="111"/>
      <c r="JRL19" s="111"/>
      <c r="JRM19" s="111"/>
      <c r="JRN19" s="111"/>
      <c r="JRO19" s="111"/>
      <c r="JRP19" s="111"/>
      <c r="JRQ19" s="111"/>
      <c r="JRR19" s="111"/>
      <c r="JRS19" s="111"/>
      <c r="JRT19" s="111"/>
      <c r="JRU19" s="111"/>
      <c r="JRV19" s="111"/>
      <c r="JRW19" s="111"/>
      <c r="JRX19" s="111"/>
      <c r="JRY19" s="111"/>
      <c r="JRZ19" s="111"/>
      <c r="JSA19" s="111"/>
      <c r="JSB19" s="111"/>
      <c r="JSC19" s="111"/>
      <c r="JSD19" s="111"/>
      <c r="JSE19" s="111"/>
      <c r="JSF19" s="111"/>
      <c r="JSG19" s="111"/>
      <c r="JSH19" s="111"/>
      <c r="JSI19" s="111"/>
      <c r="JSJ19" s="111"/>
      <c r="JSK19" s="111"/>
      <c r="JSL19" s="111"/>
      <c r="JSM19" s="111"/>
      <c r="JSN19" s="111"/>
      <c r="JSO19" s="111"/>
      <c r="JSP19" s="111"/>
      <c r="JSQ19" s="111"/>
      <c r="JSR19" s="111"/>
      <c r="JSS19" s="111"/>
      <c r="JST19" s="111"/>
      <c r="JSU19" s="111"/>
      <c r="JSV19" s="111"/>
      <c r="JSW19" s="111"/>
      <c r="JSX19" s="111"/>
      <c r="JSY19" s="111"/>
      <c r="JSZ19" s="111"/>
      <c r="JTA19" s="111"/>
      <c r="JTB19" s="111"/>
      <c r="JTC19" s="111"/>
      <c r="JTD19" s="111"/>
      <c r="JTE19" s="111"/>
      <c r="JTF19" s="111"/>
      <c r="JTG19" s="111"/>
      <c r="JTH19" s="111"/>
      <c r="JTI19" s="111"/>
      <c r="JTJ19" s="111"/>
      <c r="JTK19" s="111"/>
      <c r="JTL19" s="111"/>
      <c r="JTM19" s="111"/>
      <c r="JTN19" s="111"/>
      <c r="JTO19" s="111"/>
      <c r="JTP19" s="111"/>
      <c r="JTQ19" s="111"/>
      <c r="JTR19" s="111"/>
      <c r="JTS19" s="111"/>
      <c r="JTT19" s="111"/>
      <c r="JTU19" s="111"/>
      <c r="JTV19" s="111"/>
      <c r="JTW19" s="111"/>
      <c r="JTX19" s="111"/>
      <c r="JTY19" s="111"/>
      <c r="JTZ19" s="111"/>
      <c r="JUA19" s="111"/>
      <c r="JUB19" s="111"/>
      <c r="JUC19" s="111"/>
      <c r="JUD19" s="111"/>
      <c r="JUE19" s="111"/>
      <c r="JUF19" s="111"/>
      <c r="JUG19" s="111"/>
      <c r="JUH19" s="111"/>
      <c r="JUI19" s="111"/>
      <c r="JUJ19" s="111"/>
      <c r="JUK19" s="111"/>
      <c r="JUL19" s="111"/>
      <c r="JUM19" s="111"/>
      <c r="JUN19" s="111"/>
      <c r="JUO19" s="111"/>
      <c r="JUP19" s="111"/>
      <c r="JUQ19" s="111"/>
      <c r="JUR19" s="111"/>
      <c r="JUS19" s="111"/>
      <c r="JUT19" s="111"/>
      <c r="JUU19" s="111"/>
      <c r="JUV19" s="111"/>
      <c r="JUW19" s="111"/>
      <c r="JUX19" s="111"/>
      <c r="JUY19" s="111"/>
      <c r="JUZ19" s="111"/>
      <c r="JVA19" s="111"/>
      <c r="JVB19" s="111"/>
      <c r="JVC19" s="111"/>
      <c r="JVD19" s="111"/>
      <c r="JVE19" s="111"/>
      <c r="JVF19" s="111"/>
      <c r="JVG19" s="111"/>
      <c r="JVH19" s="111"/>
      <c r="JVI19" s="111"/>
      <c r="JVJ19" s="111"/>
      <c r="JVK19" s="111"/>
      <c r="JVL19" s="111"/>
      <c r="JVM19" s="111"/>
      <c r="JVN19" s="111"/>
      <c r="JVO19" s="111"/>
      <c r="JVP19" s="111"/>
      <c r="JVQ19" s="111"/>
      <c r="JVR19" s="111"/>
      <c r="JVS19" s="111"/>
      <c r="JVT19" s="111"/>
      <c r="JVU19" s="111"/>
      <c r="JVV19" s="111"/>
      <c r="JVW19" s="111"/>
      <c r="JVX19" s="111"/>
      <c r="JVY19" s="111"/>
      <c r="JVZ19" s="111"/>
      <c r="JWA19" s="111"/>
      <c r="JWB19" s="111"/>
      <c r="JWC19" s="111"/>
      <c r="JWD19" s="111"/>
      <c r="JWE19" s="111"/>
      <c r="JWF19" s="111"/>
      <c r="JWG19" s="111"/>
      <c r="JWH19" s="111"/>
      <c r="JWI19" s="111"/>
      <c r="JWJ19" s="111"/>
      <c r="JWK19" s="111"/>
      <c r="JWL19" s="111"/>
      <c r="JWM19" s="111"/>
      <c r="JWN19" s="111"/>
      <c r="JWO19" s="111"/>
      <c r="JWP19" s="111"/>
      <c r="JWQ19" s="111"/>
      <c r="JWR19" s="111"/>
      <c r="JWS19" s="111"/>
      <c r="JWT19" s="111"/>
      <c r="JWU19" s="111"/>
      <c r="JWV19" s="111"/>
      <c r="JWW19" s="111"/>
      <c r="JWX19" s="111"/>
      <c r="JWY19" s="111"/>
      <c r="JWZ19" s="111"/>
      <c r="JXA19" s="111"/>
      <c r="JXB19" s="111"/>
      <c r="JXC19" s="111"/>
      <c r="JXD19" s="111"/>
      <c r="JXE19" s="111"/>
      <c r="JXF19" s="111"/>
      <c r="JXG19" s="111"/>
      <c r="JXH19" s="111"/>
      <c r="JXI19" s="111"/>
      <c r="JXJ19" s="111"/>
      <c r="JXK19" s="111"/>
      <c r="JXL19" s="111"/>
      <c r="JXM19" s="111"/>
      <c r="JXN19" s="111"/>
      <c r="JXO19" s="111"/>
      <c r="JXP19" s="111"/>
      <c r="JXQ19" s="111"/>
      <c r="JXR19" s="111"/>
      <c r="JXS19" s="111"/>
      <c r="JXT19" s="111"/>
      <c r="JXU19" s="111"/>
      <c r="JXV19" s="111"/>
      <c r="JXW19" s="111"/>
      <c r="JXX19" s="111"/>
      <c r="JXY19" s="111"/>
      <c r="JXZ19" s="111"/>
      <c r="JYA19" s="111"/>
      <c r="JYB19" s="111"/>
      <c r="JYC19" s="111"/>
      <c r="JYD19" s="111"/>
      <c r="JYE19" s="111"/>
      <c r="JYF19" s="111"/>
      <c r="JYG19" s="111"/>
      <c r="JYH19" s="111"/>
      <c r="JYI19" s="111"/>
      <c r="JYJ19" s="111"/>
      <c r="JYK19" s="111"/>
      <c r="JYL19" s="111"/>
      <c r="JYM19" s="111"/>
      <c r="JYN19" s="111"/>
      <c r="JYO19" s="111"/>
      <c r="JYP19" s="111"/>
      <c r="JYQ19" s="111"/>
      <c r="JYR19" s="111"/>
      <c r="JYS19" s="111"/>
      <c r="JYT19" s="111"/>
      <c r="JYU19" s="111"/>
      <c r="JYV19" s="111"/>
      <c r="JYW19" s="111"/>
      <c r="JYX19" s="111"/>
      <c r="JYY19" s="111"/>
      <c r="JYZ19" s="111"/>
      <c r="JZA19" s="111"/>
      <c r="JZB19" s="111"/>
      <c r="JZC19" s="111"/>
      <c r="JZD19" s="111"/>
      <c r="JZE19" s="111"/>
      <c r="JZF19" s="111"/>
      <c r="JZG19" s="111"/>
      <c r="JZH19" s="111"/>
      <c r="JZI19" s="111"/>
      <c r="JZJ19" s="111"/>
      <c r="JZK19" s="111"/>
      <c r="JZL19" s="111"/>
      <c r="JZM19" s="111"/>
      <c r="JZN19" s="111"/>
      <c r="JZO19" s="111"/>
      <c r="JZP19" s="111"/>
      <c r="JZQ19" s="111"/>
      <c r="JZR19" s="111"/>
      <c r="JZS19" s="111"/>
      <c r="JZT19" s="111"/>
      <c r="JZU19" s="111"/>
      <c r="JZV19" s="111"/>
      <c r="JZW19" s="111"/>
      <c r="JZX19" s="111"/>
      <c r="JZY19" s="111"/>
      <c r="JZZ19" s="111"/>
      <c r="KAA19" s="111"/>
      <c r="KAB19" s="111"/>
      <c r="KAC19" s="111"/>
      <c r="KAD19" s="111"/>
      <c r="KAE19" s="111"/>
      <c r="KAF19" s="111"/>
      <c r="KAG19" s="111"/>
      <c r="KAH19" s="111"/>
      <c r="KAI19" s="111"/>
      <c r="KAJ19" s="111"/>
      <c r="KAK19" s="111"/>
      <c r="KAL19" s="111"/>
      <c r="KAM19" s="111"/>
      <c r="KAN19" s="111"/>
      <c r="KAO19" s="111"/>
      <c r="KAP19" s="111"/>
      <c r="KAQ19" s="111"/>
      <c r="KAR19" s="111"/>
      <c r="KAS19" s="111"/>
      <c r="KAT19" s="111"/>
      <c r="KAU19" s="111"/>
      <c r="KAV19" s="111"/>
      <c r="KAW19" s="111"/>
      <c r="KAX19" s="111"/>
      <c r="KAY19" s="111"/>
      <c r="KAZ19" s="111"/>
      <c r="KBA19" s="111"/>
      <c r="KBB19" s="111"/>
      <c r="KBC19" s="111"/>
      <c r="KBD19" s="111"/>
      <c r="KBE19" s="111"/>
      <c r="KBF19" s="111"/>
      <c r="KBG19" s="111"/>
      <c r="KBH19" s="111"/>
      <c r="KBI19" s="111"/>
      <c r="KBJ19" s="111"/>
      <c r="KBK19" s="111"/>
      <c r="KBL19" s="111"/>
      <c r="KBM19" s="111"/>
      <c r="KBN19" s="111"/>
      <c r="KBO19" s="111"/>
      <c r="KBP19" s="111"/>
      <c r="KBQ19" s="111"/>
      <c r="KBR19" s="111"/>
      <c r="KBS19" s="111"/>
      <c r="KBT19" s="111"/>
      <c r="KBU19" s="111"/>
      <c r="KBV19" s="111"/>
      <c r="KBW19" s="111"/>
      <c r="KBX19" s="111"/>
      <c r="KBY19" s="111"/>
      <c r="KBZ19" s="111"/>
      <c r="KCA19" s="111"/>
      <c r="KCB19" s="111"/>
      <c r="KCC19" s="111"/>
      <c r="KCD19" s="111"/>
      <c r="KCE19" s="111"/>
      <c r="KCF19" s="111"/>
      <c r="KCG19" s="111"/>
      <c r="KCH19" s="111"/>
      <c r="KCI19" s="111"/>
      <c r="KCJ19" s="111"/>
      <c r="KCK19" s="111"/>
      <c r="KCL19" s="111"/>
      <c r="KCM19" s="111"/>
      <c r="KCN19" s="111"/>
      <c r="KCO19" s="111"/>
      <c r="KCP19" s="111"/>
      <c r="KCQ19" s="111"/>
      <c r="KCR19" s="111"/>
      <c r="KCS19" s="111"/>
      <c r="KCT19" s="111"/>
      <c r="KCU19" s="111"/>
      <c r="KCV19" s="111"/>
      <c r="KCW19" s="111"/>
      <c r="KCX19" s="111"/>
      <c r="KCY19" s="111"/>
      <c r="KCZ19" s="111"/>
      <c r="KDA19" s="111"/>
      <c r="KDB19" s="111"/>
      <c r="KDC19" s="111"/>
      <c r="KDD19" s="111"/>
      <c r="KDE19" s="111"/>
      <c r="KDF19" s="111"/>
      <c r="KDG19" s="111"/>
      <c r="KDH19" s="111"/>
      <c r="KDI19" s="111"/>
      <c r="KDJ19" s="111"/>
      <c r="KDK19" s="111"/>
      <c r="KDL19" s="111"/>
      <c r="KDM19" s="111"/>
      <c r="KDN19" s="111"/>
      <c r="KDO19" s="111"/>
      <c r="KDP19" s="111"/>
      <c r="KDQ19" s="111"/>
      <c r="KDR19" s="111"/>
      <c r="KDS19" s="111"/>
      <c r="KDT19" s="111"/>
      <c r="KDU19" s="111"/>
      <c r="KDV19" s="111"/>
      <c r="KDW19" s="111"/>
      <c r="KDX19" s="111"/>
      <c r="KDY19" s="111"/>
      <c r="KDZ19" s="111"/>
      <c r="KEA19" s="111"/>
      <c r="KEB19" s="111"/>
      <c r="KEC19" s="111"/>
      <c r="KED19" s="111"/>
      <c r="KEE19" s="111"/>
      <c r="KEF19" s="111"/>
      <c r="KEG19" s="111"/>
      <c r="KEH19" s="111"/>
      <c r="KEI19" s="111"/>
      <c r="KEJ19" s="111"/>
      <c r="KEK19" s="111"/>
      <c r="KEL19" s="111"/>
      <c r="KEM19" s="111"/>
      <c r="KEN19" s="111"/>
      <c r="KEO19" s="111"/>
      <c r="KEP19" s="111"/>
      <c r="KEQ19" s="111"/>
      <c r="KER19" s="111"/>
      <c r="KES19" s="111"/>
      <c r="KET19" s="111"/>
      <c r="KEU19" s="111"/>
      <c r="KEV19" s="111"/>
      <c r="KEW19" s="111"/>
      <c r="KEX19" s="111"/>
      <c r="KEY19" s="111"/>
      <c r="KEZ19" s="111"/>
      <c r="KFA19" s="111"/>
      <c r="KFB19" s="111"/>
      <c r="KFC19" s="111"/>
      <c r="KFD19" s="111"/>
      <c r="KFE19" s="111"/>
      <c r="KFF19" s="111"/>
      <c r="KFG19" s="111"/>
      <c r="KFH19" s="111"/>
      <c r="KFI19" s="111"/>
      <c r="KFJ19" s="111"/>
      <c r="KFK19" s="111"/>
      <c r="KFL19" s="111"/>
      <c r="KFM19" s="111"/>
      <c r="KFN19" s="111"/>
      <c r="KFO19" s="111"/>
      <c r="KFP19" s="111"/>
      <c r="KFQ19" s="111"/>
      <c r="KFR19" s="111"/>
      <c r="KFS19" s="111"/>
      <c r="KFT19" s="111"/>
      <c r="KFU19" s="111"/>
      <c r="KFV19" s="111"/>
      <c r="KFW19" s="111"/>
      <c r="KFX19" s="111"/>
      <c r="KFY19" s="111"/>
      <c r="KFZ19" s="111"/>
      <c r="KGA19" s="111"/>
      <c r="KGB19" s="111"/>
      <c r="KGC19" s="111"/>
      <c r="KGD19" s="111"/>
      <c r="KGE19" s="111"/>
      <c r="KGF19" s="111"/>
      <c r="KGG19" s="111"/>
      <c r="KGH19" s="111"/>
      <c r="KGI19" s="111"/>
      <c r="KGJ19" s="111"/>
      <c r="KGK19" s="111"/>
      <c r="KGL19" s="111"/>
      <c r="KGM19" s="111"/>
      <c r="KGN19" s="111"/>
      <c r="KGO19" s="111"/>
      <c r="KGP19" s="111"/>
      <c r="KGQ19" s="111"/>
      <c r="KGR19" s="111"/>
      <c r="KGS19" s="111"/>
      <c r="KGT19" s="111"/>
      <c r="KGU19" s="111"/>
      <c r="KGV19" s="111"/>
      <c r="KGW19" s="111"/>
      <c r="KGX19" s="111"/>
      <c r="KGY19" s="111"/>
      <c r="KGZ19" s="111"/>
      <c r="KHA19" s="111"/>
      <c r="KHB19" s="111"/>
      <c r="KHC19" s="111"/>
      <c r="KHD19" s="111"/>
      <c r="KHE19" s="111"/>
      <c r="KHF19" s="111"/>
      <c r="KHG19" s="111"/>
      <c r="KHH19" s="111"/>
      <c r="KHI19" s="111"/>
      <c r="KHJ19" s="111"/>
      <c r="KHK19" s="111"/>
      <c r="KHL19" s="111"/>
      <c r="KHM19" s="111"/>
      <c r="KHN19" s="111"/>
      <c r="KHO19" s="111"/>
      <c r="KHP19" s="111"/>
      <c r="KHQ19" s="111"/>
      <c r="KHR19" s="111"/>
      <c r="KHS19" s="111"/>
      <c r="KHT19" s="111"/>
      <c r="KHU19" s="111"/>
      <c r="KHV19" s="111"/>
      <c r="KHW19" s="111"/>
      <c r="KHX19" s="111"/>
      <c r="KHY19" s="111"/>
      <c r="KHZ19" s="111"/>
      <c r="KIA19" s="111"/>
      <c r="KIB19" s="111"/>
      <c r="KIC19" s="111"/>
      <c r="KID19" s="111"/>
      <c r="KIE19" s="111"/>
      <c r="KIF19" s="111"/>
      <c r="KIG19" s="111"/>
      <c r="KIH19" s="111"/>
      <c r="KII19" s="111"/>
      <c r="KIJ19" s="111"/>
      <c r="KIK19" s="111"/>
      <c r="KIL19" s="111"/>
      <c r="KIM19" s="111"/>
      <c r="KIN19" s="111"/>
      <c r="KIO19" s="111"/>
      <c r="KIP19" s="111"/>
      <c r="KIQ19" s="111"/>
      <c r="KIR19" s="111"/>
      <c r="KIS19" s="111"/>
      <c r="KIT19" s="111"/>
      <c r="KIU19" s="111"/>
      <c r="KIV19" s="111"/>
      <c r="KIW19" s="111"/>
      <c r="KIX19" s="111"/>
      <c r="KIY19" s="111"/>
      <c r="KIZ19" s="111"/>
      <c r="KJA19" s="111"/>
      <c r="KJB19" s="111"/>
      <c r="KJC19" s="111"/>
      <c r="KJD19" s="111"/>
      <c r="KJE19" s="111"/>
      <c r="KJF19" s="111"/>
      <c r="KJG19" s="111"/>
      <c r="KJH19" s="111"/>
      <c r="KJI19" s="111"/>
      <c r="KJJ19" s="111"/>
      <c r="KJK19" s="111"/>
      <c r="KJL19" s="111"/>
      <c r="KJM19" s="111"/>
      <c r="KJN19" s="111"/>
      <c r="KJO19" s="111"/>
      <c r="KJP19" s="111"/>
      <c r="KJQ19" s="111"/>
      <c r="KJR19" s="111"/>
      <c r="KJS19" s="111"/>
      <c r="KJT19" s="111"/>
      <c r="KJU19" s="111"/>
      <c r="KJV19" s="111"/>
      <c r="KJW19" s="111"/>
      <c r="KJX19" s="111"/>
      <c r="KJY19" s="111"/>
      <c r="KJZ19" s="111"/>
      <c r="KKA19" s="111"/>
      <c r="KKB19" s="111"/>
      <c r="KKC19" s="111"/>
      <c r="KKD19" s="111"/>
      <c r="KKE19" s="111"/>
      <c r="KKF19" s="111"/>
      <c r="KKG19" s="111"/>
      <c r="KKH19" s="111"/>
      <c r="KKI19" s="111"/>
      <c r="KKJ19" s="111"/>
      <c r="KKK19" s="111"/>
      <c r="KKL19" s="111"/>
      <c r="KKM19" s="111"/>
      <c r="KKN19" s="111"/>
      <c r="KKO19" s="111"/>
      <c r="KKP19" s="111"/>
      <c r="KKQ19" s="111"/>
      <c r="KKR19" s="111"/>
      <c r="KKS19" s="111"/>
      <c r="KKT19" s="111"/>
      <c r="KKU19" s="111"/>
      <c r="KKV19" s="111"/>
      <c r="KKW19" s="111"/>
      <c r="KKX19" s="111"/>
      <c r="KKY19" s="111"/>
      <c r="KKZ19" s="111"/>
      <c r="KLA19" s="111"/>
      <c r="KLB19" s="111"/>
      <c r="KLC19" s="111"/>
      <c r="KLD19" s="111"/>
      <c r="KLE19" s="111"/>
      <c r="KLF19" s="111"/>
      <c r="KLG19" s="111"/>
      <c r="KLH19" s="111"/>
      <c r="KLI19" s="111"/>
      <c r="KLJ19" s="111"/>
      <c r="KLK19" s="111"/>
      <c r="KLL19" s="111"/>
      <c r="KLM19" s="111"/>
      <c r="KLN19" s="111"/>
      <c r="KLO19" s="111"/>
      <c r="KLP19" s="111"/>
      <c r="KLQ19" s="111"/>
      <c r="KLR19" s="111"/>
      <c r="KLS19" s="111"/>
      <c r="KLT19" s="111"/>
      <c r="KLU19" s="111"/>
      <c r="KLV19" s="111"/>
      <c r="KLW19" s="111"/>
      <c r="KLX19" s="111"/>
      <c r="KLY19" s="111"/>
      <c r="KLZ19" s="111"/>
      <c r="KMA19" s="111"/>
      <c r="KMB19" s="111"/>
      <c r="KMC19" s="111"/>
      <c r="KMD19" s="111"/>
      <c r="KME19" s="111"/>
      <c r="KMF19" s="111"/>
      <c r="KMG19" s="111"/>
      <c r="KMH19" s="111"/>
      <c r="KMI19" s="111"/>
      <c r="KMJ19" s="111"/>
      <c r="KMK19" s="111"/>
      <c r="KML19" s="111"/>
      <c r="KMM19" s="111"/>
      <c r="KMN19" s="111"/>
      <c r="KMO19" s="111"/>
      <c r="KMP19" s="111"/>
      <c r="KMQ19" s="111"/>
      <c r="KMR19" s="111"/>
      <c r="KMS19" s="111"/>
      <c r="KMT19" s="111"/>
      <c r="KMU19" s="111"/>
      <c r="KMV19" s="111"/>
      <c r="KMW19" s="111"/>
      <c r="KMX19" s="111"/>
      <c r="KMY19" s="111"/>
      <c r="KMZ19" s="111"/>
      <c r="KNA19" s="111"/>
      <c r="KNB19" s="111"/>
      <c r="KNC19" s="111"/>
      <c r="KND19" s="111"/>
      <c r="KNE19" s="111"/>
      <c r="KNF19" s="111"/>
      <c r="KNG19" s="111"/>
      <c r="KNH19" s="111"/>
      <c r="KNI19" s="111"/>
      <c r="KNJ19" s="111"/>
      <c r="KNK19" s="111"/>
      <c r="KNL19" s="111"/>
      <c r="KNM19" s="111"/>
      <c r="KNN19" s="111"/>
      <c r="KNO19" s="111"/>
      <c r="KNP19" s="111"/>
      <c r="KNQ19" s="111"/>
      <c r="KNR19" s="111"/>
      <c r="KNS19" s="111"/>
      <c r="KNT19" s="111"/>
      <c r="KNU19" s="111"/>
      <c r="KNV19" s="111"/>
      <c r="KNW19" s="111"/>
      <c r="KNX19" s="111"/>
      <c r="KNY19" s="111"/>
      <c r="KNZ19" s="111"/>
      <c r="KOA19" s="111"/>
      <c r="KOB19" s="111"/>
      <c r="KOC19" s="111"/>
      <c r="KOD19" s="111"/>
      <c r="KOE19" s="111"/>
      <c r="KOF19" s="111"/>
      <c r="KOG19" s="111"/>
      <c r="KOH19" s="111"/>
      <c r="KOI19" s="111"/>
      <c r="KOJ19" s="111"/>
      <c r="KOK19" s="111"/>
      <c r="KOL19" s="111"/>
      <c r="KOM19" s="111"/>
      <c r="KON19" s="111"/>
      <c r="KOO19" s="111"/>
      <c r="KOP19" s="111"/>
      <c r="KOQ19" s="111"/>
      <c r="KOR19" s="111"/>
      <c r="KOS19" s="111"/>
      <c r="KOT19" s="111"/>
      <c r="KOU19" s="111"/>
      <c r="KOV19" s="111"/>
      <c r="KOW19" s="111"/>
      <c r="KOX19" s="111"/>
      <c r="KOY19" s="111"/>
      <c r="KOZ19" s="111"/>
      <c r="KPA19" s="111"/>
      <c r="KPB19" s="111"/>
      <c r="KPC19" s="111"/>
      <c r="KPD19" s="111"/>
      <c r="KPE19" s="111"/>
      <c r="KPF19" s="111"/>
      <c r="KPG19" s="111"/>
      <c r="KPH19" s="111"/>
      <c r="KPI19" s="111"/>
      <c r="KPJ19" s="111"/>
      <c r="KPK19" s="111"/>
      <c r="KPL19" s="111"/>
      <c r="KPM19" s="111"/>
      <c r="KPN19" s="111"/>
      <c r="KPO19" s="111"/>
      <c r="KPP19" s="111"/>
      <c r="KPQ19" s="111"/>
      <c r="KPR19" s="111"/>
      <c r="KPS19" s="111"/>
      <c r="KPT19" s="111"/>
      <c r="KPU19" s="111"/>
      <c r="KPV19" s="111"/>
      <c r="KPW19" s="111"/>
      <c r="KPX19" s="111"/>
      <c r="KPY19" s="111"/>
      <c r="KPZ19" s="111"/>
      <c r="KQA19" s="111"/>
      <c r="KQB19" s="111"/>
      <c r="KQC19" s="111"/>
      <c r="KQD19" s="111"/>
      <c r="KQE19" s="111"/>
      <c r="KQF19" s="111"/>
      <c r="KQG19" s="111"/>
      <c r="KQH19" s="111"/>
      <c r="KQI19" s="111"/>
      <c r="KQJ19" s="111"/>
      <c r="KQK19" s="111"/>
      <c r="KQL19" s="111"/>
      <c r="KQM19" s="111"/>
      <c r="KQN19" s="111"/>
      <c r="KQO19" s="111"/>
      <c r="KQP19" s="111"/>
      <c r="KQQ19" s="111"/>
      <c r="KQR19" s="111"/>
      <c r="KQS19" s="111"/>
      <c r="KQT19" s="111"/>
      <c r="KQU19" s="111"/>
      <c r="KQV19" s="111"/>
      <c r="KQW19" s="111"/>
      <c r="KQX19" s="111"/>
      <c r="KQY19" s="111"/>
      <c r="KQZ19" s="111"/>
      <c r="KRA19" s="111"/>
      <c r="KRB19" s="111"/>
      <c r="KRC19" s="111"/>
      <c r="KRD19" s="111"/>
      <c r="KRE19" s="111"/>
      <c r="KRF19" s="111"/>
      <c r="KRG19" s="111"/>
      <c r="KRH19" s="111"/>
      <c r="KRI19" s="111"/>
      <c r="KRJ19" s="111"/>
      <c r="KRK19" s="111"/>
      <c r="KRL19" s="111"/>
      <c r="KRM19" s="111"/>
      <c r="KRN19" s="111"/>
      <c r="KRO19" s="111"/>
      <c r="KRP19" s="111"/>
      <c r="KRQ19" s="111"/>
      <c r="KRR19" s="111"/>
      <c r="KRS19" s="111"/>
      <c r="KRT19" s="111"/>
      <c r="KRU19" s="111"/>
      <c r="KRV19" s="111"/>
      <c r="KRW19" s="111"/>
      <c r="KRX19" s="111"/>
      <c r="KRY19" s="111"/>
      <c r="KRZ19" s="111"/>
      <c r="KSA19" s="111"/>
      <c r="KSB19" s="111"/>
      <c r="KSC19" s="111"/>
      <c r="KSD19" s="111"/>
      <c r="KSE19" s="111"/>
      <c r="KSF19" s="111"/>
      <c r="KSG19" s="111"/>
      <c r="KSH19" s="111"/>
      <c r="KSI19" s="111"/>
      <c r="KSJ19" s="111"/>
      <c r="KSK19" s="111"/>
      <c r="KSL19" s="111"/>
      <c r="KSM19" s="111"/>
      <c r="KSN19" s="111"/>
      <c r="KSO19" s="111"/>
      <c r="KSP19" s="111"/>
      <c r="KSQ19" s="111"/>
      <c r="KSR19" s="111"/>
      <c r="KSS19" s="111"/>
      <c r="KST19" s="111"/>
      <c r="KSU19" s="111"/>
      <c r="KSV19" s="111"/>
      <c r="KSW19" s="111"/>
      <c r="KSX19" s="111"/>
      <c r="KSY19" s="111"/>
      <c r="KSZ19" s="111"/>
      <c r="KTA19" s="111"/>
      <c r="KTB19" s="111"/>
      <c r="KTC19" s="111"/>
      <c r="KTD19" s="111"/>
      <c r="KTE19" s="111"/>
      <c r="KTF19" s="111"/>
      <c r="KTG19" s="111"/>
      <c r="KTH19" s="111"/>
      <c r="KTI19" s="111"/>
      <c r="KTJ19" s="111"/>
      <c r="KTK19" s="111"/>
      <c r="KTL19" s="111"/>
      <c r="KTM19" s="111"/>
      <c r="KTN19" s="111"/>
      <c r="KTO19" s="111"/>
      <c r="KTP19" s="111"/>
      <c r="KTQ19" s="111"/>
      <c r="KTR19" s="111"/>
      <c r="KTS19" s="111"/>
      <c r="KTT19" s="111"/>
      <c r="KTU19" s="111"/>
      <c r="KTV19" s="111"/>
      <c r="KTW19" s="111"/>
      <c r="KTX19" s="111"/>
      <c r="KTY19" s="111"/>
      <c r="KTZ19" s="111"/>
      <c r="KUA19" s="111"/>
      <c r="KUB19" s="111"/>
      <c r="KUC19" s="111"/>
      <c r="KUD19" s="111"/>
      <c r="KUE19" s="111"/>
      <c r="KUF19" s="111"/>
      <c r="KUG19" s="111"/>
      <c r="KUH19" s="111"/>
      <c r="KUI19" s="111"/>
      <c r="KUJ19" s="111"/>
      <c r="KUK19" s="111"/>
      <c r="KUL19" s="111"/>
      <c r="KUM19" s="111"/>
      <c r="KUN19" s="111"/>
      <c r="KUO19" s="111"/>
      <c r="KUP19" s="111"/>
      <c r="KUQ19" s="111"/>
      <c r="KUR19" s="111"/>
      <c r="KUS19" s="111"/>
      <c r="KUT19" s="111"/>
      <c r="KUU19" s="111"/>
      <c r="KUV19" s="111"/>
      <c r="KUW19" s="111"/>
      <c r="KUX19" s="111"/>
      <c r="KUY19" s="111"/>
      <c r="KUZ19" s="111"/>
      <c r="KVA19" s="111"/>
      <c r="KVB19" s="111"/>
      <c r="KVC19" s="111"/>
      <c r="KVD19" s="111"/>
      <c r="KVE19" s="111"/>
      <c r="KVF19" s="111"/>
      <c r="KVG19" s="111"/>
      <c r="KVH19" s="111"/>
      <c r="KVI19" s="111"/>
      <c r="KVJ19" s="111"/>
      <c r="KVK19" s="111"/>
      <c r="KVL19" s="111"/>
      <c r="KVM19" s="111"/>
      <c r="KVN19" s="111"/>
      <c r="KVO19" s="111"/>
      <c r="KVP19" s="111"/>
      <c r="KVQ19" s="111"/>
      <c r="KVR19" s="111"/>
      <c r="KVS19" s="111"/>
      <c r="KVT19" s="111"/>
      <c r="KVU19" s="111"/>
      <c r="KVV19" s="111"/>
      <c r="KVW19" s="111"/>
      <c r="KVX19" s="111"/>
      <c r="KVY19" s="111"/>
      <c r="KVZ19" s="111"/>
      <c r="KWA19" s="111"/>
      <c r="KWB19" s="111"/>
      <c r="KWC19" s="111"/>
      <c r="KWD19" s="111"/>
      <c r="KWE19" s="111"/>
      <c r="KWF19" s="111"/>
      <c r="KWG19" s="111"/>
      <c r="KWH19" s="111"/>
      <c r="KWI19" s="111"/>
      <c r="KWJ19" s="111"/>
      <c r="KWK19" s="111"/>
      <c r="KWL19" s="111"/>
      <c r="KWM19" s="111"/>
      <c r="KWN19" s="111"/>
      <c r="KWO19" s="111"/>
      <c r="KWP19" s="111"/>
      <c r="KWQ19" s="111"/>
      <c r="KWR19" s="111"/>
      <c r="KWS19" s="111"/>
      <c r="KWT19" s="111"/>
      <c r="KWU19" s="111"/>
      <c r="KWV19" s="111"/>
      <c r="KWW19" s="111"/>
      <c r="KWX19" s="111"/>
      <c r="KWY19" s="111"/>
      <c r="KWZ19" s="111"/>
      <c r="KXA19" s="111"/>
      <c r="KXB19" s="111"/>
      <c r="KXC19" s="111"/>
      <c r="KXD19" s="111"/>
      <c r="KXE19" s="111"/>
      <c r="KXF19" s="111"/>
      <c r="KXG19" s="111"/>
      <c r="KXH19" s="111"/>
      <c r="KXI19" s="111"/>
      <c r="KXJ19" s="111"/>
      <c r="KXK19" s="111"/>
      <c r="KXL19" s="111"/>
      <c r="KXM19" s="111"/>
      <c r="KXN19" s="111"/>
      <c r="KXO19" s="111"/>
      <c r="KXP19" s="111"/>
      <c r="KXQ19" s="111"/>
      <c r="KXR19" s="111"/>
      <c r="KXS19" s="111"/>
      <c r="KXT19" s="111"/>
      <c r="KXU19" s="111"/>
      <c r="KXV19" s="111"/>
      <c r="KXW19" s="111"/>
      <c r="KXX19" s="111"/>
      <c r="KXY19" s="111"/>
      <c r="KXZ19" s="111"/>
      <c r="KYA19" s="111"/>
      <c r="KYB19" s="111"/>
      <c r="KYC19" s="111"/>
      <c r="KYD19" s="111"/>
      <c r="KYE19" s="111"/>
      <c r="KYF19" s="111"/>
      <c r="KYG19" s="111"/>
      <c r="KYH19" s="111"/>
      <c r="KYI19" s="111"/>
      <c r="KYJ19" s="111"/>
      <c r="KYK19" s="111"/>
      <c r="KYL19" s="111"/>
      <c r="KYM19" s="111"/>
      <c r="KYN19" s="111"/>
      <c r="KYO19" s="111"/>
      <c r="KYP19" s="111"/>
      <c r="KYQ19" s="111"/>
      <c r="KYR19" s="111"/>
      <c r="KYS19" s="111"/>
      <c r="KYT19" s="111"/>
      <c r="KYU19" s="111"/>
      <c r="KYV19" s="111"/>
      <c r="KYW19" s="111"/>
      <c r="KYX19" s="111"/>
      <c r="KYY19" s="111"/>
      <c r="KYZ19" s="111"/>
      <c r="KZA19" s="111"/>
      <c r="KZB19" s="111"/>
      <c r="KZC19" s="111"/>
      <c r="KZD19" s="111"/>
      <c r="KZE19" s="111"/>
      <c r="KZF19" s="111"/>
      <c r="KZG19" s="111"/>
      <c r="KZH19" s="111"/>
      <c r="KZI19" s="111"/>
      <c r="KZJ19" s="111"/>
      <c r="KZK19" s="111"/>
      <c r="KZL19" s="111"/>
      <c r="KZM19" s="111"/>
      <c r="KZN19" s="111"/>
      <c r="KZO19" s="111"/>
      <c r="KZP19" s="111"/>
      <c r="KZQ19" s="111"/>
      <c r="KZR19" s="111"/>
      <c r="KZS19" s="111"/>
      <c r="KZT19" s="111"/>
      <c r="KZU19" s="111"/>
      <c r="KZV19" s="111"/>
      <c r="KZW19" s="111"/>
      <c r="KZX19" s="111"/>
      <c r="KZY19" s="111"/>
      <c r="KZZ19" s="111"/>
      <c r="LAA19" s="111"/>
      <c r="LAB19" s="111"/>
      <c r="LAC19" s="111"/>
      <c r="LAD19" s="111"/>
      <c r="LAE19" s="111"/>
      <c r="LAF19" s="111"/>
      <c r="LAG19" s="111"/>
      <c r="LAH19" s="111"/>
      <c r="LAI19" s="111"/>
      <c r="LAJ19" s="111"/>
      <c r="LAK19" s="111"/>
      <c r="LAL19" s="111"/>
      <c r="LAM19" s="111"/>
      <c r="LAN19" s="111"/>
      <c r="LAO19" s="111"/>
      <c r="LAP19" s="111"/>
      <c r="LAQ19" s="111"/>
      <c r="LAR19" s="111"/>
      <c r="LAS19" s="111"/>
      <c r="LAT19" s="111"/>
      <c r="LAU19" s="111"/>
      <c r="LAV19" s="111"/>
      <c r="LAW19" s="111"/>
      <c r="LAX19" s="111"/>
      <c r="LAY19" s="111"/>
      <c r="LAZ19" s="111"/>
      <c r="LBA19" s="111"/>
      <c r="LBB19" s="111"/>
      <c r="LBC19" s="111"/>
      <c r="LBD19" s="111"/>
      <c r="LBE19" s="111"/>
      <c r="LBF19" s="111"/>
      <c r="LBG19" s="111"/>
      <c r="LBH19" s="111"/>
      <c r="LBI19" s="111"/>
      <c r="LBJ19" s="111"/>
      <c r="LBK19" s="111"/>
      <c r="LBL19" s="111"/>
      <c r="LBM19" s="111"/>
      <c r="LBN19" s="111"/>
      <c r="LBO19" s="111"/>
      <c r="LBP19" s="111"/>
      <c r="LBQ19" s="111"/>
      <c r="LBR19" s="111"/>
      <c r="LBS19" s="111"/>
      <c r="LBT19" s="111"/>
      <c r="LBU19" s="111"/>
      <c r="LBV19" s="111"/>
      <c r="LBW19" s="111"/>
      <c r="LBX19" s="111"/>
      <c r="LBY19" s="111"/>
      <c r="LBZ19" s="111"/>
      <c r="LCA19" s="111"/>
      <c r="LCB19" s="111"/>
      <c r="LCC19" s="111"/>
      <c r="LCD19" s="111"/>
      <c r="LCE19" s="111"/>
      <c r="LCF19" s="111"/>
      <c r="LCG19" s="111"/>
      <c r="LCH19" s="111"/>
      <c r="LCI19" s="111"/>
      <c r="LCJ19" s="111"/>
      <c r="LCK19" s="111"/>
      <c r="LCL19" s="111"/>
      <c r="LCM19" s="111"/>
      <c r="LCN19" s="111"/>
      <c r="LCO19" s="111"/>
      <c r="LCP19" s="111"/>
      <c r="LCQ19" s="111"/>
      <c r="LCR19" s="111"/>
      <c r="LCS19" s="111"/>
      <c r="LCT19" s="111"/>
      <c r="LCU19" s="111"/>
      <c r="LCV19" s="111"/>
      <c r="LCW19" s="111"/>
      <c r="LCX19" s="111"/>
      <c r="LCY19" s="111"/>
      <c r="LCZ19" s="111"/>
      <c r="LDA19" s="111"/>
      <c r="LDB19" s="111"/>
      <c r="LDC19" s="111"/>
      <c r="LDD19" s="111"/>
      <c r="LDE19" s="111"/>
      <c r="LDF19" s="111"/>
      <c r="LDG19" s="111"/>
      <c r="LDH19" s="111"/>
      <c r="LDI19" s="111"/>
      <c r="LDJ19" s="111"/>
      <c r="LDK19" s="111"/>
      <c r="LDL19" s="111"/>
      <c r="LDM19" s="111"/>
      <c r="LDN19" s="111"/>
      <c r="LDO19" s="111"/>
      <c r="LDP19" s="111"/>
      <c r="LDQ19" s="111"/>
      <c r="LDR19" s="111"/>
      <c r="LDS19" s="111"/>
      <c r="LDT19" s="111"/>
      <c r="LDU19" s="111"/>
      <c r="LDV19" s="111"/>
      <c r="LDW19" s="111"/>
      <c r="LDX19" s="111"/>
      <c r="LDY19" s="111"/>
      <c r="LDZ19" s="111"/>
      <c r="LEA19" s="111"/>
      <c r="LEB19" s="111"/>
      <c r="LEC19" s="111"/>
      <c r="LED19" s="111"/>
      <c r="LEE19" s="111"/>
      <c r="LEF19" s="111"/>
      <c r="LEG19" s="111"/>
      <c r="LEH19" s="111"/>
      <c r="LEI19" s="111"/>
      <c r="LEJ19" s="111"/>
      <c r="LEK19" s="111"/>
      <c r="LEL19" s="111"/>
      <c r="LEM19" s="111"/>
      <c r="LEN19" s="111"/>
      <c r="LEO19" s="111"/>
      <c r="LEP19" s="111"/>
      <c r="LEQ19" s="111"/>
      <c r="LER19" s="111"/>
      <c r="LES19" s="111"/>
      <c r="LET19" s="111"/>
      <c r="LEU19" s="111"/>
      <c r="LEV19" s="111"/>
      <c r="LEW19" s="111"/>
      <c r="LEX19" s="111"/>
      <c r="LEY19" s="111"/>
      <c r="LEZ19" s="111"/>
      <c r="LFA19" s="111"/>
      <c r="LFB19" s="111"/>
      <c r="LFC19" s="111"/>
      <c r="LFD19" s="111"/>
      <c r="LFE19" s="111"/>
      <c r="LFF19" s="111"/>
      <c r="LFG19" s="111"/>
      <c r="LFH19" s="111"/>
      <c r="LFI19" s="111"/>
      <c r="LFJ19" s="111"/>
      <c r="LFK19" s="111"/>
      <c r="LFL19" s="111"/>
      <c r="LFM19" s="111"/>
      <c r="LFN19" s="111"/>
      <c r="LFO19" s="111"/>
      <c r="LFP19" s="111"/>
      <c r="LFQ19" s="111"/>
      <c r="LFR19" s="111"/>
      <c r="LFS19" s="111"/>
      <c r="LFT19" s="111"/>
      <c r="LFU19" s="111"/>
      <c r="LFV19" s="111"/>
      <c r="LFW19" s="111"/>
      <c r="LFX19" s="111"/>
      <c r="LFY19" s="111"/>
      <c r="LFZ19" s="111"/>
      <c r="LGA19" s="111"/>
      <c r="LGB19" s="111"/>
      <c r="LGC19" s="111"/>
      <c r="LGD19" s="111"/>
      <c r="LGE19" s="111"/>
      <c r="LGF19" s="111"/>
      <c r="LGG19" s="111"/>
      <c r="LGH19" s="111"/>
      <c r="LGI19" s="111"/>
      <c r="LGJ19" s="111"/>
      <c r="LGK19" s="111"/>
      <c r="LGL19" s="111"/>
      <c r="LGM19" s="111"/>
      <c r="LGN19" s="111"/>
      <c r="LGO19" s="111"/>
      <c r="LGP19" s="111"/>
      <c r="LGQ19" s="111"/>
      <c r="LGR19" s="111"/>
      <c r="LGS19" s="111"/>
      <c r="LGT19" s="111"/>
      <c r="LGU19" s="111"/>
      <c r="LGV19" s="111"/>
      <c r="LGW19" s="111"/>
      <c r="LGX19" s="111"/>
      <c r="LGY19" s="111"/>
      <c r="LGZ19" s="111"/>
      <c r="LHA19" s="111"/>
      <c r="LHB19" s="111"/>
      <c r="LHC19" s="111"/>
      <c r="LHD19" s="111"/>
      <c r="LHE19" s="111"/>
      <c r="LHF19" s="111"/>
      <c r="LHG19" s="111"/>
      <c r="LHH19" s="111"/>
      <c r="LHI19" s="111"/>
      <c r="LHJ19" s="111"/>
      <c r="LHK19" s="111"/>
      <c r="LHL19" s="111"/>
      <c r="LHM19" s="111"/>
      <c r="LHN19" s="111"/>
      <c r="LHO19" s="111"/>
      <c r="LHP19" s="111"/>
      <c r="LHQ19" s="111"/>
      <c r="LHR19" s="111"/>
      <c r="LHS19" s="111"/>
      <c r="LHT19" s="111"/>
      <c r="LHU19" s="111"/>
      <c r="LHV19" s="111"/>
      <c r="LHW19" s="111"/>
      <c r="LHX19" s="111"/>
      <c r="LHY19" s="111"/>
      <c r="LHZ19" s="111"/>
      <c r="LIA19" s="111"/>
      <c r="LIB19" s="111"/>
      <c r="LIC19" s="111"/>
      <c r="LID19" s="111"/>
      <c r="LIE19" s="111"/>
      <c r="LIF19" s="111"/>
      <c r="LIG19" s="111"/>
      <c r="LIH19" s="111"/>
      <c r="LII19" s="111"/>
      <c r="LIJ19" s="111"/>
      <c r="LIK19" s="111"/>
      <c r="LIL19" s="111"/>
      <c r="LIM19" s="111"/>
      <c r="LIN19" s="111"/>
      <c r="LIO19" s="111"/>
      <c r="LIP19" s="111"/>
      <c r="LIQ19" s="111"/>
      <c r="LIR19" s="111"/>
      <c r="LIS19" s="111"/>
      <c r="LIT19" s="111"/>
      <c r="LIU19" s="111"/>
      <c r="LIV19" s="111"/>
      <c r="LIW19" s="111"/>
      <c r="LIX19" s="111"/>
      <c r="LIY19" s="111"/>
      <c r="LIZ19" s="111"/>
      <c r="LJA19" s="111"/>
      <c r="LJB19" s="111"/>
      <c r="LJC19" s="111"/>
      <c r="LJD19" s="111"/>
      <c r="LJE19" s="111"/>
      <c r="LJF19" s="111"/>
      <c r="LJG19" s="111"/>
      <c r="LJH19" s="111"/>
      <c r="LJI19" s="111"/>
      <c r="LJJ19" s="111"/>
      <c r="LJK19" s="111"/>
      <c r="LJL19" s="111"/>
      <c r="LJM19" s="111"/>
      <c r="LJN19" s="111"/>
      <c r="LJO19" s="111"/>
      <c r="LJP19" s="111"/>
      <c r="LJQ19" s="111"/>
      <c r="LJR19" s="111"/>
      <c r="LJS19" s="111"/>
      <c r="LJT19" s="111"/>
      <c r="LJU19" s="111"/>
      <c r="LJV19" s="111"/>
      <c r="LJW19" s="111"/>
      <c r="LJX19" s="111"/>
      <c r="LJY19" s="111"/>
      <c r="LJZ19" s="111"/>
      <c r="LKA19" s="111"/>
      <c r="LKB19" s="111"/>
      <c r="LKC19" s="111"/>
      <c r="LKD19" s="111"/>
      <c r="LKE19" s="111"/>
      <c r="LKF19" s="111"/>
      <c r="LKG19" s="111"/>
      <c r="LKH19" s="111"/>
      <c r="LKI19" s="111"/>
      <c r="LKJ19" s="111"/>
      <c r="LKK19" s="111"/>
      <c r="LKL19" s="111"/>
      <c r="LKM19" s="111"/>
      <c r="LKN19" s="111"/>
      <c r="LKO19" s="111"/>
      <c r="LKP19" s="111"/>
      <c r="LKQ19" s="111"/>
      <c r="LKR19" s="111"/>
      <c r="LKS19" s="111"/>
      <c r="LKT19" s="111"/>
      <c r="LKU19" s="111"/>
      <c r="LKV19" s="111"/>
      <c r="LKW19" s="111"/>
      <c r="LKX19" s="111"/>
      <c r="LKY19" s="111"/>
      <c r="LKZ19" s="111"/>
      <c r="LLA19" s="111"/>
      <c r="LLB19" s="111"/>
      <c r="LLC19" s="111"/>
      <c r="LLD19" s="111"/>
      <c r="LLE19" s="111"/>
      <c r="LLF19" s="111"/>
      <c r="LLG19" s="111"/>
      <c r="LLH19" s="111"/>
      <c r="LLI19" s="111"/>
      <c r="LLJ19" s="111"/>
      <c r="LLK19" s="111"/>
      <c r="LLL19" s="111"/>
      <c r="LLM19" s="111"/>
      <c r="LLN19" s="111"/>
      <c r="LLO19" s="111"/>
      <c r="LLP19" s="111"/>
      <c r="LLQ19" s="111"/>
      <c r="LLR19" s="111"/>
      <c r="LLS19" s="111"/>
      <c r="LLT19" s="111"/>
      <c r="LLU19" s="111"/>
      <c r="LLV19" s="111"/>
      <c r="LLW19" s="111"/>
      <c r="LLX19" s="111"/>
      <c r="LLY19" s="111"/>
      <c r="LLZ19" s="111"/>
      <c r="LMA19" s="111"/>
      <c r="LMB19" s="111"/>
      <c r="LMC19" s="111"/>
      <c r="LMD19" s="111"/>
      <c r="LME19" s="111"/>
      <c r="LMF19" s="111"/>
      <c r="LMG19" s="111"/>
      <c r="LMH19" s="111"/>
      <c r="LMI19" s="111"/>
      <c r="LMJ19" s="111"/>
      <c r="LMK19" s="111"/>
      <c r="LML19" s="111"/>
      <c r="LMM19" s="111"/>
      <c r="LMN19" s="111"/>
      <c r="LMO19" s="111"/>
      <c r="LMP19" s="111"/>
      <c r="LMQ19" s="111"/>
      <c r="LMR19" s="111"/>
      <c r="LMS19" s="111"/>
      <c r="LMT19" s="111"/>
      <c r="LMU19" s="111"/>
      <c r="LMV19" s="111"/>
      <c r="LMW19" s="111"/>
      <c r="LMX19" s="111"/>
      <c r="LMY19" s="111"/>
      <c r="LMZ19" s="111"/>
      <c r="LNA19" s="111"/>
      <c r="LNB19" s="111"/>
      <c r="LNC19" s="111"/>
      <c r="LND19" s="111"/>
      <c r="LNE19" s="111"/>
      <c r="LNF19" s="111"/>
      <c r="LNG19" s="111"/>
      <c r="LNH19" s="111"/>
      <c r="LNI19" s="111"/>
      <c r="LNJ19" s="111"/>
      <c r="LNK19" s="111"/>
      <c r="LNL19" s="111"/>
      <c r="LNM19" s="111"/>
      <c r="LNN19" s="111"/>
      <c r="LNO19" s="111"/>
      <c r="LNP19" s="111"/>
      <c r="LNQ19" s="111"/>
      <c r="LNR19" s="111"/>
      <c r="LNS19" s="111"/>
      <c r="LNT19" s="111"/>
      <c r="LNU19" s="111"/>
      <c r="LNV19" s="111"/>
      <c r="LNW19" s="111"/>
      <c r="LNX19" s="111"/>
      <c r="LNY19" s="111"/>
      <c r="LNZ19" s="111"/>
      <c r="LOA19" s="111"/>
      <c r="LOB19" s="111"/>
      <c r="LOC19" s="111"/>
      <c r="LOD19" s="111"/>
      <c r="LOE19" s="111"/>
      <c r="LOF19" s="111"/>
      <c r="LOG19" s="111"/>
      <c r="LOH19" s="111"/>
      <c r="LOI19" s="111"/>
      <c r="LOJ19" s="111"/>
      <c r="LOK19" s="111"/>
      <c r="LOL19" s="111"/>
      <c r="LOM19" s="111"/>
      <c r="LON19" s="111"/>
      <c r="LOO19" s="111"/>
      <c r="LOP19" s="111"/>
      <c r="LOQ19" s="111"/>
      <c r="LOR19" s="111"/>
      <c r="LOS19" s="111"/>
      <c r="LOT19" s="111"/>
      <c r="LOU19" s="111"/>
      <c r="LOV19" s="111"/>
      <c r="LOW19" s="111"/>
      <c r="LOX19" s="111"/>
      <c r="LOY19" s="111"/>
      <c r="LOZ19" s="111"/>
      <c r="LPA19" s="111"/>
      <c r="LPB19" s="111"/>
      <c r="LPC19" s="111"/>
      <c r="LPD19" s="111"/>
      <c r="LPE19" s="111"/>
      <c r="LPF19" s="111"/>
      <c r="LPG19" s="111"/>
      <c r="LPH19" s="111"/>
      <c r="LPI19" s="111"/>
      <c r="LPJ19" s="111"/>
      <c r="LPK19" s="111"/>
      <c r="LPL19" s="111"/>
      <c r="LPM19" s="111"/>
      <c r="LPN19" s="111"/>
      <c r="LPO19" s="111"/>
      <c r="LPP19" s="111"/>
      <c r="LPQ19" s="111"/>
      <c r="LPR19" s="111"/>
      <c r="LPS19" s="111"/>
      <c r="LPT19" s="111"/>
      <c r="LPU19" s="111"/>
      <c r="LPV19" s="111"/>
      <c r="LPW19" s="111"/>
      <c r="LPX19" s="111"/>
      <c r="LPY19" s="111"/>
      <c r="LPZ19" s="111"/>
      <c r="LQA19" s="111"/>
      <c r="LQB19" s="111"/>
      <c r="LQC19" s="111"/>
      <c r="LQD19" s="111"/>
      <c r="LQE19" s="111"/>
      <c r="LQF19" s="111"/>
      <c r="LQG19" s="111"/>
      <c r="LQH19" s="111"/>
      <c r="LQI19" s="111"/>
      <c r="LQJ19" s="111"/>
      <c r="LQK19" s="111"/>
      <c r="LQL19" s="111"/>
      <c r="LQM19" s="111"/>
      <c r="LQN19" s="111"/>
      <c r="LQO19" s="111"/>
      <c r="LQP19" s="111"/>
      <c r="LQQ19" s="111"/>
      <c r="LQR19" s="111"/>
      <c r="LQS19" s="111"/>
      <c r="LQT19" s="111"/>
      <c r="LQU19" s="111"/>
      <c r="LQV19" s="111"/>
      <c r="LQW19" s="111"/>
      <c r="LQX19" s="111"/>
      <c r="LQY19" s="111"/>
      <c r="LQZ19" s="111"/>
      <c r="LRA19" s="111"/>
      <c r="LRB19" s="111"/>
      <c r="LRC19" s="111"/>
      <c r="LRD19" s="111"/>
      <c r="LRE19" s="111"/>
      <c r="LRF19" s="111"/>
      <c r="LRG19" s="111"/>
      <c r="LRH19" s="111"/>
      <c r="LRI19" s="111"/>
      <c r="LRJ19" s="111"/>
      <c r="LRK19" s="111"/>
      <c r="LRL19" s="111"/>
      <c r="LRM19" s="111"/>
      <c r="LRN19" s="111"/>
      <c r="LRO19" s="111"/>
      <c r="LRP19" s="111"/>
      <c r="LRQ19" s="111"/>
      <c r="LRR19" s="111"/>
      <c r="LRS19" s="111"/>
      <c r="LRT19" s="111"/>
      <c r="LRU19" s="111"/>
      <c r="LRV19" s="111"/>
      <c r="LRW19" s="111"/>
      <c r="LRX19" s="111"/>
      <c r="LRY19" s="111"/>
      <c r="LRZ19" s="111"/>
      <c r="LSA19" s="111"/>
      <c r="LSB19" s="111"/>
      <c r="LSC19" s="111"/>
      <c r="LSD19" s="111"/>
      <c r="LSE19" s="111"/>
      <c r="LSF19" s="111"/>
      <c r="LSG19" s="111"/>
      <c r="LSH19" s="111"/>
      <c r="LSI19" s="111"/>
      <c r="LSJ19" s="111"/>
      <c r="LSK19" s="111"/>
      <c r="LSL19" s="111"/>
      <c r="LSM19" s="111"/>
      <c r="LSN19" s="111"/>
      <c r="LSO19" s="111"/>
      <c r="LSP19" s="111"/>
      <c r="LSQ19" s="111"/>
      <c r="LSR19" s="111"/>
      <c r="LSS19" s="111"/>
      <c r="LST19" s="111"/>
      <c r="LSU19" s="111"/>
      <c r="LSV19" s="111"/>
      <c r="LSW19" s="111"/>
      <c r="LSX19" s="111"/>
      <c r="LSY19" s="111"/>
      <c r="LSZ19" s="111"/>
      <c r="LTA19" s="111"/>
      <c r="LTB19" s="111"/>
      <c r="LTC19" s="111"/>
      <c r="LTD19" s="111"/>
      <c r="LTE19" s="111"/>
      <c r="LTF19" s="111"/>
      <c r="LTG19" s="111"/>
      <c r="LTH19" s="111"/>
      <c r="LTI19" s="111"/>
      <c r="LTJ19" s="111"/>
      <c r="LTK19" s="111"/>
      <c r="LTL19" s="111"/>
      <c r="LTM19" s="111"/>
      <c r="LTN19" s="111"/>
      <c r="LTO19" s="111"/>
      <c r="LTP19" s="111"/>
      <c r="LTQ19" s="111"/>
      <c r="LTR19" s="111"/>
      <c r="LTS19" s="111"/>
      <c r="LTT19" s="111"/>
      <c r="LTU19" s="111"/>
      <c r="LTV19" s="111"/>
      <c r="LTW19" s="111"/>
      <c r="LTX19" s="111"/>
      <c r="LTY19" s="111"/>
      <c r="LTZ19" s="111"/>
      <c r="LUA19" s="111"/>
      <c r="LUB19" s="111"/>
      <c r="LUC19" s="111"/>
      <c r="LUD19" s="111"/>
      <c r="LUE19" s="111"/>
      <c r="LUF19" s="111"/>
      <c r="LUG19" s="111"/>
      <c r="LUH19" s="111"/>
      <c r="LUI19" s="111"/>
      <c r="LUJ19" s="111"/>
      <c r="LUK19" s="111"/>
      <c r="LUL19" s="111"/>
      <c r="LUM19" s="111"/>
      <c r="LUN19" s="111"/>
      <c r="LUO19" s="111"/>
      <c r="LUP19" s="111"/>
      <c r="LUQ19" s="111"/>
      <c r="LUR19" s="111"/>
      <c r="LUS19" s="111"/>
      <c r="LUT19" s="111"/>
      <c r="LUU19" s="111"/>
      <c r="LUV19" s="111"/>
      <c r="LUW19" s="111"/>
      <c r="LUX19" s="111"/>
      <c r="LUY19" s="111"/>
      <c r="LUZ19" s="111"/>
      <c r="LVA19" s="111"/>
      <c r="LVB19" s="111"/>
      <c r="LVC19" s="111"/>
      <c r="LVD19" s="111"/>
      <c r="LVE19" s="111"/>
      <c r="LVF19" s="111"/>
      <c r="LVG19" s="111"/>
      <c r="LVH19" s="111"/>
      <c r="LVI19" s="111"/>
      <c r="LVJ19" s="111"/>
      <c r="LVK19" s="111"/>
      <c r="LVL19" s="111"/>
      <c r="LVM19" s="111"/>
      <c r="LVN19" s="111"/>
      <c r="LVO19" s="111"/>
      <c r="LVP19" s="111"/>
      <c r="LVQ19" s="111"/>
      <c r="LVR19" s="111"/>
      <c r="LVS19" s="111"/>
      <c r="LVT19" s="111"/>
      <c r="LVU19" s="111"/>
      <c r="LVV19" s="111"/>
      <c r="LVW19" s="111"/>
      <c r="LVX19" s="111"/>
      <c r="LVY19" s="111"/>
      <c r="LVZ19" s="111"/>
      <c r="LWA19" s="111"/>
      <c r="LWB19" s="111"/>
      <c r="LWC19" s="111"/>
      <c r="LWD19" s="111"/>
      <c r="LWE19" s="111"/>
      <c r="LWF19" s="111"/>
      <c r="LWG19" s="111"/>
      <c r="LWH19" s="111"/>
      <c r="LWI19" s="111"/>
      <c r="LWJ19" s="111"/>
      <c r="LWK19" s="111"/>
      <c r="LWL19" s="111"/>
      <c r="LWM19" s="111"/>
      <c r="LWN19" s="111"/>
      <c r="LWO19" s="111"/>
      <c r="LWP19" s="111"/>
      <c r="LWQ19" s="111"/>
      <c r="LWR19" s="111"/>
      <c r="LWS19" s="111"/>
      <c r="LWT19" s="111"/>
      <c r="LWU19" s="111"/>
      <c r="LWV19" s="111"/>
      <c r="LWW19" s="111"/>
      <c r="LWX19" s="111"/>
      <c r="LWY19" s="111"/>
      <c r="LWZ19" s="111"/>
      <c r="LXA19" s="111"/>
      <c r="LXB19" s="111"/>
      <c r="LXC19" s="111"/>
      <c r="LXD19" s="111"/>
      <c r="LXE19" s="111"/>
      <c r="LXF19" s="111"/>
      <c r="LXG19" s="111"/>
      <c r="LXH19" s="111"/>
      <c r="LXI19" s="111"/>
      <c r="LXJ19" s="111"/>
      <c r="LXK19" s="111"/>
      <c r="LXL19" s="111"/>
      <c r="LXM19" s="111"/>
      <c r="LXN19" s="111"/>
      <c r="LXO19" s="111"/>
      <c r="LXP19" s="111"/>
      <c r="LXQ19" s="111"/>
      <c r="LXR19" s="111"/>
      <c r="LXS19" s="111"/>
      <c r="LXT19" s="111"/>
      <c r="LXU19" s="111"/>
      <c r="LXV19" s="111"/>
      <c r="LXW19" s="111"/>
      <c r="LXX19" s="111"/>
      <c r="LXY19" s="111"/>
      <c r="LXZ19" s="111"/>
      <c r="LYA19" s="111"/>
      <c r="LYB19" s="111"/>
      <c r="LYC19" s="111"/>
      <c r="LYD19" s="111"/>
      <c r="LYE19" s="111"/>
      <c r="LYF19" s="111"/>
      <c r="LYG19" s="111"/>
      <c r="LYH19" s="111"/>
      <c r="LYI19" s="111"/>
      <c r="LYJ19" s="111"/>
      <c r="LYK19" s="111"/>
      <c r="LYL19" s="111"/>
      <c r="LYM19" s="111"/>
      <c r="LYN19" s="111"/>
      <c r="LYO19" s="111"/>
      <c r="LYP19" s="111"/>
      <c r="LYQ19" s="111"/>
      <c r="LYR19" s="111"/>
      <c r="LYS19" s="111"/>
      <c r="LYT19" s="111"/>
      <c r="LYU19" s="111"/>
      <c r="LYV19" s="111"/>
      <c r="LYW19" s="111"/>
      <c r="LYX19" s="111"/>
      <c r="LYY19" s="111"/>
      <c r="LYZ19" s="111"/>
      <c r="LZA19" s="111"/>
      <c r="LZB19" s="111"/>
      <c r="LZC19" s="111"/>
      <c r="LZD19" s="111"/>
      <c r="LZE19" s="111"/>
      <c r="LZF19" s="111"/>
      <c r="LZG19" s="111"/>
      <c r="LZH19" s="111"/>
      <c r="LZI19" s="111"/>
      <c r="LZJ19" s="111"/>
      <c r="LZK19" s="111"/>
      <c r="LZL19" s="111"/>
      <c r="LZM19" s="111"/>
      <c r="LZN19" s="111"/>
      <c r="LZO19" s="111"/>
      <c r="LZP19" s="111"/>
      <c r="LZQ19" s="111"/>
      <c r="LZR19" s="111"/>
      <c r="LZS19" s="111"/>
      <c r="LZT19" s="111"/>
      <c r="LZU19" s="111"/>
      <c r="LZV19" s="111"/>
      <c r="LZW19" s="111"/>
      <c r="LZX19" s="111"/>
      <c r="LZY19" s="111"/>
      <c r="LZZ19" s="111"/>
      <c r="MAA19" s="111"/>
      <c r="MAB19" s="111"/>
      <c r="MAC19" s="111"/>
      <c r="MAD19" s="111"/>
      <c r="MAE19" s="111"/>
      <c r="MAF19" s="111"/>
      <c r="MAG19" s="111"/>
      <c r="MAH19" s="111"/>
      <c r="MAI19" s="111"/>
      <c r="MAJ19" s="111"/>
      <c r="MAK19" s="111"/>
      <c r="MAL19" s="111"/>
      <c r="MAM19" s="111"/>
      <c r="MAN19" s="111"/>
      <c r="MAO19" s="111"/>
      <c r="MAP19" s="111"/>
      <c r="MAQ19" s="111"/>
      <c r="MAR19" s="111"/>
      <c r="MAS19" s="111"/>
      <c r="MAT19" s="111"/>
      <c r="MAU19" s="111"/>
      <c r="MAV19" s="111"/>
      <c r="MAW19" s="111"/>
      <c r="MAX19" s="111"/>
      <c r="MAY19" s="111"/>
      <c r="MAZ19" s="111"/>
      <c r="MBA19" s="111"/>
      <c r="MBB19" s="111"/>
      <c r="MBC19" s="111"/>
      <c r="MBD19" s="111"/>
      <c r="MBE19" s="111"/>
      <c r="MBF19" s="111"/>
      <c r="MBG19" s="111"/>
      <c r="MBH19" s="111"/>
      <c r="MBI19" s="111"/>
      <c r="MBJ19" s="111"/>
      <c r="MBK19" s="111"/>
      <c r="MBL19" s="111"/>
      <c r="MBM19" s="111"/>
      <c r="MBN19" s="111"/>
      <c r="MBO19" s="111"/>
      <c r="MBP19" s="111"/>
      <c r="MBQ19" s="111"/>
      <c r="MBR19" s="111"/>
      <c r="MBS19" s="111"/>
      <c r="MBT19" s="111"/>
      <c r="MBU19" s="111"/>
      <c r="MBV19" s="111"/>
      <c r="MBW19" s="111"/>
      <c r="MBX19" s="111"/>
      <c r="MBY19" s="111"/>
      <c r="MBZ19" s="111"/>
      <c r="MCA19" s="111"/>
      <c r="MCB19" s="111"/>
      <c r="MCC19" s="111"/>
      <c r="MCD19" s="111"/>
      <c r="MCE19" s="111"/>
      <c r="MCF19" s="111"/>
      <c r="MCG19" s="111"/>
      <c r="MCH19" s="111"/>
      <c r="MCI19" s="111"/>
      <c r="MCJ19" s="111"/>
      <c r="MCK19" s="111"/>
      <c r="MCL19" s="111"/>
      <c r="MCM19" s="111"/>
      <c r="MCN19" s="111"/>
      <c r="MCO19" s="111"/>
      <c r="MCP19" s="111"/>
      <c r="MCQ19" s="111"/>
      <c r="MCR19" s="111"/>
      <c r="MCS19" s="111"/>
      <c r="MCT19" s="111"/>
      <c r="MCU19" s="111"/>
      <c r="MCV19" s="111"/>
      <c r="MCW19" s="111"/>
      <c r="MCX19" s="111"/>
      <c r="MCY19" s="111"/>
      <c r="MCZ19" s="111"/>
      <c r="MDA19" s="111"/>
      <c r="MDB19" s="111"/>
      <c r="MDC19" s="111"/>
      <c r="MDD19" s="111"/>
      <c r="MDE19" s="111"/>
      <c r="MDF19" s="111"/>
      <c r="MDG19" s="111"/>
      <c r="MDH19" s="111"/>
      <c r="MDI19" s="111"/>
      <c r="MDJ19" s="111"/>
      <c r="MDK19" s="111"/>
      <c r="MDL19" s="111"/>
      <c r="MDM19" s="111"/>
      <c r="MDN19" s="111"/>
      <c r="MDO19" s="111"/>
      <c r="MDP19" s="111"/>
      <c r="MDQ19" s="111"/>
      <c r="MDR19" s="111"/>
      <c r="MDS19" s="111"/>
      <c r="MDT19" s="111"/>
      <c r="MDU19" s="111"/>
      <c r="MDV19" s="111"/>
      <c r="MDW19" s="111"/>
      <c r="MDX19" s="111"/>
      <c r="MDY19" s="111"/>
      <c r="MDZ19" s="111"/>
      <c r="MEA19" s="111"/>
      <c r="MEB19" s="111"/>
      <c r="MEC19" s="111"/>
      <c r="MED19" s="111"/>
      <c r="MEE19" s="111"/>
      <c r="MEF19" s="111"/>
      <c r="MEG19" s="111"/>
      <c r="MEH19" s="111"/>
      <c r="MEI19" s="111"/>
      <c r="MEJ19" s="111"/>
      <c r="MEK19" s="111"/>
      <c r="MEL19" s="111"/>
      <c r="MEM19" s="111"/>
      <c r="MEN19" s="111"/>
      <c r="MEO19" s="111"/>
      <c r="MEP19" s="111"/>
      <c r="MEQ19" s="111"/>
      <c r="MER19" s="111"/>
      <c r="MES19" s="111"/>
      <c r="MET19" s="111"/>
      <c r="MEU19" s="111"/>
      <c r="MEV19" s="111"/>
      <c r="MEW19" s="111"/>
      <c r="MEX19" s="111"/>
      <c r="MEY19" s="111"/>
      <c r="MEZ19" s="111"/>
      <c r="MFA19" s="111"/>
      <c r="MFB19" s="111"/>
      <c r="MFC19" s="111"/>
      <c r="MFD19" s="111"/>
      <c r="MFE19" s="111"/>
      <c r="MFF19" s="111"/>
      <c r="MFG19" s="111"/>
      <c r="MFH19" s="111"/>
      <c r="MFI19" s="111"/>
      <c r="MFJ19" s="111"/>
      <c r="MFK19" s="111"/>
      <c r="MFL19" s="111"/>
      <c r="MFM19" s="111"/>
      <c r="MFN19" s="111"/>
      <c r="MFO19" s="111"/>
      <c r="MFP19" s="111"/>
      <c r="MFQ19" s="111"/>
      <c r="MFR19" s="111"/>
      <c r="MFS19" s="111"/>
      <c r="MFT19" s="111"/>
      <c r="MFU19" s="111"/>
      <c r="MFV19" s="111"/>
      <c r="MFW19" s="111"/>
      <c r="MFX19" s="111"/>
      <c r="MFY19" s="111"/>
      <c r="MFZ19" s="111"/>
      <c r="MGA19" s="111"/>
      <c r="MGB19" s="111"/>
      <c r="MGC19" s="111"/>
      <c r="MGD19" s="111"/>
      <c r="MGE19" s="111"/>
      <c r="MGF19" s="111"/>
      <c r="MGG19" s="111"/>
      <c r="MGH19" s="111"/>
      <c r="MGI19" s="111"/>
      <c r="MGJ19" s="111"/>
      <c r="MGK19" s="111"/>
      <c r="MGL19" s="111"/>
      <c r="MGM19" s="111"/>
      <c r="MGN19" s="111"/>
      <c r="MGO19" s="111"/>
      <c r="MGP19" s="111"/>
      <c r="MGQ19" s="111"/>
      <c r="MGR19" s="111"/>
      <c r="MGS19" s="111"/>
      <c r="MGT19" s="111"/>
      <c r="MGU19" s="111"/>
      <c r="MGV19" s="111"/>
      <c r="MGW19" s="111"/>
      <c r="MGX19" s="111"/>
      <c r="MGY19" s="111"/>
      <c r="MGZ19" s="111"/>
      <c r="MHA19" s="111"/>
      <c r="MHB19" s="111"/>
      <c r="MHC19" s="111"/>
      <c r="MHD19" s="111"/>
      <c r="MHE19" s="111"/>
      <c r="MHF19" s="111"/>
      <c r="MHG19" s="111"/>
      <c r="MHH19" s="111"/>
      <c r="MHI19" s="111"/>
      <c r="MHJ19" s="111"/>
      <c r="MHK19" s="111"/>
      <c r="MHL19" s="111"/>
      <c r="MHM19" s="111"/>
      <c r="MHN19" s="111"/>
      <c r="MHO19" s="111"/>
      <c r="MHP19" s="111"/>
      <c r="MHQ19" s="111"/>
      <c r="MHR19" s="111"/>
      <c r="MHS19" s="111"/>
      <c r="MHT19" s="111"/>
      <c r="MHU19" s="111"/>
      <c r="MHV19" s="111"/>
      <c r="MHW19" s="111"/>
      <c r="MHX19" s="111"/>
      <c r="MHY19" s="111"/>
      <c r="MHZ19" s="111"/>
      <c r="MIA19" s="111"/>
      <c r="MIB19" s="111"/>
      <c r="MIC19" s="111"/>
      <c r="MID19" s="111"/>
      <c r="MIE19" s="111"/>
      <c r="MIF19" s="111"/>
      <c r="MIG19" s="111"/>
      <c r="MIH19" s="111"/>
      <c r="MII19" s="111"/>
      <c r="MIJ19" s="111"/>
      <c r="MIK19" s="111"/>
      <c r="MIL19" s="111"/>
      <c r="MIM19" s="111"/>
      <c r="MIN19" s="111"/>
      <c r="MIO19" s="111"/>
      <c r="MIP19" s="111"/>
      <c r="MIQ19" s="111"/>
      <c r="MIR19" s="111"/>
      <c r="MIS19" s="111"/>
      <c r="MIT19" s="111"/>
      <c r="MIU19" s="111"/>
      <c r="MIV19" s="111"/>
      <c r="MIW19" s="111"/>
      <c r="MIX19" s="111"/>
      <c r="MIY19" s="111"/>
      <c r="MIZ19" s="111"/>
      <c r="MJA19" s="111"/>
      <c r="MJB19" s="111"/>
      <c r="MJC19" s="111"/>
      <c r="MJD19" s="111"/>
      <c r="MJE19" s="111"/>
      <c r="MJF19" s="111"/>
      <c r="MJG19" s="111"/>
      <c r="MJH19" s="111"/>
      <c r="MJI19" s="111"/>
      <c r="MJJ19" s="111"/>
      <c r="MJK19" s="111"/>
      <c r="MJL19" s="111"/>
      <c r="MJM19" s="111"/>
      <c r="MJN19" s="111"/>
      <c r="MJO19" s="111"/>
      <c r="MJP19" s="111"/>
      <c r="MJQ19" s="111"/>
      <c r="MJR19" s="111"/>
      <c r="MJS19" s="111"/>
      <c r="MJT19" s="111"/>
      <c r="MJU19" s="111"/>
      <c r="MJV19" s="111"/>
      <c r="MJW19" s="111"/>
      <c r="MJX19" s="111"/>
      <c r="MJY19" s="111"/>
      <c r="MJZ19" s="111"/>
      <c r="MKA19" s="111"/>
      <c r="MKB19" s="111"/>
      <c r="MKC19" s="111"/>
      <c r="MKD19" s="111"/>
      <c r="MKE19" s="111"/>
      <c r="MKF19" s="111"/>
      <c r="MKG19" s="111"/>
      <c r="MKH19" s="111"/>
      <c r="MKI19" s="111"/>
      <c r="MKJ19" s="111"/>
      <c r="MKK19" s="111"/>
      <c r="MKL19" s="111"/>
      <c r="MKM19" s="111"/>
      <c r="MKN19" s="111"/>
      <c r="MKO19" s="111"/>
      <c r="MKP19" s="111"/>
      <c r="MKQ19" s="111"/>
      <c r="MKR19" s="111"/>
      <c r="MKS19" s="111"/>
      <c r="MKT19" s="111"/>
      <c r="MKU19" s="111"/>
      <c r="MKV19" s="111"/>
      <c r="MKW19" s="111"/>
      <c r="MKX19" s="111"/>
      <c r="MKY19" s="111"/>
      <c r="MKZ19" s="111"/>
      <c r="MLA19" s="111"/>
      <c r="MLB19" s="111"/>
      <c r="MLC19" s="111"/>
      <c r="MLD19" s="111"/>
      <c r="MLE19" s="111"/>
      <c r="MLF19" s="111"/>
      <c r="MLG19" s="111"/>
      <c r="MLH19" s="111"/>
      <c r="MLI19" s="111"/>
      <c r="MLJ19" s="111"/>
      <c r="MLK19" s="111"/>
      <c r="MLL19" s="111"/>
      <c r="MLM19" s="111"/>
      <c r="MLN19" s="111"/>
      <c r="MLO19" s="111"/>
      <c r="MLP19" s="111"/>
      <c r="MLQ19" s="111"/>
      <c r="MLR19" s="111"/>
      <c r="MLS19" s="111"/>
      <c r="MLT19" s="111"/>
      <c r="MLU19" s="111"/>
      <c r="MLV19" s="111"/>
      <c r="MLW19" s="111"/>
      <c r="MLX19" s="111"/>
      <c r="MLY19" s="111"/>
      <c r="MLZ19" s="111"/>
      <c r="MMA19" s="111"/>
      <c r="MMB19" s="111"/>
      <c r="MMC19" s="111"/>
      <c r="MMD19" s="111"/>
      <c r="MME19" s="111"/>
      <c r="MMF19" s="111"/>
      <c r="MMG19" s="111"/>
      <c r="MMH19" s="111"/>
      <c r="MMI19" s="111"/>
      <c r="MMJ19" s="111"/>
      <c r="MMK19" s="111"/>
      <c r="MML19" s="111"/>
      <c r="MMM19" s="111"/>
      <c r="MMN19" s="111"/>
      <c r="MMO19" s="111"/>
      <c r="MMP19" s="111"/>
      <c r="MMQ19" s="111"/>
      <c r="MMR19" s="111"/>
      <c r="MMS19" s="111"/>
      <c r="MMT19" s="111"/>
      <c r="MMU19" s="111"/>
      <c r="MMV19" s="111"/>
      <c r="MMW19" s="111"/>
      <c r="MMX19" s="111"/>
      <c r="MMY19" s="111"/>
      <c r="MMZ19" s="111"/>
      <c r="MNA19" s="111"/>
      <c r="MNB19" s="111"/>
      <c r="MNC19" s="111"/>
      <c r="MND19" s="111"/>
      <c r="MNE19" s="111"/>
      <c r="MNF19" s="111"/>
      <c r="MNG19" s="111"/>
      <c r="MNH19" s="111"/>
      <c r="MNI19" s="111"/>
      <c r="MNJ19" s="111"/>
      <c r="MNK19" s="111"/>
      <c r="MNL19" s="111"/>
      <c r="MNM19" s="111"/>
      <c r="MNN19" s="111"/>
      <c r="MNO19" s="111"/>
      <c r="MNP19" s="111"/>
      <c r="MNQ19" s="111"/>
      <c r="MNR19" s="111"/>
      <c r="MNS19" s="111"/>
      <c r="MNT19" s="111"/>
      <c r="MNU19" s="111"/>
      <c r="MNV19" s="111"/>
      <c r="MNW19" s="111"/>
      <c r="MNX19" s="111"/>
      <c r="MNY19" s="111"/>
      <c r="MNZ19" s="111"/>
      <c r="MOA19" s="111"/>
      <c r="MOB19" s="111"/>
      <c r="MOC19" s="111"/>
      <c r="MOD19" s="111"/>
      <c r="MOE19" s="111"/>
      <c r="MOF19" s="111"/>
      <c r="MOG19" s="111"/>
      <c r="MOH19" s="111"/>
      <c r="MOI19" s="111"/>
      <c r="MOJ19" s="111"/>
      <c r="MOK19" s="111"/>
      <c r="MOL19" s="111"/>
      <c r="MOM19" s="111"/>
      <c r="MON19" s="111"/>
      <c r="MOO19" s="111"/>
      <c r="MOP19" s="111"/>
      <c r="MOQ19" s="111"/>
      <c r="MOR19" s="111"/>
      <c r="MOS19" s="111"/>
      <c r="MOT19" s="111"/>
      <c r="MOU19" s="111"/>
      <c r="MOV19" s="111"/>
      <c r="MOW19" s="111"/>
      <c r="MOX19" s="111"/>
      <c r="MOY19" s="111"/>
      <c r="MOZ19" s="111"/>
      <c r="MPA19" s="111"/>
      <c r="MPB19" s="111"/>
      <c r="MPC19" s="111"/>
      <c r="MPD19" s="111"/>
      <c r="MPE19" s="111"/>
      <c r="MPF19" s="111"/>
      <c r="MPG19" s="111"/>
      <c r="MPH19" s="111"/>
      <c r="MPI19" s="111"/>
      <c r="MPJ19" s="111"/>
      <c r="MPK19" s="111"/>
      <c r="MPL19" s="111"/>
      <c r="MPM19" s="111"/>
      <c r="MPN19" s="111"/>
      <c r="MPO19" s="111"/>
      <c r="MPP19" s="111"/>
      <c r="MPQ19" s="111"/>
      <c r="MPR19" s="111"/>
      <c r="MPS19" s="111"/>
      <c r="MPT19" s="111"/>
      <c r="MPU19" s="111"/>
      <c r="MPV19" s="111"/>
      <c r="MPW19" s="111"/>
      <c r="MPX19" s="111"/>
      <c r="MPY19" s="111"/>
      <c r="MPZ19" s="111"/>
      <c r="MQA19" s="111"/>
      <c r="MQB19" s="111"/>
      <c r="MQC19" s="111"/>
      <c r="MQD19" s="111"/>
      <c r="MQE19" s="111"/>
      <c r="MQF19" s="111"/>
      <c r="MQG19" s="111"/>
      <c r="MQH19" s="111"/>
      <c r="MQI19" s="111"/>
      <c r="MQJ19" s="111"/>
      <c r="MQK19" s="111"/>
      <c r="MQL19" s="111"/>
      <c r="MQM19" s="111"/>
      <c r="MQN19" s="111"/>
      <c r="MQO19" s="111"/>
      <c r="MQP19" s="111"/>
      <c r="MQQ19" s="111"/>
      <c r="MQR19" s="111"/>
      <c r="MQS19" s="111"/>
      <c r="MQT19" s="111"/>
      <c r="MQU19" s="111"/>
      <c r="MQV19" s="111"/>
      <c r="MQW19" s="111"/>
      <c r="MQX19" s="111"/>
      <c r="MQY19" s="111"/>
      <c r="MQZ19" s="111"/>
      <c r="MRA19" s="111"/>
      <c r="MRB19" s="111"/>
      <c r="MRC19" s="111"/>
      <c r="MRD19" s="111"/>
      <c r="MRE19" s="111"/>
      <c r="MRF19" s="111"/>
      <c r="MRG19" s="111"/>
      <c r="MRH19" s="111"/>
      <c r="MRI19" s="111"/>
      <c r="MRJ19" s="111"/>
      <c r="MRK19" s="111"/>
      <c r="MRL19" s="111"/>
      <c r="MRM19" s="111"/>
      <c r="MRN19" s="111"/>
      <c r="MRO19" s="111"/>
      <c r="MRP19" s="111"/>
      <c r="MRQ19" s="111"/>
      <c r="MRR19" s="111"/>
      <c r="MRS19" s="111"/>
      <c r="MRT19" s="111"/>
      <c r="MRU19" s="111"/>
      <c r="MRV19" s="111"/>
      <c r="MRW19" s="111"/>
      <c r="MRX19" s="111"/>
      <c r="MRY19" s="111"/>
      <c r="MRZ19" s="111"/>
      <c r="MSA19" s="111"/>
      <c r="MSB19" s="111"/>
      <c r="MSC19" s="111"/>
      <c r="MSD19" s="111"/>
      <c r="MSE19" s="111"/>
      <c r="MSF19" s="111"/>
      <c r="MSG19" s="111"/>
      <c r="MSH19" s="111"/>
      <c r="MSI19" s="111"/>
      <c r="MSJ19" s="111"/>
      <c r="MSK19" s="111"/>
      <c r="MSL19" s="111"/>
      <c r="MSM19" s="111"/>
      <c r="MSN19" s="111"/>
      <c r="MSO19" s="111"/>
      <c r="MSP19" s="111"/>
      <c r="MSQ19" s="111"/>
      <c r="MSR19" s="111"/>
      <c r="MSS19" s="111"/>
      <c r="MST19" s="111"/>
      <c r="MSU19" s="111"/>
      <c r="MSV19" s="111"/>
      <c r="MSW19" s="111"/>
      <c r="MSX19" s="111"/>
      <c r="MSY19" s="111"/>
      <c r="MSZ19" s="111"/>
      <c r="MTA19" s="111"/>
      <c r="MTB19" s="111"/>
      <c r="MTC19" s="111"/>
      <c r="MTD19" s="111"/>
      <c r="MTE19" s="111"/>
      <c r="MTF19" s="111"/>
      <c r="MTG19" s="111"/>
      <c r="MTH19" s="111"/>
      <c r="MTI19" s="111"/>
      <c r="MTJ19" s="111"/>
      <c r="MTK19" s="111"/>
      <c r="MTL19" s="111"/>
      <c r="MTM19" s="111"/>
      <c r="MTN19" s="111"/>
      <c r="MTO19" s="111"/>
      <c r="MTP19" s="111"/>
      <c r="MTQ19" s="111"/>
      <c r="MTR19" s="111"/>
      <c r="MTS19" s="111"/>
      <c r="MTT19" s="111"/>
      <c r="MTU19" s="111"/>
      <c r="MTV19" s="111"/>
      <c r="MTW19" s="111"/>
      <c r="MTX19" s="111"/>
      <c r="MTY19" s="111"/>
      <c r="MTZ19" s="111"/>
      <c r="MUA19" s="111"/>
      <c r="MUB19" s="111"/>
      <c r="MUC19" s="111"/>
      <c r="MUD19" s="111"/>
      <c r="MUE19" s="111"/>
      <c r="MUF19" s="111"/>
      <c r="MUG19" s="111"/>
      <c r="MUH19" s="111"/>
      <c r="MUI19" s="111"/>
      <c r="MUJ19" s="111"/>
      <c r="MUK19" s="111"/>
      <c r="MUL19" s="111"/>
      <c r="MUM19" s="111"/>
      <c r="MUN19" s="111"/>
      <c r="MUO19" s="111"/>
      <c r="MUP19" s="111"/>
      <c r="MUQ19" s="111"/>
      <c r="MUR19" s="111"/>
      <c r="MUS19" s="111"/>
      <c r="MUT19" s="111"/>
      <c r="MUU19" s="111"/>
      <c r="MUV19" s="111"/>
      <c r="MUW19" s="111"/>
      <c r="MUX19" s="111"/>
      <c r="MUY19" s="111"/>
      <c r="MUZ19" s="111"/>
      <c r="MVA19" s="111"/>
      <c r="MVB19" s="111"/>
      <c r="MVC19" s="111"/>
      <c r="MVD19" s="111"/>
      <c r="MVE19" s="111"/>
      <c r="MVF19" s="111"/>
      <c r="MVG19" s="111"/>
      <c r="MVH19" s="111"/>
      <c r="MVI19" s="111"/>
      <c r="MVJ19" s="111"/>
      <c r="MVK19" s="111"/>
      <c r="MVL19" s="111"/>
      <c r="MVM19" s="111"/>
      <c r="MVN19" s="111"/>
      <c r="MVO19" s="111"/>
      <c r="MVP19" s="111"/>
      <c r="MVQ19" s="111"/>
      <c r="MVR19" s="111"/>
      <c r="MVS19" s="111"/>
      <c r="MVT19" s="111"/>
      <c r="MVU19" s="111"/>
      <c r="MVV19" s="111"/>
      <c r="MVW19" s="111"/>
      <c r="MVX19" s="111"/>
      <c r="MVY19" s="111"/>
      <c r="MVZ19" s="111"/>
      <c r="MWA19" s="111"/>
      <c r="MWB19" s="111"/>
      <c r="MWC19" s="111"/>
      <c r="MWD19" s="111"/>
      <c r="MWE19" s="111"/>
      <c r="MWF19" s="111"/>
      <c r="MWG19" s="111"/>
      <c r="MWH19" s="111"/>
      <c r="MWI19" s="111"/>
      <c r="MWJ19" s="111"/>
      <c r="MWK19" s="111"/>
      <c r="MWL19" s="111"/>
      <c r="MWM19" s="111"/>
      <c r="MWN19" s="111"/>
      <c r="MWO19" s="111"/>
      <c r="MWP19" s="111"/>
      <c r="MWQ19" s="111"/>
      <c r="MWR19" s="111"/>
      <c r="MWS19" s="111"/>
      <c r="MWT19" s="111"/>
      <c r="MWU19" s="111"/>
      <c r="MWV19" s="111"/>
      <c r="MWW19" s="111"/>
      <c r="MWX19" s="111"/>
      <c r="MWY19" s="111"/>
      <c r="MWZ19" s="111"/>
      <c r="MXA19" s="111"/>
      <c r="MXB19" s="111"/>
      <c r="MXC19" s="111"/>
      <c r="MXD19" s="111"/>
      <c r="MXE19" s="111"/>
      <c r="MXF19" s="111"/>
      <c r="MXG19" s="111"/>
      <c r="MXH19" s="111"/>
      <c r="MXI19" s="111"/>
      <c r="MXJ19" s="111"/>
      <c r="MXK19" s="111"/>
      <c r="MXL19" s="111"/>
      <c r="MXM19" s="111"/>
      <c r="MXN19" s="111"/>
      <c r="MXO19" s="111"/>
      <c r="MXP19" s="111"/>
      <c r="MXQ19" s="111"/>
      <c r="MXR19" s="111"/>
      <c r="MXS19" s="111"/>
      <c r="MXT19" s="111"/>
      <c r="MXU19" s="111"/>
      <c r="MXV19" s="111"/>
      <c r="MXW19" s="111"/>
      <c r="MXX19" s="111"/>
      <c r="MXY19" s="111"/>
      <c r="MXZ19" s="111"/>
      <c r="MYA19" s="111"/>
      <c r="MYB19" s="111"/>
      <c r="MYC19" s="111"/>
      <c r="MYD19" s="111"/>
      <c r="MYE19" s="111"/>
      <c r="MYF19" s="111"/>
      <c r="MYG19" s="111"/>
      <c r="MYH19" s="111"/>
      <c r="MYI19" s="111"/>
      <c r="MYJ19" s="111"/>
      <c r="MYK19" s="111"/>
      <c r="MYL19" s="111"/>
      <c r="MYM19" s="111"/>
      <c r="MYN19" s="111"/>
      <c r="MYO19" s="111"/>
      <c r="MYP19" s="111"/>
      <c r="MYQ19" s="111"/>
      <c r="MYR19" s="111"/>
      <c r="MYS19" s="111"/>
      <c r="MYT19" s="111"/>
      <c r="MYU19" s="111"/>
      <c r="MYV19" s="111"/>
      <c r="MYW19" s="111"/>
      <c r="MYX19" s="111"/>
      <c r="MYY19" s="111"/>
      <c r="MYZ19" s="111"/>
      <c r="MZA19" s="111"/>
      <c r="MZB19" s="111"/>
      <c r="MZC19" s="111"/>
      <c r="MZD19" s="111"/>
      <c r="MZE19" s="111"/>
      <c r="MZF19" s="111"/>
      <c r="MZG19" s="111"/>
      <c r="MZH19" s="111"/>
      <c r="MZI19" s="111"/>
      <c r="MZJ19" s="111"/>
      <c r="MZK19" s="111"/>
      <c r="MZL19" s="111"/>
      <c r="MZM19" s="111"/>
      <c r="MZN19" s="111"/>
      <c r="MZO19" s="111"/>
      <c r="MZP19" s="111"/>
      <c r="MZQ19" s="111"/>
      <c r="MZR19" s="111"/>
      <c r="MZS19" s="111"/>
      <c r="MZT19" s="111"/>
      <c r="MZU19" s="111"/>
      <c r="MZV19" s="111"/>
      <c r="MZW19" s="111"/>
      <c r="MZX19" s="111"/>
      <c r="MZY19" s="111"/>
      <c r="MZZ19" s="111"/>
      <c r="NAA19" s="111"/>
      <c r="NAB19" s="111"/>
      <c r="NAC19" s="111"/>
      <c r="NAD19" s="111"/>
      <c r="NAE19" s="111"/>
      <c r="NAF19" s="111"/>
      <c r="NAG19" s="111"/>
      <c r="NAH19" s="111"/>
      <c r="NAI19" s="111"/>
      <c r="NAJ19" s="111"/>
      <c r="NAK19" s="111"/>
      <c r="NAL19" s="111"/>
      <c r="NAM19" s="111"/>
      <c r="NAN19" s="111"/>
      <c r="NAO19" s="111"/>
      <c r="NAP19" s="111"/>
      <c r="NAQ19" s="111"/>
      <c r="NAR19" s="111"/>
      <c r="NAS19" s="111"/>
      <c r="NAT19" s="111"/>
      <c r="NAU19" s="111"/>
      <c r="NAV19" s="111"/>
      <c r="NAW19" s="111"/>
      <c r="NAX19" s="111"/>
      <c r="NAY19" s="111"/>
      <c r="NAZ19" s="111"/>
      <c r="NBA19" s="111"/>
      <c r="NBB19" s="111"/>
      <c r="NBC19" s="111"/>
      <c r="NBD19" s="111"/>
      <c r="NBE19" s="111"/>
      <c r="NBF19" s="111"/>
      <c r="NBG19" s="111"/>
      <c r="NBH19" s="111"/>
      <c r="NBI19" s="111"/>
      <c r="NBJ19" s="111"/>
      <c r="NBK19" s="111"/>
      <c r="NBL19" s="111"/>
      <c r="NBM19" s="111"/>
      <c r="NBN19" s="111"/>
      <c r="NBO19" s="111"/>
      <c r="NBP19" s="111"/>
      <c r="NBQ19" s="111"/>
      <c r="NBR19" s="111"/>
      <c r="NBS19" s="111"/>
      <c r="NBT19" s="111"/>
      <c r="NBU19" s="111"/>
      <c r="NBV19" s="111"/>
      <c r="NBW19" s="111"/>
      <c r="NBX19" s="111"/>
      <c r="NBY19" s="111"/>
      <c r="NBZ19" s="111"/>
      <c r="NCA19" s="111"/>
      <c r="NCB19" s="111"/>
      <c r="NCC19" s="111"/>
      <c r="NCD19" s="111"/>
      <c r="NCE19" s="111"/>
      <c r="NCF19" s="111"/>
      <c r="NCG19" s="111"/>
      <c r="NCH19" s="111"/>
      <c r="NCI19" s="111"/>
      <c r="NCJ19" s="111"/>
      <c r="NCK19" s="111"/>
      <c r="NCL19" s="111"/>
      <c r="NCM19" s="111"/>
      <c r="NCN19" s="111"/>
      <c r="NCO19" s="111"/>
      <c r="NCP19" s="111"/>
      <c r="NCQ19" s="111"/>
      <c r="NCR19" s="111"/>
      <c r="NCS19" s="111"/>
      <c r="NCT19" s="111"/>
      <c r="NCU19" s="111"/>
      <c r="NCV19" s="111"/>
      <c r="NCW19" s="111"/>
      <c r="NCX19" s="111"/>
      <c r="NCY19" s="111"/>
      <c r="NCZ19" s="111"/>
      <c r="NDA19" s="111"/>
      <c r="NDB19" s="111"/>
      <c r="NDC19" s="111"/>
      <c r="NDD19" s="111"/>
      <c r="NDE19" s="111"/>
      <c r="NDF19" s="111"/>
      <c r="NDG19" s="111"/>
      <c r="NDH19" s="111"/>
      <c r="NDI19" s="111"/>
      <c r="NDJ19" s="111"/>
      <c r="NDK19" s="111"/>
      <c r="NDL19" s="111"/>
      <c r="NDM19" s="111"/>
      <c r="NDN19" s="111"/>
      <c r="NDO19" s="111"/>
      <c r="NDP19" s="111"/>
      <c r="NDQ19" s="111"/>
      <c r="NDR19" s="111"/>
      <c r="NDS19" s="111"/>
      <c r="NDT19" s="111"/>
      <c r="NDU19" s="111"/>
      <c r="NDV19" s="111"/>
      <c r="NDW19" s="111"/>
      <c r="NDX19" s="111"/>
      <c r="NDY19" s="111"/>
      <c r="NDZ19" s="111"/>
      <c r="NEA19" s="111"/>
      <c r="NEB19" s="111"/>
      <c r="NEC19" s="111"/>
      <c r="NED19" s="111"/>
      <c r="NEE19" s="111"/>
      <c r="NEF19" s="111"/>
      <c r="NEG19" s="111"/>
      <c r="NEH19" s="111"/>
      <c r="NEI19" s="111"/>
      <c r="NEJ19" s="111"/>
      <c r="NEK19" s="111"/>
      <c r="NEL19" s="111"/>
      <c r="NEM19" s="111"/>
      <c r="NEN19" s="111"/>
      <c r="NEO19" s="111"/>
      <c r="NEP19" s="111"/>
      <c r="NEQ19" s="111"/>
      <c r="NER19" s="111"/>
      <c r="NES19" s="111"/>
      <c r="NET19" s="111"/>
      <c r="NEU19" s="111"/>
      <c r="NEV19" s="111"/>
      <c r="NEW19" s="111"/>
      <c r="NEX19" s="111"/>
      <c r="NEY19" s="111"/>
      <c r="NEZ19" s="111"/>
      <c r="NFA19" s="111"/>
      <c r="NFB19" s="111"/>
      <c r="NFC19" s="111"/>
      <c r="NFD19" s="111"/>
      <c r="NFE19" s="111"/>
      <c r="NFF19" s="111"/>
      <c r="NFG19" s="111"/>
      <c r="NFH19" s="111"/>
      <c r="NFI19" s="111"/>
      <c r="NFJ19" s="111"/>
      <c r="NFK19" s="111"/>
      <c r="NFL19" s="111"/>
      <c r="NFM19" s="111"/>
      <c r="NFN19" s="111"/>
      <c r="NFO19" s="111"/>
      <c r="NFP19" s="111"/>
      <c r="NFQ19" s="111"/>
      <c r="NFR19" s="111"/>
      <c r="NFS19" s="111"/>
      <c r="NFT19" s="111"/>
      <c r="NFU19" s="111"/>
      <c r="NFV19" s="111"/>
      <c r="NFW19" s="111"/>
      <c r="NFX19" s="111"/>
      <c r="NFY19" s="111"/>
      <c r="NFZ19" s="111"/>
      <c r="NGA19" s="111"/>
      <c r="NGB19" s="111"/>
      <c r="NGC19" s="111"/>
      <c r="NGD19" s="111"/>
      <c r="NGE19" s="111"/>
      <c r="NGF19" s="111"/>
      <c r="NGG19" s="111"/>
      <c r="NGH19" s="111"/>
      <c r="NGI19" s="111"/>
      <c r="NGJ19" s="111"/>
      <c r="NGK19" s="111"/>
      <c r="NGL19" s="111"/>
      <c r="NGM19" s="111"/>
      <c r="NGN19" s="111"/>
      <c r="NGO19" s="111"/>
      <c r="NGP19" s="111"/>
      <c r="NGQ19" s="111"/>
      <c r="NGR19" s="111"/>
      <c r="NGS19" s="111"/>
      <c r="NGT19" s="111"/>
      <c r="NGU19" s="111"/>
      <c r="NGV19" s="111"/>
      <c r="NGW19" s="111"/>
      <c r="NGX19" s="111"/>
      <c r="NGY19" s="111"/>
      <c r="NGZ19" s="111"/>
      <c r="NHA19" s="111"/>
      <c r="NHB19" s="111"/>
      <c r="NHC19" s="111"/>
      <c r="NHD19" s="111"/>
      <c r="NHE19" s="111"/>
      <c r="NHF19" s="111"/>
      <c r="NHG19" s="111"/>
      <c r="NHH19" s="111"/>
      <c r="NHI19" s="111"/>
      <c r="NHJ19" s="111"/>
      <c r="NHK19" s="111"/>
      <c r="NHL19" s="111"/>
      <c r="NHM19" s="111"/>
      <c r="NHN19" s="111"/>
      <c r="NHO19" s="111"/>
      <c r="NHP19" s="111"/>
      <c r="NHQ19" s="111"/>
      <c r="NHR19" s="111"/>
      <c r="NHS19" s="111"/>
      <c r="NHT19" s="111"/>
      <c r="NHU19" s="111"/>
      <c r="NHV19" s="111"/>
      <c r="NHW19" s="111"/>
      <c r="NHX19" s="111"/>
      <c r="NHY19" s="111"/>
      <c r="NHZ19" s="111"/>
      <c r="NIA19" s="111"/>
      <c r="NIB19" s="111"/>
      <c r="NIC19" s="111"/>
      <c r="NID19" s="111"/>
      <c r="NIE19" s="111"/>
      <c r="NIF19" s="111"/>
      <c r="NIG19" s="111"/>
      <c r="NIH19" s="111"/>
      <c r="NII19" s="111"/>
      <c r="NIJ19" s="111"/>
      <c r="NIK19" s="111"/>
      <c r="NIL19" s="111"/>
      <c r="NIM19" s="111"/>
      <c r="NIN19" s="111"/>
      <c r="NIO19" s="111"/>
      <c r="NIP19" s="111"/>
      <c r="NIQ19" s="111"/>
      <c r="NIR19" s="111"/>
      <c r="NIS19" s="111"/>
      <c r="NIT19" s="111"/>
      <c r="NIU19" s="111"/>
      <c r="NIV19" s="111"/>
      <c r="NIW19" s="111"/>
      <c r="NIX19" s="111"/>
      <c r="NIY19" s="111"/>
      <c r="NIZ19" s="111"/>
      <c r="NJA19" s="111"/>
      <c r="NJB19" s="111"/>
      <c r="NJC19" s="111"/>
      <c r="NJD19" s="111"/>
      <c r="NJE19" s="111"/>
      <c r="NJF19" s="111"/>
      <c r="NJG19" s="111"/>
      <c r="NJH19" s="111"/>
      <c r="NJI19" s="111"/>
      <c r="NJJ19" s="111"/>
      <c r="NJK19" s="111"/>
      <c r="NJL19" s="111"/>
      <c r="NJM19" s="111"/>
      <c r="NJN19" s="111"/>
      <c r="NJO19" s="111"/>
      <c r="NJP19" s="111"/>
      <c r="NJQ19" s="111"/>
      <c r="NJR19" s="111"/>
      <c r="NJS19" s="111"/>
      <c r="NJT19" s="111"/>
      <c r="NJU19" s="111"/>
      <c r="NJV19" s="111"/>
      <c r="NJW19" s="111"/>
      <c r="NJX19" s="111"/>
      <c r="NJY19" s="111"/>
      <c r="NJZ19" s="111"/>
      <c r="NKA19" s="111"/>
      <c r="NKB19" s="111"/>
      <c r="NKC19" s="111"/>
      <c r="NKD19" s="111"/>
      <c r="NKE19" s="111"/>
      <c r="NKF19" s="111"/>
      <c r="NKG19" s="111"/>
      <c r="NKH19" s="111"/>
      <c r="NKI19" s="111"/>
      <c r="NKJ19" s="111"/>
      <c r="NKK19" s="111"/>
      <c r="NKL19" s="111"/>
      <c r="NKM19" s="111"/>
      <c r="NKN19" s="111"/>
      <c r="NKO19" s="111"/>
      <c r="NKP19" s="111"/>
      <c r="NKQ19" s="111"/>
      <c r="NKR19" s="111"/>
      <c r="NKS19" s="111"/>
      <c r="NKT19" s="111"/>
      <c r="NKU19" s="111"/>
      <c r="NKV19" s="111"/>
      <c r="NKW19" s="111"/>
      <c r="NKX19" s="111"/>
      <c r="NKY19" s="111"/>
      <c r="NKZ19" s="111"/>
      <c r="NLA19" s="111"/>
      <c r="NLB19" s="111"/>
      <c r="NLC19" s="111"/>
      <c r="NLD19" s="111"/>
      <c r="NLE19" s="111"/>
      <c r="NLF19" s="111"/>
      <c r="NLG19" s="111"/>
      <c r="NLH19" s="111"/>
      <c r="NLI19" s="111"/>
      <c r="NLJ19" s="111"/>
      <c r="NLK19" s="111"/>
      <c r="NLL19" s="111"/>
      <c r="NLM19" s="111"/>
      <c r="NLN19" s="111"/>
      <c r="NLO19" s="111"/>
      <c r="NLP19" s="111"/>
      <c r="NLQ19" s="111"/>
      <c r="NLR19" s="111"/>
      <c r="NLS19" s="111"/>
      <c r="NLT19" s="111"/>
      <c r="NLU19" s="111"/>
      <c r="NLV19" s="111"/>
      <c r="NLW19" s="111"/>
      <c r="NLX19" s="111"/>
      <c r="NLY19" s="111"/>
      <c r="NLZ19" s="111"/>
      <c r="NMA19" s="111"/>
      <c r="NMB19" s="111"/>
      <c r="NMC19" s="111"/>
      <c r="NMD19" s="111"/>
      <c r="NME19" s="111"/>
      <c r="NMF19" s="111"/>
      <c r="NMG19" s="111"/>
      <c r="NMH19" s="111"/>
      <c r="NMI19" s="111"/>
      <c r="NMJ19" s="111"/>
      <c r="NMK19" s="111"/>
      <c r="NML19" s="111"/>
      <c r="NMM19" s="111"/>
      <c r="NMN19" s="111"/>
      <c r="NMO19" s="111"/>
      <c r="NMP19" s="111"/>
      <c r="NMQ19" s="111"/>
      <c r="NMR19" s="111"/>
      <c r="NMS19" s="111"/>
      <c r="NMT19" s="111"/>
      <c r="NMU19" s="111"/>
      <c r="NMV19" s="111"/>
      <c r="NMW19" s="111"/>
      <c r="NMX19" s="111"/>
      <c r="NMY19" s="111"/>
      <c r="NMZ19" s="111"/>
      <c r="NNA19" s="111"/>
      <c r="NNB19" s="111"/>
      <c r="NNC19" s="111"/>
      <c r="NND19" s="111"/>
      <c r="NNE19" s="111"/>
      <c r="NNF19" s="111"/>
      <c r="NNG19" s="111"/>
      <c r="NNH19" s="111"/>
      <c r="NNI19" s="111"/>
      <c r="NNJ19" s="111"/>
      <c r="NNK19" s="111"/>
      <c r="NNL19" s="111"/>
      <c r="NNM19" s="111"/>
      <c r="NNN19" s="111"/>
      <c r="NNO19" s="111"/>
      <c r="NNP19" s="111"/>
      <c r="NNQ19" s="111"/>
      <c r="NNR19" s="111"/>
      <c r="NNS19" s="111"/>
      <c r="NNT19" s="111"/>
      <c r="NNU19" s="111"/>
      <c r="NNV19" s="111"/>
      <c r="NNW19" s="111"/>
      <c r="NNX19" s="111"/>
      <c r="NNY19" s="111"/>
      <c r="NNZ19" s="111"/>
      <c r="NOA19" s="111"/>
      <c r="NOB19" s="111"/>
      <c r="NOC19" s="111"/>
      <c r="NOD19" s="111"/>
      <c r="NOE19" s="111"/>
      <c r="NOF19" s="111"/>
      <c r="NOG19" s="111"/>
      <c r="NOH19" s="111"/>
      <c r="NOI19" s="111"/>
      <c r="NOJ19" s="111"/>
      <c r="NOK19" s="111"/>
      <c r="NOL19" s="111"/>
      <c r="NOM19" s="111"/>
      <c r="NON19" s="111"/>
      <c r="NOO19" s="111"/>
      <c r="NOP19" s="111"/>
      <c r="NOQ19" s="111"/>
      <c r="NOR19" s="111"/>
      <c r="NOS19" s="111"/>
      <c r="NOT19" s="111"/>
      <c r="NOU19" s="111"/>
      <c r="NOV19" s="111"/>
      <c r="NOW19" s="111"/>
      <c r="NOX19" s="111"/>
      <c r="NOY19" s="111"/>
      <c r="NOZ19" s="111"/>
      <c r="NPA19" s="111"/>
      <c r="NPB19" s="111"/>
      <c r="NPC19" s="111"/>
      <c r="NPD19" s="111"/>
      <c r="NPE19" s="111"/>
      <c r="NPF19" s="111"/>
      <c r="NPG19" s="111"/>
      <c r="NPH19" s="111"/>
      <c r="NPI19" s="111"/>
      <c r="NPJ19" s="111"/>
      <c r="NPK19" s="111"/>
      <c r="NPL19" s="111"/>
      <c r="NPM19" s="111"/>
      <c r="NPN19" s="111"/>
      <c r="NPO19" s="111"/>
      <c r="NPP19" s="111"/>
      <c r="NPQ19" s="111"/>
      <c r="NPR19" s="111"/>
      <c r="NPS19" s="111"/>
      <c r="NPT19" s="111"/>
      <c r="NPU19" s="111"/>
      <c r="NPV19" s="111"/>
      <c r="NPW19" s="111"/>
      <c r="NPX19" s="111"/>
      <c r="NPY19" s="111"/>
      <c r="NPZ19" s="111"/>
      <c r="NQA19" s="111"/>
      <c r="NQB19" s="111"/>
      <c r="NQC19" s="111"/>
      <c r="NQD19" s="111"/>
      <c r="NQE19" s="111"/>
      <c r="NQF19" s="111"/>
      <c r="NQG19" s="111"/>
      <c r="NQH19" s="111"/>
      <c r="NQI19" s="111"/>
      <c r="NQJ19" s="111"/>
      <c r="NQK19" s="111"/>
      <c r="NQL19" s="111"/>
      <c r="NQM19" s="111"/>
      <c r="NQN19" s="111"/>
      <c r="NQO19" s="111"/>
      <c r="NQP19" s="111"/>
      <c r="NQQ19" s="111"/>
      <c r="NQR19" s="111"/>
      <c r="NQS19" s="111"/>
      <c r="NQT19" s="111"/>
      <c r="NQU19" s="111"/>
      <c r="NQV19" s="111"/>
      <c r="NQW19" s="111"/>
      <c r="NQX19" s="111"/>
      <c r="NQY19" s="111"/>
      <c r="NQZ19" s="111"/>
      <c r="NRA19" s="111"/>
      <c r="NRB19" s="111"/>
      <c r="NRC19" s="111"/>
      <c r="NRD19" s="111"/>
      <c r="NRE19" s="111"/>
      <c r="NRF19" s="111"/>
      <c r="NRG19" s="111"/>
      <c r="NRH19" s="111"/>
      <c r="NRI19" s="111"/>
      <c r="NRJ19" s="111"/>
      <c r="NRK19" s="111"/>
      <c r="NRL19" s="111"/>
      <c r="NRM19" s="111"/>
      <c r="NRN19" s="111"/>
      <c r="NRO19" s="111"/>
      <c r="NRP19" s="111"/>
      <c r="NRQ19" s="111"/>
      <c r="NRR19" s="111"/>
      <c r="NRS19" s="111"/>
      <c r="NRT19" s="111"/>
      <c r="NRU19" s="111"/>
      <c r="NRV19" s="111"/>
      <c r="NRW19" s="111"/>
      <c r="NRX19" s="111"/>
      <c r="NRY19" s="111"/>
      <c r="NRZ19" s="111"/>
      <c r="NSA19" s="111"/>
      <c r="NSB19" s="111"/>
      <c r="NSC19" s="111"/>
      <c r="NSD19" s="111"/>
      <c r="NSE19" s="111"/>
      <c r="NSF19" s="111"/>
      <c r="NSG19" s="111"/>
      <c r="NSH19" s="111"/>
      <c r="NSI19" s="111"/>
      <c r="NSJ19" s="111"/>
      <c r="NSK19" s="111"/>
      <c r="NSL19" s="111"/>
      <c r="NSM19" s="111"/>
      <c r="NSN19" s="111"/>
      <c r="NSO19" s="111"/>
      <c r="NSP19" s="111"/>
      <c r="NSQ19" s="111"/>
      <c r="NSR19" s="111"/>
      <c r="NSS19" s="111"/>
      <c r="NST19" s="111"/>
      <c r="NSU19" s="111"/>
      <c r="NSV19" s="111"/>
      <c r="NSW19" s="111"/>
      <c r="NSX19" s="111"/>
      <c r="NSY19" s="111"/>
      <c r="NSZ19" s="111"/>
      <c r="NTA19" s="111"/>
      <c r="NTB19" s="111"/>
      <c r="NTC19" s="111"/>
      <c r="NTD19" s="111"/>
      <c r="NTE19" s="111"/>
      <c r="NTF19" s="111"/>
      <c r="NTG19" s="111"/>
      <c r="NTH19" s="111"/>
      <c r="NTI19" s="111"/>
      <c r="NTJ19" s="111"/>
      <c r="NTK19" s="111"/>
      <c r="NTL19" s="111"/>
      <c r="NTM19" s="111"/>
      <c r="NTN19" s="111"/>
      <c r="NTO19" s="111"/>
      <c r="NTP19" s="111"/>
      <c r="NTQ19" s="111"/>
      <c r="NTR19" s="111"/>
      <c r="NTS19" s="111"/>
      <c r="NTT19" s="111"/>
      <c r="NTU19" s="111"/>
      <c r="NTV19" s="111"/>
      <c r="NTW19" s="111"/>
      <c r="NTX19" s="111"/>
      <c r="NTY19" s="111"/>
      <c r="NTZ19" s="111"/>
      <c r="NUA19" s="111"/>
      <c r="NUB19" s="111"/>
      <c r="NUC19" s="111"/>
      <c r="NUD19" s="111"/>
      <c r="NUE19" s="111"/>
      <c r="NUF19" s="111"/>
      <c r="NUG19" s="111"/>
      <c r="NUH19" s="111"/>
      <c r="NUI19" s="111"/>
      <c r="NUJ19" s="111"/>
      <c r="NUK19" s="111"/>
      <c r="NUL19" s="111"/>
      <c r="NUM19" s="111"/>
      <c r="NUN19" s="111"/>
      <c r="NUO19" s="111"/>
      <c r="NUP19" s="111"/>
      <c r="NUQ19" s="111"/>
      <c r="NUR19" s="111"/>
      <c r="NUS19" s="111"/>
      <c r="NUT19" s="111"/>
      <c r="NUU19" s="111"/>
      <c r="NUV19" s="111"/>
      <c r="NUW19" s="111"/>
      <c r="NUX19" s="111"/>
      <c r="NUY19" s="111"/>
      <c r="NUZ19" s="111"/>
      <c r="NVA19" s="111"/>
      <c r="NVB19" s="111"/>
      <c r="NVC19" s="111"/>
      <c r="NVD19" s="111"/>
      <c r="NVE19" s="111"/>
      <c r="NVF19" s="111"/>
      <c r="NVG19" s="111"/>
      <c r="NVH19" s="111"/>
      <c r="NVI19" s="111"/>
      <c r="NVJ19" s="111"/>
      <c r="NVK19" s="111"/>
      <c r="NVL19" s="111"/>
      <c r="NVM19" s="111"/>
      <c r="NVN19" s="111"/>
      <c r="NVO19" s="111"/>
      <c r="NVP19" s="111"/>
      <c r="NVQ19" s="111"/>
      <c r="NVR19" s="111"/>
      <c r="NVS19" s="111"/>
      <c r="NVT19" s="111"/>
      <c r="NVU19" s="111"/>
      <c r="NVV19" s="111"/>
      <c r="NVW19" s="111"/>
      <c r="NVX19" s="111"/>
      <c r="NVY19" s="111"/>
      <c r="NVZ19" s="111"/>
      <c r="NWA19" s="111"/>
      <c r="NWB19" s="111"/>
      <c r="NWC19" s="111"/>
      <c r="NWD19" s="111"/>
      <c r="NWE19" s="111"/>
      <c r="NWF19" s="111"/>
      <c r="NWG19" s="111"/>
      <c r="NWH19" s="111"/>
      <c r="NWI19" s="111"/>
      <c r="NWJ19" s="111"/>
      <c r="NWK19" s="111"/>
      <c r="NWL19" s="111"/>
      <c r="NWM19" s="111"/>
      <c r="NWN19" s="111"/>
      <c r="NWO19" s="111"/>
      <c r="NWP19" s="111"/>
      <c r="NWQ19" s="111"/>
      <c r="NWR19" s="111"/>
      <c r="NWS19" s="111"/>
      <c r="NWT19" s="111"/>
      <c r="NWU19" s="111"/>
      <c r="NWV19" s="111"/>
      <c r="NWW19" s="111"/>
      <c r="NWX19" s="111"/>
      <c r="NWY19" s="111"/>
      <c r="NWZ19" s="111"/>
      <c r="NXA19" s="111"/>
      <c r="NXB19" s="111"/>
      <c r="NXC19" s="111"/>
      <c r="NXD19" s="111"/>
      <c r="NXE19" s="111"/>
      <c r="NXF19" s="111"/>
      <c r="NXG19" s="111"/>
      <c r="NXH19" s="111"/>
      <c r="NXI19" s="111"/>
      <c r="NXJ19" s="111"/>
      <c r="NXK19" s="111"/>
      <c r="NXL19" s="111"/>
      <c r="NXM19" s="111"/>
      <c r="NXN19" s="111"/>
      <c r="NXO19" s="111"/>
      <c r="NXP19" s="111"/>
      <c r="NXQ19" s="111"/>
      <c r="NXR19" s="111"/>
      <c r="NXS19" s="111"/>
      <c r="NXT19" s="111"/>
      <c r="NXU19" s="111"/>
      <c r="NXV19" s="111"/>
      <c r="NXW19" s="111"/>
      <c r="NXX19" s="111"/>
      <c r="NXY19" s="111"/>
      <c r="NXZ19" s="111"/>
      <c r="NYA19" s="111"/>
      <c r="NYB19" s="111"/>
      <c r="NYC19" s="111"/>
      <c r="NYD19" s="111"/>
      <c r="NYE19" s="111"/>
      <c r="NYF19" s="111"/>
      <c r="NYG19" s="111"/>
      <c r="NYH19" s="111"/>
      <c r="NYI19" s="111"/>
      <c r="NYJ19" s="111"/>
      <c r="NYK19" s="111"/>
      <c r="NYL19" s="111"/>
      <c r="NYM19" s="111"/>
      <c r="NYN19" s="111"/>
      <c r="NYO19" s="111"/>
      <c r="NYP19" s="111"/>
      <c r="NYQ19" s="111"/>
      <c r="NYR19" s="111"/>
      <c r="NYS19" s="111"/>
      <c r="NYT19" s="111"/>
      <c r="NYU19" s="111"/>
      <c r="NYV19" s="111"/>
      <c r="NYW19" s="111"/>
      <c r="NYX19" s="111"/>
      <c r="NYY19" s="111"/>
      <c r="NYZ19" s="111"/>
      <c r="NZA19" s="111"/>
      <c r="NZB19" s="111"/>
      <c r="NZC19" s="111"/>
      <c r="NZD19" s="111"/>
      <c r="NZE19" s="111"/>
      <c r="NZF19" s="111"/>
      <c r="NZG19" s="111"/>
      <c r="NZH19" s="111"/>
      <c r="NZI19" s="111"/>
      <c r="NZJ19" s="111"/>
      <c r="NZK19" s="111"/>
      <c r="NZL19" s="111"/>
      <c r="NZM19" s="111"/>
      <c r="NZN19" s="111"/>
      <c r="NZO19" s="111"/>
      <c r="NZP19" s="111"/>
      <c r="NZQ19" s="111"/>
      <c r="NZR19" s="111"/>
      <c r="NZS19" s="111"/>
      <c r="NZT19" s="111"/>
      <c r="NZU19" s="111"/>
      <c r="NZV19" s="111"/>
      <c r="NZW19" s="111"/>
      <c r="NZX19" s="111"/>
      <c r="NZY19" s="111"/>
      <c r="NZZ19" s="111"/>
      <c r="OAA19" s="111"/>
      <c r="OAB19" s="111"/>
      <c r="OAC19" s="111"/>
      <c r="OAD19" s="111"/>
      <c r="OAE19" s="111"/>
      <c r="OAF19" s="111"/>
      <c r="OAG19" s="111"/>
      <c r="OAH19" s="111"/>
      <c r="OAI19" s="111"/>
      <c r="OAJ19" s="111"/>
      <c r="OAK19" s="111"/>
      <c r="OAL19" s="111"/>
      <c r="OAM19" s="111"/>
      <c r="OAN19" s="111"/>
      <c r="OAO19" s="111"/>
      <c r="OAP19" s="111"/>
      <c r="OAQ19" s="111"/>
      <c r="OAR19" s="111"/>
      <c r="OAS19" s="111"/>
      <c r="OAT19" s="111"/>
      <c r="OAU19" s="111"/>
      <c r="OAV19" s="111"/>
      <c r="OAW19" s="111"/>
      <c r="OAX19" s="111"/>
      <c r="OAY19" s="111"/>
      <c r="OAZ19" s="111"/>
      <c r="OBA19" s="111"/>
      <c r="OBB19" s="111"/>
      <c r="OBC19" s="111"/>
      <c r="OBD19" s="111"/>
      <c r="OBE19" s="111"/>
      <c r="OBF19" s="111"/>
      <c r="OBG19" s="111"/>
      <c r="OBH19" s="111"/>
      <c r="OBI19" s="111"/>
      <c r="OBJ19" s="111"/>
      <c r="OBK19" s="111"/>
      <c r="OBL19" s="111"/>
      <c r="OBM19" s="111"/>
      <c r="OBN19" s="111"/>
      <c r="OBO19" s="111"/>
      <c r="OBP19" s="111"/>
      <c r="OBQ19" s="111"/>
      <c r="OBR19" s="111"/>
      <c r="OBS19" s="111"/>
      <c r="OBT19" s="111"/>
      <c r="OBU19" s="111"/>
      <c r="OBV19" s="111"/>
      <c r="OBW19" s="111"/>
      <c r="OBX19" s="111"/>
      <c r="OBY19" s="111"/>
      <c r="OBZ19" s="111"/>
      <c r="OCA19" s="111"/>
      <c r="OCB19" s="111"/>
      <c r="OCC19" s="111"/>
      <c r="OCD19" s="111"/>
      <c r="OCE19" s="111"/>
      <c r="OCF19" s="111"/>
      <c r="OCG19" s="111"/>
      <c r="OCH19" s="111"/>
      <c r="OCI19" s="111"/>
      <c r="OCJ19" s="111"/>
      <c r="OCK19" s="111"/>
      <c r="OCL19" s="111"/>
      <c r="OCM19" s="111"/>
      <c r="OCN19" s="111"/>
      <c r="OCO19" s="111"/>
      <c r="OCP19" s="111"/>
      <c r="OCQ19" s="111"/>
      <c r="OCR19" s="111"/>
      <c r="OCS19" s="111"/>
      <c r="OCT19" s="111"/>
      <c r="OCU19" s="111"/>
      <c r="OCV19" s="111"/>
      <c r="OCW19" s="111"/>
      <c r="OCX19" s="111"/>
      <c r="OCY19" s="111"/>
      <c r="OCZ19" s="111"/>
      <c r="ODA19" s="111"/>
      <c r="ODB19" s="111"/>
      <c r="ODC19" s="111"/>
      <c r="ODD19" s="111"/>
      <c r="ODE19" s="111"/>
      <c r="ODF19" s="111"/>
      <c r="ODG19" s="111"/>
      <c r="ODH19" s="111"/>
      <c r="ODI19" s="111"/>
      <c r="ODJ19" s="111"/>
      <c r="ODK19" s="111"/>
      <c r="ODL19" s="111"/>
      <c r="ODM19" s="111"/>
      <c r="ODN19" s="111"/>
      <c r="ODO19" s="111"/>
      <c r="ODP19" s="111"/>
      <c r="ODQ19" s="111"/>
      <c r="ODR19" s="111"/>
      <c r="ODS19" s="111"/>
      <c r="ODT19" s="111"/>
      <c r="ODU19" s="111"/>
      <c r="ODV19" s="111"/>
      <c r="ODW19" s="111"/>
      <c r="ODX19" s="111"/>
      <c r="ODY19" s="111"/>
      <c r="ODZ19" s="111"/>
      <c r="OEA19" s="111"/>
      <c r="OEB19" s="111"/>
      <c r="OEC19" s="111"/>
      <c r="OED19" s="111"/>
      <c r="OEE19" s="111"/>
      <c r="OEF19" s="111"/>
      <c r="OEG19" s="111"/>
      <c r="OEH19" s="111"/>
      <c r="OEI19" s="111"/>
      <c r="OEJ19" s="111"/>
      <c r="OEK19" s="111"/>
      <c r="OEL19" s="111"/>
      <c r="OEM19" s="111"/>
      <c r="OEN19" s="111"/>
      <c r="OEO19" s="111"/>
      <c r="OEP19" s="111"/>
      <c r="OEQ19" s="111"/>
      <c r="OER19" s="111"/>
      <c r="OES19" s="111"/>
      <c r="OET19" s="111"/>
      <c r="OEU19" s="111"/>
      <c r="OEV19" s="111"/>
      <c r="OEW19" s="111"/>
      <c r="OEX19" s="111"/>
      <c r="OEY19" s="111"/>
      <c r="OEZ19" s="111"/>
      <c r="OFA19" s="111"/>
      <c r="OFB19" s="111"/>
      <c r="OFC19" s="111"/>
      <c r="OFD19" s="111"/>
      <c r="OFE19" s="111"/>
      <c r="OFF19" s="111"/>
      <c r="OFG19" s="111"/>
      <c r="OFH19" s="111"/>
      <c r="OFI19" s="111"/>
      <c r="OFJ19" s="111"/>
      <c r="OFK19" s="111"/>
      <c r="OFL19" s="111"/>
      <c r="OFM19" s="111"/>
      <c r="OFN19" s="111"/>
      <c r="OFO19" s="111"/>
      <c r="OFP19" s="111"/>
      <c r="OFQ19" s="111"/>
      <c r="OFR19" s="111"/>
      <c r="OFS19" s="111"/>
      <c r="OFT19" s="111"/>
      <c r="OFU19" s="111"/>
      <c r="OFV19" s="111"/>
      <c r="OFW19" s="111"/>
      <c r="OFX19" s="111"/>
      <c r="OFY19" s="111"/>
      <c r="OFZ19" s="111"/>
      <c r="OGA19" s="111"/>
      <c r="OGB19" s="111"/>
      <c r="OGC19" s="111"/>
      <c r="OGD19" s="111"/>
      <c r="OGE19" s="111"/>
      <c r="OGF19" s="111"/>
      <c r="OGG19" s="111"/>
      <c r="OGH19" s="111"/>
      <c r="OGI19" s="111"/>
      <c r="OGJ19" s="111"/>
      <c r="OGK19" s="111"/>
      <c r="OGL19" s="111"/>
      <c r="OGM19" s="111"/>
      <c r="OGN19" s="111"/>
      <c r="OGO19" s="111"/>
      <c r="OGP19" s="111"/>
      <c r="OGQ19" s="111"/>
      <c r="OGR19" s="111"/>
      <c r="OGS19" s="111"/>
      <c r="OGT19" s="111"/>
      <c r="OGU19" s="111"/>
      <c r="OGV19" s="111"/>
      <c r="OGW19" s="111"/>
      <c r="OGX19" s="111"/>
      <c r="OGY19" s="111"/>
      <c r="OGZ19" s="111"/>
      <c r="OHA19" s="111"/>
      <c r="OHB19" s="111"/>
      <c r="OHC19" s="111"/>
      <c r="OHD19" s="111"/>
      <c r="OHE19" s="111"/>
      <c r="OHF19" s="111"/>
      <c r="OHG19" s="111"/>
      <c r="OHH19" s="111"/>
      <c r="OHI19" s="111"/>
      <c r="OHJ19" s="111"/>
      <c r="OHK19" s="111"/>
      <c r="OHL19" s="111"/>
      <c r="OHM19" s="111"/>
      <c r="OHN19" s="111"/>
      <c r="OHO19" s="111"/>
      <c r="OHP19" s="111"/>
      <c r="OHQ19" s="111"/>
      <c r="OHR19" s="111"/>
      <c r="OHS19" s="111"/>
      <c r="OHT19" s="111"/>
      <c r="OHU19" s="111"/>
      <c r="OHV19" s="111"/>
      <c r="OHW19" s="111"/>
      <c r="OHX19" s="111"/>
      <c r="OHY19" s="111"/>
      <c r="OHZ19" s="111"/>
      <c r="OIA19" s="111"/>
      <c r="OIB19" s="111"/>
      <c r="OIC19" s="111"/>
      <c r="OID19" s="111"/>
      <c r="OIE19" s="111"/>
      <c r="OIF19" s="111"/>
      <c r="OIG19" s="111"/>
      <c r="OIH19" s="111"/>
      <c r="OII19" s="111"/>
      <c r="OIJ19" s="111"/>
      <c r="OIK19" s="111"/>
      <c r="OIL19" s="111"/>
      <c r="OIM19" s="111"/>
      <c r="OIN19" s="111"/>
      <c r="OIO19" s="111"/>
      <c r="OIP19" s="111"/>
      <c r="OIQ19" s="111"/>
      <c r="OIR19" s="111"/>
      <c r="OIS19" s="111"/>
      <c r="OIT19" s="111"/>
      <c r="OIU19" s="111"/>
      <c r="OIV19" s="111"/>
      <c r="OIW19" s="111"/>
      <c r="OIX19" s="111"/>
      <c r="OIY19" s="111"/>
      <c r="OIZ19" s="111"/>
      <c r="OJA19" s="111"/>
      <c r="OJB19" s="111"/>
      <c r="OJC19" s="111"/>
      <c r="OJD19" s="111"/>
      <c r="OJE19" s="111"/>
      <c r="OJF19" s="111"/>
      <c r="OJG19" s="111"/>
      <c r="OJH19" s="111"/>
      <c r="OJI19" s="111"/>
      <c r="OJJ19" s="111"/>
      <c r="OJK19" s="111"/>
      <c r="OJL19" s="111"/>
      <c r="OJM19" s="111"/>
      <c r="OJN19" s="111"/>
      <c r="OJO19" s="111"/>
      <c r="OJP19" s="111"/>
      <c r="OJQ19" s="111"/>
      <c r="OJR19" s="111"/>
      <c r="OJS19" s="111"/>
      <c r="OJT19" s="111"/>
      <c r="OJU19" s="111"/>
      <c r="OJV19" s="111"/>
      <c r="OJW19" s="111"/>
      <c r="OJX19" s="111"/>
      <c r="OJY19" s="111"/>
      <c r="OJZ19" s="111"/>
      <c r="OKA19" s="111"/>
      <c r="OKB19" s="111"/>
      <c r="OKC19" s="111"/>
      <c r="OKD19" s="111"/>
      <c r="OKE19" s="111"/>
      <c r="OKF19" s="111"/>
      <c r="OKG19" s="111"/>
      <c r="OKH19" s="111"/>
      <c r="OKI19" s="111"/>
      <c r="OKJ19" s="111"/>
      <c r="OKK19" s="111"/>
      <c r="OKL19" s="111"/>
      <c r="OKM19" s="111"/>
      <c r="OKN19" s="111"/>
      <c r="OKO19" s="111"/>
      <c r="OKP19" s="111"/>
      <c r="OKQ19" s="111"/>
      <c r="OKR19" s="111"/>
      <c r="OKS19" s="111"/>
      <c r="OKT19" s="111"/>
      <c r="OKU19" s="111"/>
      <c r="OKV19" s="111"/>
      <c r="OKW19" s="111"/>
      <c r="OKX19" s="111"/>
      <c r="OKY19" s="111"/>
      <c r="OKZ19" s="111"/>
      <c r="OLA19" s="111"/>
      <c r="OLB19" s="111"/>
      <c r="OLC19" s="111"/>
      <c r="OLD19" s="111"/>
      <c r="OLE19" s="111"/>
      <c r="OLF19" s="111"/>
      <c r="OLG19" s="111"/>
      <c r="OLH19" s="111"/>
      <c r="OLI19" s="111"/>
      <c r="OLJ19" s="111"/>
      <c r="OLK19" s="111"/>
      <c r="OLL19" s="111"/>
      <c r="OLM19" s="111"/>
      <c r="OLN19" s="111"/>
      <c r="OLO19" s="111"/>
      <c r="OLP19" s="111"/>
      <c r="OLQ19" s="111"/>
      <c r="OLR19" s="111"/>
      <c r="OLS19" s="111"/>
      <c r="OLT19" s="111"/>
      <c r="OLU19" s="111"/>
      <c r="OLV19" s="111"/>
      <c r="OLW19" s="111"/>
      <c r="OLX19" s="111"/>
      <c r="OLY19" s="111"/>
      <c r="OLZ19" s="111"/>
      <c r="OMA19" s="111"/>
      <c r="OMB19" s="111"/>
      <c r="OMC19" s="111"/>
      <c r="OMD19" s="111"/>
      <c r="OME19" s="111"/>
      <c r="OMF19" s="111"/>
      <c r="OMG19" s="111"/>
      <c r="OMH19" s="111"/>
      <c r="OMI19" s="111"/>
      <c r="OMJ19" s="111"/>
      <c r="OMK19" s="111"/>
      <c r="OML19" s="111"/>
      <c r="OMM19" s="111"/>
      <c r="OMN19" s="111"/>
      <c r="OMO19" s="111"/>
      <c r="OMP19" s="111"/>
      <c r="OMQ19" s="111"/>
      <c r="OMR19" s="111"/>
      <c r="OMS19" s="111"/>
      <c r="OMT19" s="111"/>
      <c r="OMU19" s="111"/>
      <c r="OMV19" s="111"/>
      <c r="OMW19" s="111"/>
      <c r="OMX19" s="111"/>
      <c r="OMY19" s="111"/>
      <c r="OMZ19" s="111"/>
      <c r="ONA19" s="111"/>
      <c r="ONB19" s="111"/>
      <c r="ONC19" s="111"/>
      <c r="OND19" s="111"/>
      <c r="ONE19" s="111"/>
      <c r="ONF19" s="111"/>
      <c r="ONG19" s="111"/>
      <c r="ONH19" s="111"/>
      <c r="ONI19" s="111"/>
      <c r="ONJ19" s="111"/>
      <c r="ONK19" s="111"/>
      <c r="ONL19" s="111"/>
      <c r="ONM19" s="111"/>
      <c r="ONN19" s="111"/>
      <c r="ONO19" s="111"/>
      <c r="ONP19" s="111"/>
      <c r="ONQ19" s="111"/>
      <c r="ONR19" s="111"/>
      <c r="ONS19" s="111"/>
      <c r="ONT19" s="111"/>
      <c r="ONU19" s="111"/>
      <c r="ONV19" s="111"/>
      <c r="ONW19" s="111"/>
      <c r="ONX19" s="111"/>
      <c r="ONY19" s="111"/>
      <c r="ONZ19" s="111"/>
      <c r="OOA19" s="111"/>
      <c r="OOB19" s="111"/>
      <c r="OOC19" s="111"/>
      <c r="OOD19" s="111"/>
      <c r="OOE19" s="111"/>
      <c r="OOF19" s="111"/>
      <c r="OOG19" s="111"/>
      <c r="OOH19" s="111"/>
      <c r="OOI19" s="111"/>
      <c r="OOJ19" s="111"/>
      <c r="OOK19" s="111"/>
      <c r="OOL19" s="111"/>
      <c r="OOM19" s="111"/>
      <c r="OON19" s="111"/>
      <c r="OOO19" s="111"/>
      <c r="OOP19" s="111"/>
      <c r="OOQ19" s="111"/>
      <c r="OOR19" s="111"/>
      <c r="OOS19" s="111"/>
      <c r="OOT19" s="111"/>
      <c r="OOU19" s="111"/>
      <c r="OOV19" s="111"/>
      <c r="OOW19" s="111"/>
      <c r="OOX19" s="111"/>
      <c r="OOY19" s="111"/>
      <c r="OOZ19" s="111"/>
      <c r="OPA19" s="111"/>
      <c r="OPB19" s="111"/>
      <c r="OPC19" s="111"/>
      <c r="OPD19" s="111"/>
      <c r="OPE19" s="111"/>
      <c r="OPF19" s="111"/>
      <c r="OPG19" s="111"/>
      <c r="OPH19" s="111"/>
      <c r="OPI19" s="111"/>
      <c r="OPJ19" s="111"/>
      <c r="OPK19" s="111"/>
      <c r="OPL19" s="111"/>
      <c r="OPM19" s="111"/>
      <c r="OPN19" s="111"/>
      <c r="OPO19" s="111"/>
      <c r="OPP19" s="111"/>
      <c r="OPQ19" s="111"/>
      <c r="OPR19" s="111"/>
      <c r="OPS19" s="111"/>
      <c r="OPT19" s="111"/>
      <c r="OPU19" s="111"/>
      <c r="OPV19" s="111"/>
      <c r="OPW19" s="111"/>
      <c r="OPX19" s="111"/>
      <c r="OPY19" s="111"/>
      <c r="OPZ19" s="111"/>
      <c r="OQA19" s="111"/>
      <c r="OQB19" s="111"/>
      <c r="OQC19" s="111"/>
      <c r="OQD19" s="111"/>
      <c r="OQE19" s="111"/>
      <c r="OQF19" s="111"/>
      <c r="OQG19" s="111"/>
      <c r="OQH19" s="111"/>
      <c r="OQI19" s="111"/>
      <c r="OQJ19" s="111"/>
      <c r="OQK19" s="111"/>
      <c r="OQL19" s="111"/>
      <c r="OQM19" s="111"/>
      <c r="OQN19" s="111"/>
      <c r="OQO19" s="111"/>
      <c r="OQP19" s="111"/>
      <c r="OQQ19" s="111"/>
      <c r="OQR19" s="111"/>
      <c r="OQS19" s="111"/>
      <c r="OQT19" s="111"/>
      <c r="OQU19" s="111"/>
      <c r="OQV19" s="111"/>
      <c r="OQW19" s="111"/>
      <c r="OQX19" s="111"/>
      <c r="OQY19" s="111"/>
      <c r="OQZ19" s="111"/>
      <c r="ORA19" s="111"/>
      <c r="ORB19" s="111"/>
      <c r="ORC19" s="111"/>
      <c r="ORD19" s="111"/>
      <c r="ORE19" s="111"/>
      <c r="ORF19" s="111"/>
      <c r="ORG19" s="111"/>
      <c r="ORH19" s="111"/>
      <c r="ORI19" s="111"/>
      <c r="ORJ19" s="111"/>
      <c r="ORK19" s="111"/>
      <c r="ORL19" s="111"/>
      <c r="ORM19" s="111"/>
      <c r="ORN19" s="111"/>
      <c r="ORO19" s="111"/>
      <c r="ORP19" s="111"/>
      <c r="ORQ19" s="111"/>
      <c r="ORR19" s="111"/>
      <c r="ORS19" s="111"/>
      <c r="ORT19" s="111"/>
      <c r="ORU19" s="111"/>
      <c r="ORV19" s="111"/>
      <c r="ORW19" s="111"/>
      <c r="ORX19" s="111"/>
      <c r="ORY19" s="111"/>
      <c r="ORZ19" s="111"/>
      <c r="OSA19" s="111"/>
      <c r="OSB19" s="111"/>
      <c r="OSC19" s="111"/>
      <c r="OSD19" s="111"/>
      <c r="OSE19" s="111"/>
      <c r="OSF19" s="111"/>
      <c r="OSG19" s="111"/>
      <c r="OSH19" s="111"/>
      <c r="OSI19" s="111"/>
      <c r="OSJ19" s="111"/>
      <c r="OSK19" s="111"/>
      <c r="OSL19" s="111"/>
      <c r="OSM19" s="111"/>
      <c r="OSN19" s="111"/>
      <c r="OSO19" s="111"/>
      <c r="OSP19" s="111"/>
      <c r="OSQ19" s="111"/>
      <c r="OSR19" s="111"/>
      <c r="OSS19" s="111"/>
      <c r="OST19" s="111"/>
      <c r="OSU19" s="111"/>
      <c r="OSV19" s="111"/>
      <c r="OSW19" s="111"/>
      <c r="OSX19" s="111"/>
      <c r="OSY19" s="111"/>
      <c r="OSZ19" s="111"/>
      <c r="OTA19" s="111"/>
      <c r="OTB19" s="111"/>
      <c r="OTC19" s="111"/>
      <c r="OTD19" s="111"/>
      <c r="OTE19" s="111"/>
      <c r="OTF19" s="111"/>
      <c r="OTG19" s="111"/>
      <c r="OTH19" s="111"/>
      <c r="OTI19" s="111"/>
      <c r="OTJ19" s="111"/>
      <c r="OTK19" s="111"/>
      <c r="OTL19" s="111"/>
      <c r="OTM19" s="111"/>
      <c r="OTN19" s="111"/>
      <c r="OTO19" s="111"/>
      <c r="OTP19" s="111"/>
      <c r="OTQ19" s="111"/>
      <c r="OTR19" s="111"/>
      <c r="OTS19" s="111"/>
      <c r="OTT19" s="111"/>
      <c r="OTU19" s="111"/>
      <c r="OTV19" s="111"/>
      <c r="OTW19" s="111"/>
      <c r="OTX19" s="111"/>
      <c r="OTY19" s="111"/>
      <c r="OTZ19" s="111"/>
      <c r="OUA19" s="111"/>
      <c r="OUB19" s="111"/>
      <c r="OUC19" s="111"/>
      <c r="OUD19" s="111"/>
      <c r="OUE19" s="111"/>
      <c r="OUF19" s="111"/>
      <c r="OUG19" s="111"/>
      <c r="OUH19" s="111"/>
      <c r="OUI19" s="111"/>
      <c r="OUJ19" s="111"/>
      <c r="OUK19" s="111"/>
      <c r="OUL19" s="111"/>
      <c r="OUM19" s="111"/>
      <c r="OUN19" s="111"/>
      <c r="OUO19" s="111"/>
      <c r="OUP19" s="111"/>
      <c r="OUQ19" s="111"/>
      <c r="OUR19" s="111"/>
      <c r="OUS19" s="111"/>
      <c r="OUT19" s="111"/>
      <c r="OUU19" s="111"/>
      <c r="OUV19" s="111"/>
      <c r="OUW19" s="111"/>
      <c r="OUX19" s="111"/>
      <c r="OUY19" s="111"/>
      <c r="OUZ19" s="111"/>
      <c r="OVA19" s="111"/>
      <c r="OVB19" s="111"/>
      <c r="OVC19" s="111"/>
      <c r="OVD19" s="111"/>
      <c r="OVE19" s="111"/>
      <c r="OVF19" s="111"/>
      <c r="OVG19" s="111"/>
      <c r="OVH19" s="111"/>
      <c r="OVI19" s="111"/>
      <c r="OVJ19" s="111"/>
      <c r="OVK19" s="111"/>
      <c r="OVL19" s="111"/>
      <c r="OVM19" s="111"/>
      <c r="OVN19" s="111"/>
      <c r="OVO19" s="111"/>
      <c r="OVP19" s="111"/>
      <c r="OVQ19" s="111"/>
      <c r="OVR19" s="111"/>
      <c r="OVS19" s="111"/>
      <c r="OVT19" s="111"/>
      <c r="OVU19" s="111"/>
      <c r="OVV19" s="111"/>
      <c r="OVW19" s="111"/>
      <c r="OVX19" s="111"/>
      <c r="OVY19" s="111"/>
      <c r="OVZ19" s="111"/>
      <c r="OWA19" s="111"/>
      <c r="OWB19" s="111"/>
      <c r="OWC19" s="111"/>
      <c r="OWD19" s="111"/>
      <c r="OWE19" s="111"/>
      <c r="OWF19" s="111"/>
      <c r="OWG19" s="111"/>
      <c r="OWH19" s="111"/>
      <c r="OWI19" s="111"/>
      <c r="OWJ19" s="111"/>
      <c r="OWK19" s="111"/>
      <c r="OWL19" s="111"/>
      <c r="OWM19" s="111"/>
      <c r="OWN19" s="111"/>
      <c r="OWO19" s="111"/>
      <c r="OWP19" s="111"/>
      <c r="OWQ19" s="111"/>
      <c r="OWR19" s="111"/>
      <c r="OWS19" s="111"/>
      <c r="OWT19" s="111"/>
      <c r="OWU19" s="111"/>
      <c r="OWV19" s="111"/>
      <c r="OWW19" s="111"/>
      <c r="OWX19" s="111"/>
      <c r="OWY19" s="111"/>
      <c r="OWZ19" s="111"/>
      <c r="OXA19" s="111"/>
      <c r="OXB19" s="111"/>
      <c r="OXC19" s="111"/>
      <c r="OXD19" s="111"/>
      <c r="OXE19" s="111"/>
      <c r="OXF19" s="111"/>
      <c r="OXG19" s="111"/>
      <c r="OXH19" s="111"/>
      <c r="OXI19" s="111"/>
      <c r="OXJ19" s="111"/>
      <c r="OXK19" s="111"/>
      <c r="OXL19" s="111"/>
      <c r="OXM19" s="111"/>
      <c r="OXN19" s="111"/>
      <c r="OXO19" s="111"/>
      <c r="OXP19" s="111"/>
      <c r="OXQ19" s="111"/>
      <c r="OXR19" s="111"/>
      <c r="OXS19" s="111"/>
      <c r="OXT19" s="111"/>
      <c r="OXU19" s="111"/>
      <c r="OXV19" s="111"/>
      <c r="OXW19" s="111"/>
      <c r="OXX19" s="111"/>
      <c r="OXY19" s="111"/>
      <c r="OXZ19" s="111"/>
      <c r="OYA19" s="111"/>
      <c r="OYB19" s="111"/>
      <c r="OYC19" s="111"/>
      <c r="OYD19" s="111"/>
      <c r="OYE19" s="111"/>
      <c r="OYF19" s="111"/>
      <c r="OYG19" s="111"/>
      <c r="OYH19" s="111"/>
      <c r="OYI19" s="111"/>
      <c r="OYJ19" s="111"/>
      <c r="OYK19" s="111"/>
      <c r="OYL19" s="111"/>
      <c r="OYM19" s="111"/>
      <c r="OYN19" s="111"/>
      <c r="OYO19" s="111"/>
      <c r="OYP19" s="111"/>
      <c r="OYQ19" s="111"/>
      <c r="OYR19" s="111"/>
      <c r="OYS19" s="111"/>
      <c r="OYT19" s="111"/>
      <c r="OYU19" s="111"/>
      <c r="OYV19" s="111"/>
      <c r="OYW19" s="111"/>
      <c r="OYX19" s="111"/>
      <c r="OYY19" s="111"/>
      <c r="OYZ19" s="111"/>
      <c r="OZA19" s="111"/>
      <c r="OZB19" s="111"/>
      <c r="OZC19" s="111"/>
      <c r="OZD19" s="111"/>
      <c r="OZE19" s="111"/>
      <c r="OZF19" s="111"/>
      <c r="OZG19" s="111"/>
      <c r="OZH19" s="111"/>
      <c r="OZI19" s="111"/>
      <c r="OZJ19" s="111"/>
      <c r="OZK19" s="111"/>
      <c r="OZL19" s="111"/>
      <c r="OZM19" s="111"/>
      <c r="OZN19" s="111"/>
      <c r="OZO19" s="111"/>
      <c r="OZP19" s="111"/>
      <c r="OZQ19" s="111"/>
      <c r="OZR19" s="111"/>
      <c r="OZS19" s="111"/>
      <c r="OZT19" s="111"/>
      <c r="OZU19" s="111"/>
      <c r="OZV19" s="111"/>
      <c r="OZW19" s="111"/>
      <c r="OZX19" s="111"/>
      <c r="OZY19" s="111"/>
      <c r="OZZ19" s="111"/>
      <c r="PAA19" s="111"/>
      <c r="PAB19" s="111"/>
      <c r="PAC19" s="111"/>
      <c r="PAD19" s="111"/>
      <c r="PAE19" s="111"/>
      <c r="PAF19" s="111"/>
      <c r="PAG19" s="111"/>
      <c r="PAH19" s="111"/>
      <c r="PAI19" s="111"/>
      <c r="PAJ19" s="111"/>
      <c r="PAK19" s="111"/>
      <c r="PAL19" s="111"/>
      <c r="PAM19" s="111"/>
      <c r="PAN19" s="111"/>
      <c r="PAO19" s="111"/>
      <c r="PAP19" s="111"/>
      <c r="PAQ19" s="111"/>
      <c r="PAR19" s="111"/>
      <c r="PAS19" s="111"/>
      <c r="PAT19" s="111"/>
      <c r="PAU19" s="111"/>
      <c r="PAV19" s="111"/>
      <c r="PAW19" s="111"/>
      <c r="PAX19" s="111"/>
      <c r="PAY19" s="111"/>
      <c r="PAZ19" s="111"/>
      <c r="PBA19" s="111"/>
      <c r="PBB19" s="111"/>
      <c r="PBC19" s="111"/>
      <c r="PBD19" s="111"/>
      <c r="PBE19" s="111"/>
      <c r="PBF19" s="111"/>
      <c r="PBG19" s="111"/>
      <c r="PBH19" s="111"/>
      <c r="PBI19" s="111"/>
      <c r="PBJ19" s="111"/>
      <c r="PBK19" s="111"/>
      <c r="PBL19" s="111"/>
      <c r="PBM19" s="111"/>
      <c r="PBN19" s="111"/>
      <c r="PBO19" s="111"/>
      <c r="PBP19" s="111"/>
      <c r="PBQ19" s="111"/>
      <c r="PBR19" s="111"/>
      <c r="PBS19" s="111"/>
      <c r="PBT19" s="111"/>
      <c r="PBU19" s="111"/>
      <c r="PBV19" s="111"/>
      <c r="PBW19" s="111"/>
      <c r="PBX19" s="111"/>
      <c r="PBY19" s="111"/>
      <c r="PBZ19" s="111"/>
      <c r="PCA19" s="111"/>
      <c r="PCB19" s="111"/>
      <c r="PCC19" s="111"/>
      <c r="PCD19" s="111"/>
      <c r="PCE19" s="111"/>
      <c r="PCF19" s="111"/>
      <c r="PCG19" s="111"/>
      <c r="PCH19" s="111"/>
      <c r="PCI19" s="111"/>
      <c r="PCJ19" s="111"/>
      <c r="PCK19" s="111"/>
      <c r="PCL19" s="111"/>
      <c r="PCM19" s="111"/>
      <c r="PCN19" s="111"/>
      <c r="PCO19" s="111"/>
      <c r="PCP19" s="111"/>
      <c r="PCQ19" s="111"/>
      <c r="PCR19" s="111"/>
      <c r="PCS19" s="111"/>
      <c r="PCT19" s="111"/>
      <c r="PCU19" s="111"/>
      <c r="PCV19" s="111"/>
      <c r="PCW19" s="111"/>
      <c r="PCX19" s="111"/>
      <c r="PCY19" s="111"/>
      <c r="PCZ19" s="111"/>
      <c r="PDA19" s="111"/>
      <c r="PDB19" s="111"/>
      <c r="PDC19" s="111"/>
      <c r="PDD19" s="111"/>
      <c r="PDE19" s="111"/>
      <c r="PDF19" s="111"/>
      <c r="PDG19" s="111"/>
      <c r="PDH19" s="111"/>
      <c r="PDI19" s="111"/>
      <c r="PDJ19" s="111"/>
      <c r="PDK19" s="111"/>
      <c r="PDL19" s="111"/>
      <c r="PDM19" s="111"/>
      <c r="PDN19" s="111"/>
      <c r="PDO19" s="111"/>
      <c r="PDP19" s="111"/>
      <c r="PDQ19" s="111"/>
      <c r="PDR19" s="111"/>
      <c r="PDS19" s="111"/>
      <c r="PDT19" s="111"/>
      <c r="PDU19" s="111"/>
      <c r="PDV19" s="111"/>
      <c r="PDW19" s="111"/>
      <c r="PDX19" s="111"/>
      <c r="PDY19" s="111"/>
      <c r="PDZ19" s="111"/>
      <c r="PEA19" s="111"/>
      <c r="PEB19" s="111"/>
      <c r="PEC19" s="111"/>
      <c r="PED19" s="111"/>
      <c r="PEE19" s="111"/>
      <c r="PEF19" s="111"/>
      <c r="PEG19" s="111"/>
      <c r="PEH19" s="111"/>
      <c r="PEI19" s="111"/>
      <c r="PEJ19" s="111"/>
      <c r="PEK19" s="111"/>
      <c r="PEL19" s="111"/>
      <c r="PEM19" s="111"/>
      <c r="PEN19" s="111"/>
      <c r="PEO19" s="111"/>
      <c r="PEP19" s="111"/>
      <c r="PEQ19" s="111"/>
      <c r="PER19" s="111"/>
      <c r="PES19" s="111"/>
      <c r="PET19" s="111"/>
      <c r="PEU19" s="111"/>
      <c r="PEV19" s="111"/>
      <c r="PEW19" s="111"/>
      <c r="PEX19" s="111"/>
      <c r="PEY19" s="111"/>
      <c r="PEZ19" s="111"/>
      <c r="PFA19" s="111"/>
      <c r="PFB19" s="111"/>
      <c r="PFC19" s="111"/>
      <c r="PFD19" s="111"/>
      <c r="PFE19" s="111"/>
      <c r="PFF19" s="111"/>
      <c r="PFG19" s="111"/>
      <c r="PFH19" s="111"/>
      <c r="PFI19" s="111"/>
      <c r="PFJ19" s="111"/>
      <c r="PFK19" s="111"/>
      <c r="PFL19" s="111"/>
      <c r="PFM19" s="111"/>
      <c r="PFN19" s="111"/>
      <c r="PFO19" s="111"/>
      <c r="PFP19" s="111"/>
      <c r="PFQ19" s="111"/>
      <c r="PFR19" s="111"/>
      <c r="PFS19" s="111"/>
      <c r="PFT19" s="111"/>
      <c r="PFU19" s="111"/>
      <c r="PFV19" s="111"/>
      <c r="PFW19" s="111"/>
      <c r="PFX19" s="111"/>
      <c r="PFY19" s="111"/>
      <c r="PFZ19" s="111"/>
      <c r="PGA19" s="111"/>
      <c r="PGB19" s="111"/>
      <c r="PGC19" s="111"/>
      <c r="PGD19" s="111"/>
      <c r="PGE19" s="111"/>
      <c r="PGF19" s="111"/>
      <c r="PGG19" s="111"/>
      <c r="PGH19" s="111"/>
      <c r="PGI19" s="111"/>
      <c r="PGJ19" s="111"/>
      <c r="PGK19" s="111"/>
      <c r="PGL19" s="111"/>
      <c r="PGM19" s="111"/>
      <c r="PGN19" s="111"/>
      <c r="PGO19" s="111"/>
      <c r="PGP19" s="111"/>
      <c r="PGQ19" s="111"/>
      <c r="PGR19" s="111"/>
      <c r="PGS19" s="111"/>
      <c r="PGT19" s="111"/>
      <c r="PGU19" s="111"/>
      <c r="PGV19" s="111"/>
      <c r="PGW19" s="111"/>
      <c r="PGX19" s="111"/>
      <c r="PGY19" s="111"/>
      <c r="PGZ19" s="111"/>
      <c r="PHA19" s="111"/>
      <c r="PHB19" s="111"/>
      <c r="PHC19" s="111"/>
      <c r="PHD19" s="111"/>
      <c r="PHE19" s="111"/>
      <c r="PHF19" s="111"/>
      <c r="PHG19" s="111"/>
      <c r="PHH19" s="111"/>
      <c r="PHI19" s="111"/>
      <c r="PHJ19" s="111"/>
      <c r="PHK19" s="111"/>
      <c r="PHL19" s="111"/>
      <c r="PHM19" s="111"/>
      <c r="PHN19" s="111"/>
      <c r="PHO19" s="111"/>
      <c r="PHP19" s="111"/>
      <c r="PHQ19" s="111"/>
      <c r="PHR19" s="111"/>
      <c r="PHS19" s="111"/>
      <c r="PHT19" s="111"/>
      <c r="PHU19" s="111"/>
      <c r="PHV19" s="111"/>
      <c r="PHW19" s="111"/>
      <c r="PHX19" s="111"/>
      <c r="PHY19" s="111"/>
      <c r="PHZ19" s="111"/>
      <c r="PIA19" s="111"/>
      <c r="PIB19" s="111"/>
      <c r="PIC19" s="111"/>
      <c r="PID19" s="111"/>
      <c r="PIE19" s="111"/>
      <c r="PIF19" s="111"/>
      <c r="PIG19" s="111"/>
      <c r="PIH19" s="111"/>
      <c r="PII19" s="111"/>
      <c r="PIJ19" s="111"/>
      <c r="PIK19" s="111"/>
      <c r="PIL19" s="111"/>
      <c r="PIM19" s="111"/>
      <c r="PIN19" s="111"/>
      <c r="PIO19" s="111"/>
      <c r="PIP19" s="111"/>
      <c r="PIQ19" s="111"/>
      <c r="PIR19" s="111"/>
      <c r="PIS19" s="111"/>
      <c r="PIT19" s="111"/>
      <c r="PIU19" s="111"/>
      <c r="PIV19" s="111"/>
      <c r="PIW19" s="111"/>
      <c r="PIX19" s="111"/>
      <c r="PIY19" s="111"/>
      <c r="PIZ19" s="111"/>
      <c r="PJA19" s="111"/>
      <c r="PJB19" s="111"/>
      <c r="PJC19" s="111"/>
      <c r="PJD19" s="111"/>
      <c r="PJE19" s="111"/>
      <c r="PJF19" s="111"/>
      <c r="PJG19" s="111"/>
      <c r="PJH19" s="111"/>
      <c r="PJI19" s="111"/>
      <c r="PJJ19" s="111"/>
      <c r="PJK19" s="111"/>
      <c r="PJL19" s="111"/>
      <c r="PJM19" s="111"/>
      <c r="PJN19" s="111"/>
      <c r="PJO19" s="111"/>
      <c r="PJP19" s="111"/>
      <c r="PJQ19" s="111"/>
      <c r="PJR19" s="111"/>
      <c r="PJS19" s="111"/>
      <c r="PJT19" s="111"/>
      <c r="PJU19" s="111"/>
      <c r="PJV19" s="111"/>
      <c r="PJW19" s="111"/>
      <c r="PJX19" s="111"/>
      <c r="PJY19" s="111"/>
      <c r="PJZ19" s="111"/>
      <c r="PKA19" s="111"/>
      <c r="PKB19" s="111"/>
      <c r="PKC19" s="111"/>
      <c r="PKD19" s="111"/>
      <c r="PKE19" s="111"/>
      <c r="PKF19" s="111"/>
      <c r="PKG19" s="111"/>
      <c r="PKH19" s="111"/>
      <c r="PKI19" s="111"/>
      <c r="PKJ19" s="111"/>
      <c r="PKK19" s="111"/>
      <c r="PKL19" s="111"/>
      <c r="PKM19" s="111"/>
      <c r="PKN19" s="111"/>
      <c r="PKO19" s="111"/>
      <c r="PKP19" s="111"/>
      <c r="PKQ19" s="111"/>
      <c r="PKR19" s="111"/>
      <c r="PKS19" s="111"/>
      <c r="PKT19" s="111"/>
      <c r="PKU19" s="111"/>
      <c r="PKV19" s="111"/>
      <c r="PKW19" s="111"/>
      <c r="PKX19" s="111"/>
      <c r="PKY19" s="111"/>
      <c r="PKZ19" s="111"/>
      <c r="PLA19" s="111"/>
      <c r="PLB19" s="111"/>
      <c r="PLC19" s="111"/>
      <c r="PLD19" s="111"/>
      <c r="PLE19" s="111"/>
      <c r="PLF19" s="111"/>
      <c r="PLG19" s="111"/>
      <c r="PLH19" s="111"/>
      <c r="PLI19" s="111"/>
      <c r="PLJ19" s="111"/>
      <c r="PLK19" s="111"/>
      <c r="PLL19" s="111"/>
      <c r="PLM19" s="111"/>
      <c r="PLN19" s="111"/>
      <c r="PLO19" s="111"/>
      <c r="PLP19" s="111"/>
      <c r="PLQ19" s="111"/>
      <c r="PLR19" s="111"/>
      <c r="PLS19" s="111"/>
      <c r="PLT19" s="111"/>
      <c r="PLU19" s="111"/>
      <c r="PLV19" s="111"/>
      <c r="PLW19" s="111"/>
      <c r="PLX19" s="111"/>
      <c r="PLY19" s="111"/>
      <c r="PLZ19" s="111"/>
      <c r="PMA19" s="111"/>
      <c r="PMB19" s="111"/>
      <c r="PMC19" s="111"/>
      <c r="PMD19" s="111"/>
      <c r="PME19" s="111"/>
      <c r="PMF19" s="111"/>
      <c r="PMG19" s="111"/>
      <c r="PMH19" s="111"/>
      <c r="PMI19" s="111"/>
      <c r="PMJ19" s="111"/>
      <c r="PMK19" s="111"/>
      <c r="PML19" s="111"/>
      <c r="PMM19" s="111"/>
      <c r="PMN19" s="111"/>
      <c r="PMO19" s="111"/>
      <c r="PMP19" s="111"/>
      <c r="PMQ19" s="111"/>
      <c r="PMR19" s="111"/>
      <c r="PMS19" s="111"/>
      <c r="PMT19" s="111"/>
      <c r="PMU19" s="111"/>
      <c r="PMV19" s="111"/>
      <c r="PMW19" s="111"/>
      <c r="PMX19" s="111"/>
      <c r="PMY19" s="111"/>
      <c r="PMZ19" s="111"/>
      <c r="PNA19" s="111"/>
      <c r="PNB19" s="111"/>
      <c r="PNC19" s="111"/>
      <c r="PND19" s="111"/>
      <c r="PNE19" s="111"/>
      <c r="PNF19" s="111"/>
      <c r="PNG19" s="111"/>
      <c r="PNH19" s="111"/>
      <c r="PNI19" s="111"/>
      <c r="PNJ19" s="111"/>
      <c r="PNK19" s="111"/>
      <c r="PNL19" s="111"/>
      <c r="PNM19" s="111"/>
      <c r="PNN19" s="111"/>
      <c r="PNO19" s="111"/>
      <c r="PNP19" s="111"/>
      <c r="PNQ19" s="111"/>
      <c r="PNR19" s="111"/>
      <c r="PNS19" s="111"/>
      <c r="PNT19" s="111"/>
      <c r="PNU19" s="111"/>
      <c r="PNV19" s="111"/>
      <c r="PNW19" s="111"/>
      <c r="PNX19" s="111"/>
      <c r="PNY19" s="111"/>
      <c r="PNZ19" s="111"/>
      <c r="POA19" s="111"/>
      <c r="POB19" s="111"/>
      <c r="POC19" s="111"/>
      <c r="POD19" s="111"/>
      <c r="POE19" s="111"/>
      <c r="POF19" s="111"/>
      <c r="POG19" s="111"/>
      <c r="POH19" s="111"/>
      <c r="POI19" s="111"/>
      <c r="POJ19" s="111"/>
      <c r="POK19" s="111"/>
      <c r="POL19" s="111"/>
      <c r="POM19" s="111"/>
      <c r="PON19" s="111"/>
      <c r="POO19" s="111"/>
      <c r="POP19" s="111"/>
      <c r="POQ19" s="111"/>
      <c r="POR19" s="111"/>
      <c r="POS19" s="111"/>
      <c r="POT19" s="111"/>
      <c r="POU19" s="111"/>
      <c r="POV19" s="111"/>
      <c r="POW19" s="111"/>
      <c r="POX19" s="111"/>
      <c r="POY19" s="111"/>
      <c r="POZ19" s="111"/>
      <c r="PPA19" s="111"/>
      <c r="PPB19" s="111"/>
      <c r="PPC19" s="111"/>
      <c r="PPD19" s="111"/>
      <c r="PPE19" s="111"/>
      <c r="PPF19" s="111"/>
      <c r="PPG19" s="111"/>
      <c r="PPH19" s="111"/>
      <c r="PPI19" s="111"/>
      <c r="PPJ19" s="111"/>
      <c r="PPK19" s="111"/>
      <c r="PPL19" s="111"/>
      <c r="PPM19" s="111"/>
      <c r="PPN19" s="111"/>
      <c r="PPO19" s="111"/>
      <c r="PPP19" s="111"/>
      <c r="PPQ19" s="111"/>
      <c r="PPR19" s="111"/>
      <c r="PPS19" s="111"/>
      <c r="PPT19" s="111"/>
      <c r="PPU19" s="111"/>
      <c r="PPV19" s="111"/>
      <c r="PPW19" s="111"/>
      <c r="PPX19" s="111"/>
      <c r="PPY19" s="111"/>
      <c r="PPZ19" s="111"/>
      <c r="PQA19" s="111"/>
      <c r="PQB19" s="111"/>
      <c r="PQC19" s="111"/>
      <c r="PQD19" s="111"/>
      <c r="PQE19" s="111"/>
      <c r="PQF19" s="111"/>
      <c r="PQG19" s="111"/>
      <c r="PQH19" s="111"/>
      <c r="PQI19" s="111"/>
      <c r="PQJ19" s="111"/>
      <c r="PQK19" s="111"/>
      <c r="PQL19" s="111"/>
      <c r="PQM19" s="111"/>
      <c r="PQN19" s="111"/>
      <c r="PQO19" s="111"/>
      <c r="PQP19" s="111"/>
      <c r="PQQ19" s="111"/>
      <c r="PQR19" s="111"/>
      <c r="PQS19" s="111"/>
      <c r="PQT19" s="111"/>
      <c r="PQU19" s="111"/>
      <c r="PQV19" s="111"/>
      <c r="PQW19" s="111"/>
      <c r="PQX19" s="111"/>
      <c r="PQY19" s="111"/>
      <c r="PQZ19" s="111"/>
      <c r="PRA19" s="111"/>
      <c r="PRB19" s="111"/>
      <c r="PRC19" s="111"/>
      <c r="PRD19" s="111"/>
      <c r="PRE19" s="111"/>
      <c r="PRF19" s="111"/>
      <c r="PRG19" s="111"/>
      <c r="PRH19" s="111"/>
      <c r="PRI19" s="111"/>
      <c r="PRJ19" s="111"/>
      <c r="PRK19" s="111"/>
      <c r="PRL19" s="111"/>
      <c r="PRM19" s="111"/>
      <c r="PRN19" s="111"/>
      <c r="PRO19" s="111"/>
      <c r="PRP19" s="111"/>
      <c r="PRQ19" s="111"/>
      <c r="PRR19" s="111"/>
      <c r="PRS19" s="111"/>
      <c r="PRT19" s="111"/>
      <c r="PRU19" s="111"/>
      <c r="PRV19" s="111"/>
      <c r="PRW19" s="111"/>
      <c r="PRX19" s="111"/>
      <c r="PRY19" s="111"/>
      <c r="PRZ19" s="111"/>
      <c r="PSA19" s="111"/>
      <c r="PSB19" s="111"/>
      <c r="PSC19" s="111"/>
      <c r="PSD19" s="111"/>
      <c r="PSE19" s="111"/>
      <c r="PSF19" s="111"/>
      <c r="PSG19" s="111"/>
      <c r="PSH19" s="111"/>
      <c r="PSI19" s="111"/>
      <c r="PSJ19" s="111"/>
      <c r="PSK19" s="111"/>
      <c r="PSL19" s="111"/>
      <c r="PSM19" s="111"/>
      <c r="PSN19" s="111"/>
      <c r="PSO19" s="111"/>
      <c r="PSP19" s="111"/>
      <c r="PSQ19" s="111"/>
      <c r="PSR19" s="111"/>
      <c r="PSS19" s="111"/>
      <c r="PST19" s="111"/>
      <c r="PSU19" s="111"/>
      <c r="PSV19" s="111"/>
      <c r="PSW19" s="111"/>
      <c r="PSX19" s="111"/>
      <c r="PSY19" s="111"/>
      <c r="PSZ19" s="111"/>
      <c r="PTA19" s="111"/>
      <c r="PTB19" s="111"/>
      <c r="PTC19" s="111"/>
      <c r="PTD19" s="111"/>
      <c r="PTE19" s="111"/>
      <c r="PTF19" s="111"/>
      <c r="PTG19" s="111"/>
      <c r="PTH19" s="111"/>
      <c r="PTI19" s="111"/>
      <c r="PTJ19" s="111"/>
      <c r="PTK19" s="111"/>
      <c r="PTL19" s="111"/>
      <c r="PTM19" s="111"/>
      <c r="PTN19" s="111"/>
      <c r="PTO19" s="111"/>
      <c r="PTP19" s="111"/>
      <c r="PTQ19" s="111"/>
      <c r="PTR19" s="111"/>
      <c r="PTS19" s="111"/>
      <c r="PTT19" s="111"/>
      <c r="PTU19" s="111"/>
      <c r="PTV19" s="111"/>
      <c r="PTW19" s="111"/>
      <c r="PTX19" s="111"/>
      <c r="PTY19" s="111"/>
      <c r="PTZ19" s="111"/>
      <c r="PUA19" s="111"/>
      <c r="PUB19" s="111"/>
      <c r="PUC19" s="111"/>
      <c r="PUD19" s="111"/>
      <c r="PUE19" s="111"/>
      <c r="PUF19" s="111"/>
      <c r="PUG19" s="111"/>
      <c r="PUH19" s="111"/>
      <c r="PUI19" s="111"/>
      <c r="PUJ19" s="111"/>
      <c r="PUK19" s="111"/>
      <c r="PUL19" s="111"/>
      <c r="PUM19" s="111"/>
      <c r="PUN19" s="111"/>
      <c r="PUO19" s="111"/>
      <c r="PUP19" s="111"/>
      <c r="PUQ19" s="111"/>
      <c r="PUR19" s="111"/>
      <c r="PUS19" s="111"/>
      <c r="PUT19" s="111"/>
      <c r="PUU19" s="111"/>
      <c r="PUV19" s="111"/>
      <c r="PUW19" s="111"/>
      <c r="PUX19" s="111"/>
      <c r="PUY19" s="111"/>
      <c r="PUZ19" s="111"/>
      <c r="PVA19" s="111"/>
      <c r="PVB19" s="111"/>
      <c r="PVC19" s="111"/>
      <c r="PVD19" s="111"/>
      <c r="PVE19" s="111"/>
      <c r="PVF19" s="111"/>
      <c r="PVG19" s="111"/>
      <c r="PVH19" s="111"/>
      <c r="PVI19" s="111"/>
      <c r="PVJ19" s="111"/>
      <c r="PVK19" s="111"/>
      <c r="PVL19" s="111"/>
      <c r="PVM19" s="111"/>
      <c r="PVN19" s="111"/>
      <c r="PVO19" s="111"/>
      <c r="PVP19" s="111"/>
      <c r="PVQ19" s="111"/>
      <c r="PVR19" s="111"/>
      <c r="PVS19" s="111"/>
      <c r="PVT19" s="111"/>
      <c r="PVU19" s="111"/>
      <c r="PVV19" s="111"/>
      <c r="PVW19" s="111"/>
      <c r="PVX19" s="111"/>
      <c r="PVY19" s="111"/>
      <c r="PVZ19" s="111"/>
      <c r="PWA19" s="111"/>
      <c r="PWB19" s="111"/>
      <c r="PWC19" s="111"/>
      <c r="PWD19" s="111"/>
      <c r="PWE19" s="111"/>
      <c r="PWF19" s="111"/>
      <c r="PWG19" s="111"/>
      <c r="PWH19" s="111"/>
      <c r="PWI19" s="111"/>
      <c r="PWJ19" s="111"/>
      <c r="PWK19" s="111"/>
      <c r="PWL19" s="111"/>
      <c r="PWM19" s="111"/>
      <c r="PWN19" s="111"/>
      <c r="PWO19" s="111"/>
      <c r="PWP19" s="111"/>
      <c r="PWQ19" s="111"/>
      <c r="PWR19" s="111"/>
      <c r="PWS19" s="111"/>
      <c r="PWT19" s="111"/>
      <c r="PWU19" s="111"/>
      <c r="PWV19" s="111"/>
      <c r="PWW19" s="111"/>
      <c r="PWX19" s="111"/>
      <c r="PWY19" s="111"/>
      <c r="PWZ19" s="111"/>
      <c r="PXA19" s="111"/>
      <c r="PXB19" s="111"/>
      <c r="PXC19" s="111"/>
      <c r="PXD19" s="111"/>
      <c r="PXE19" s="111"/>
      <c r="PXF19" s="111"/>
      <c r="PXG19" s="111"/>
      <c r="PXH19" s="111"/>
      <c r="PXI19" s="111"/>
      <c r="PXJ19" s="111"/>
      <c r="PXK19" s="111"/>
      <c r="PXL19" s="111"/>
      <c r="PXM19" s="111"/>
      <c r="PXN19" s="111"/>
      <c r="PXO19" s="111"/>
      <c r="PXP19" s="111"/>
      <c r="PXQ19" s="111"/>
      <c r="PXR19" s="111"/>
      <c r="PXS19" s="111"/>
      <c r="PXT19" s="111"/>
      <c r="PXU19" s="111"/>
      <c r="PXV19" s="111"/>
      <c r="PXW19" s="111"/>
      <c r="PXX19" s="111"/>
      <c r="PXY19" s="111"/>
      <c r="PXZ19" s="111"/>
      <c r="PYA19" s="111"/>
      <c r="PYB19" s="111"/>
      <c r="PYC19" s="111"/>
      <c r="PYD19" s="111"/>
      <c r="PYE19" s="111"/>
      <c r="PYF19" s="111"/>
      <c r="PYG19" s="111"/>
      <c r="PYH19" s="111"/>
      <c r="PYI19" s="111"/>
      <c r="PYJ19" s="111"/>
      <c r="PYK19" s="111"/>
      <c r="PYL19" s="111"/>
      <c r="PYM19" s="111"/>
      <c r="PYN19" s="111"/>
      <c r="PYO19" s="111"/>
      <c r="PYP19" s="111"/>
      <c r="PYQ19" s="111"/>
      <c r="PYR19" s="111"/>
      <c r="PYS19" s="111"/>
      <c r="PYT19" s="111"/>
      <c r="PYU19" s="111"/>
      <c r="PYV19" s="111"/>
      <c r="PYW19" s="111"/>
      <c r="PYX19" s="111"/>
      <c r="PYY19" s="111"/>
      <c r="PYZ19" s="111"/>
      <c r="PZA19" s="111"/>
      <c r="PZB19" s="111"/>
      <c r="PZC19" s="111"/>
      <c r="PZD19" s="111"/>
      <c r="PZE19" s="111"/>
      <c r="PZF19" s="111"/>
      <c r="PZG19" s="111"/>
      <c r="PZH19" s="111"/>
      <c r="PZI19" s="111"/>
      <c r="PZJ19" s="111"/>
      <c r="PZK19" s="111"/>
      <c r="PZL19" s="111"/>
      <c r="PZM19" s="111"/>
      <c r="PZN19" s="111"/>
      <c r="PZO19" s="111"/>
      <c r="PZP19" s="111"/>
      <c r="PZQ19" s="111"/>
      <c r="PZR19" s="111"/>
      <c r="PZS19" s="111"/>
      <c r="PZT19" s="111"/>
      <c r="PZU19" s="111"/>
      <c r="PZV19" s="111"/>
      <c r="PZW19" s="111"/>
      <c r="PZX19" s="111"/>
      <c r="PZY19" s="111"/>
      <c r="PZZ19" s="111"/>
      <c r="QAA19" s="111"/>
      <c r="QAB19" s="111"/>
      <c r="QAC19" s="111"/>
      <c r="QAD19" s="111"/>
      <c r="QAE19" s="111"/>
      <c r="QAF19" s="111"/>
      <c r="QAG19" s="111"/>
      <c r="QAH19" s="111"/>
      <c r="QAI19" s="111"/>
      <c r="QAJ19" s="111"/>
      <c r="QAK19" s="111"/>
      <c r="QAL19" s="111"/>
      <c r="QAM19" s="111"/>
      <c r="QAN19" s="111"/>
      <c r="QAO19" s="111"/>
      <c r="QAP19" s="111"/>
      <c r="QAQ19" s="111"/>
      <c r="QAR19" s="111"/>
      <c r="QAS19" s="111"/>
      <c r="QAT19" s="111"/>
      <c r="QAU19" s="111"/>
      <c r="QAV19" s="111"/>
      <c r="QAW19" s="111"/>
      <c r="QAX19" s="111"/>
      <c r="QAY19" s="111"/>
      <c r="QAZ19" s="111"/>
      <c r="QBA19" s="111"/>
      <c r="QBB19" s="111"/>
      <c r="QBC19" s="111"/>
      <c r="QBD19" s="111"/>
      <c r="QBE19" s="111"/>
      <c r="QBF19" s="111"/>
      <c r="QBG19" s="111"/>
      <c r="QBH19" s="111"/>
      <c r="QBI19" s="111"/>
      <c r="QBJ19" s="111"/>
      <c r="QBK19" s="111"/>
      <c r="QBL19" s="111"/>
      <c r="QBM19" s="111"/>
      <c r="QBN19" s="111"/>
      <c r="QBO19" s="111"/>
      <c r="QBP19" s="111"/>
      <c r="QBQ19" s="111"/>
      <c r="QBR19" s="111"/>
      <c r="QBS19" s="111"/>
      <c r="QBT19" s="111"/>
      <c r="QBU19" s="111"/>
      <c r="QBV19" s="111"/>
      <c r="QBW19" s="111"/>
      <c r="QBX19" s="111"/>
      <c r="QBY19" s="111"/>
      <c r="QBZ19" s="111"/>
      <c r="QCA19" s="111"/>
      <c r="QCB19" s="111"/>
      <c r="QCC19" s="111"/>
      <c r="QCD19" s="111"/>
      <c r="QCE19" s="111"/>
      <c r="QCF19" s="111"/>
      <c r="QCG19" s="111"/>
      <c r="QCH19" s="111"/>
      <c r="QCI19" s="111"/>
      <c r="QCJ19" s="111"/>
      <c r="QCK19" s="111"/>
      <c r="QCL19" s="111"/>
      <c r="QCM19" s="111"/>
      <c r="QCN19" s="111"/>
      <c r="QCO19" s="111"/>
      <c r="QCP19" s="111"/>
      <c r="QCQ19" s="111"/>
      <c r="QCR19" s="111"/>
      <c r="QCS19" s="111"/>
      <c r="QCT19" s="111"/>
      <c r="QCU19" s="111"/>
      <c r="QCV19" s="111"/>
      <c r="QCW19" s="111"/>
      <c r="QCX19" s="111"/>
      <c r="QCY19" s="111"/>
      <c r="QCZ19" s="111"/>
      <c r="QDA19" s="111"/>
      <c r="QDB19" s="111"/>
      <c r="QDC19" s="111"/>
      <c r="QDD19" s="111"/>
      <c r="QDE19" s="111"/>
      <c r="QDF19" s="111"/>
      <c r="QDG19" s="111"/>
      <c r="QDH19" s="111"/>
      <c r="QDI19" s="111"/>
      <c r="QDJ19" s="111"/>
      <c r="QDK19" s="111"/>
      <c r="QDL19" s="111"/>
      <c r="QDM19" s="111"/>
      <c r="QDN19" s="111"/>
      <c r="QDO19" s="111"/>
      <c r="QDP19" s="111"/>
      <c r="QDQ19" s="111"/>
      <c r="QDR19" s="111"/>
      <c r="QDS19" s="111"/>
      <c r="QDT19" s="111"/>
      <c r="QDU19" s="111"/>
      <c r="QDV19" s="111"/>
      <c r="QDW19" s="111"/>
      <c r="QDX19" s="111"/>
      <c r="QDY19" s="111"/>
      <c r="QDZ19" s="111"/>
      <c r="QEA19" s="111"/>
      <c r="QEB19" s="111"/>
      <c r="QEC19" s="111"/>
      <c r="QED19" s="111"/>
      <c r="QEE19" s="111"/>
      <c r="QEF19" s="111"/>
      <c r="QEG19" s="111"/>
      <c r="QEH19" s="111"/>
      <c r="QEI19" s="111"/>
      <c r="QEJ19" s="111"/>
      <c r="QEK19" s="111"/>
      <c r="QEL19" s="111"/>
      <c r="QEM19" s="111"/>
      <c r="QEN19" s="111"/>
      <c r="QEO19" s="111"/>
      <c r="QEP19" s="111"/>
      <c r="QEQ19" s="111"/>
      <c r="QER19" s="111"/>
      <c r="QES19" s="111"/>
      <c r="QET19" s="111"/>
      <c r="QEU19" s="111"/>
      <c r="QEV19" s="111"/>
      <c r="QEW19" s="111"/>
      <c r="QEX19" s="111"/>
      <c r="QEY19" s="111"/>
      <c r="QEZ19" s="111"/>
      <c r="QFA19" s="111"/>
      <c r="QFB19" s="111"/>
      <c r="QFC19" s="111"/>
      <c r="QFD19" s="111"/>
      <c r="QFE19" s="111"/>
      <c r="QFF19" s="111"/>
      <c r="QFG19" s="111"/>
      <c r="QFH19" s="111"/>
      <c r="QFI19" s="111"/>
      <c r="QFJ19" s="111"/>
      <c r="QFK19" s="111"/>
      <c r="QFL19" s="111"/>
      <c r="QFM19" s="111"/>
      <c r="QFN19" s="111"/>
      <c r="QFO19" s="111"/>
      <c r="QFP19" s="111"/>
      <c r="QFQ19" s="111"/>
      <c r="QFR19" s="111"/>
      <c r="QFS19" s="111"/>
      <c r="QFT19" s="111"/>
      <c r="QFU19" s="111"/>
      <c r="QFV19" s="111"/>
      <c r="QFW19" s="111"/>
      <c r="QFX19" s="111"/>
      <c r="QFY19" s="111"/>
      <c r="QFZ19" s="111"/>
      <c r="QGA19" s="111"/>
      <c r="QGB19" s="111"/>
      <c r="QGC19" s="111"/>
      <c r="QGD19" s="111"/>
      <c r="QGE19" s="111"/>
      <c r="QGF19" s="111"/>
      <c r="QGG19" s="111"/>
      <c r="QGH19" s="111"/>
      <c r="QGI19" s="111"/>
      <c r="QGJ19" s="111"/>
      <c r="QGK19" s="111"/>
      <c r="QGL19" s="111"/>
      <c r="QGM19" s="111"/>
      <c r="QGN19" s="111"/>
      <c r="QGO19" s="111"/>
      <c r="QGP19" s="111"/>
      <c r="QGQ19" s="111"/>
      <c r="QGR19" s="111"/>
      <c r="QGS19" s="111"/>
      <c r="QGT19" s="111"/>
      <c r="QGU19" s="111"/>
      <c r="QGV19" s="111"/>
      <c r="QGW19" s="111"/>
      <c r="QGX19" s="111"/>
      <c r="QGY19" s="111"/>
      <c r="QGZ19" s="111"/>
      <c r="QHA19" s="111"/>
      <c r="QHB19" s="111"/>
      <c r="QHC19" s="111"/>
      <c r="QHD19" s="111"/>
      <c r="QHE19" s="111"/>
      <c r="QHF19" s="111"/>
      <c r="QHG19" s="111"/>
      <c r="QHH19" s="111"/>
      <c r="QHI19" s="111"/>
      <c r="QHJ19" s="111"/>
      <c r="QHK19" s="111"/>
      <c r="QHL19" s="111"/>
      <c r="QHM19" s="111"/>
      <c r="QHN19" s="111"/>
      <c r="QHO19" s="111"/>
      <c r="QHP19" s="111"/>
      <c r="QHQ19" s="111"/>
      <c r="QHR19" s="111"/>
      <c r="QHS19" s="111"/>
      <c r="QHT19" s="111"/>
      <c r="QHU19" s="111"/>
      <c r="QHV19" s="111"/>
      <c r="QHW19" s="111"/>
      <c r="QHX19" s="111"/>
      <c r="QHY19" s="111"/>
      <c r="QHZ19" s="111"/>
      <c r="QIA19" s="111"/>
      <c r="QIB19" s="111"/>
      <c r="QIC19" s="111"/>
      <c r="QID19" s="111"/>
      <c r="QIE19" s="111"/>
      <c r="QIF19" s="111"/>
      <c r="QIG19" s="111"/>
      <c r="QIH19" s="111"/>
      <c r="QII19" s="111"/>
      <c r="QIJ19" s="111"/>
      <c r="QIK19" s="111"/>
      <c r="QIL19" s="111"/>
      <c r="QIM19" s="111"/>
      <c r="QIN19" s="111"/>
      <c r="QIO19" s="111"/>
      <c r="QIP19" s="111"/>
      <c r="QIQ19" s="111"/>
      <c r="QIR19" s="111"/>
      <c r="QIS19" s="111"/>
      <c r="QIT19" s="111"/>
      <c r="QIU19" s="111"/>
      <c r="QIV19" s="111"/>
      <c r="QIW19" s="111"/>
      <c r="QIX19" s="111"/>
      <c r="QIY19" s="111"/>
      <c r="QIZ19" s="111"/>
      <c r="QJA19" s="111"/>
      <c r="QJB19" s="111"/>
      <c r="QJC19" s="111"/>
      <c r="QJD19" s="111"/>
      <c r="QJE19" s="111"/>
      <c r="QJF19" s="111"/>
      <c r="QJG19" s="111"/>
      <c r="QJH19" s="111"/>
      <c r="QJI19" s="111"/>
      <c r="QJJ19" s="111"/>
      <c r="QJK19" s="111"/>
      <c r="QJL19" s="111"/>
      <c r="QJM19" s="111"/>
      <c r="QJN19" s="111"/>
      <c r="QJO19" s="111"/>
      <c r="QJP19" s="111"/>
      <c r="QJQ19" s="111"/>
      <c r="QJR19" s="111"/>
      <c r="QJS19" s="111"/>
      <c r="QJT19" s="111"/>
      <c r="QJU19" s="111"/>
      <c r="QJV19" s="111"/>
      <c r="QJW19" s="111"/>
      <c r="QJX19" s="111"/>
      <c r="QJY19" s="111"/>
      <c r="QJZ19" s="111"/>
      <c r="QKA19" s="111"/>
      <c r="QKB19" s="111"/>
      <c r="QKC19" s="111"/>
      <c r="QKD19" s="111"/>
      <c r="QKE19" s="111"/>
      <c r="QKF19" s="111"/>
      <c r="QKG19" s="111"/>
      <c r="QKH19" s="111"/>
      <c r="QKI19" s="111"/>
      <c r="QKJ19" s="111"/>
      <c r="QKK19" s="111"/>
      <c r="QKL19" s="111"/>
      <c r="QKM19" s="111"/>
      <c r="QKN19" s="111"/>
      <c r="QKO19" s="111"/>
      <c r="QKP19" s="111"/>
      <c r="QKQ19" s="111"/>
      <c r="QKR19" s="111"/>
      <c r="QKS19" s="111"/>
      <c r="QKT19" s="111"/>
      <c r="QKU19" s="111"/>
      <c r="QKV19" s="111"/>
      <c r="QKW19" s="111"/>
      <c r="QKX19" s="111"/>
      <c r="QKY19" s="111"/>
      <c r="QKZ19" s="111"/>
      <c r="QLA19" s="111"/>
      <c r="QLB19" s="111"/>
      <c r="QLC19" s="111"/>
      <c r="QLD19" s="111"/>
      <c r="QLE19" s="111"/>
      <c r="QLF19" s="111"/>
      <c r="QLG19" s="111"/>
      <c r="QLH19" s="111"/>
      <c r="QLI19" s="111"/>
      <c r="QLJ19" s="111"/>
      <c r="QLK19" s="111"/>
      <c r="QLL19" s="111"/>
      <c r="QLM19" s="111"/>
      <c r="QLN19" s="111"/>
      <c r="QLO19" s="111"/>
      <c r="QLP19" s="111"/>
      <c r="QLQ19" s="111"/>
      <c r="QLR19" s="111"/>
      <c r="QLS19" s="111"/>
      <c r="QLT19" s="111"/>
      <c r="QLU19" s="111"/>
      <c r="QLV19" s="111"/>
      <c r="QLW19" s="111"/>
      <c r="QLX19" s="111"/>
      <c r="QLY19" s="111"/>
      <c r="QLZ19" s="111"/>
      <c r="QMA19" s="111"/>
      <c r="QMB19" s="111"/>
      <c r="QMC19" s="111"/>
      <c r="QMD19" s="111"/>
      <c r="QME19" s="111"/>
      <c r="QMF19" s="111"/>
      <c r="QMG19" s="111"/>
      <c r="QMH19" s="111"/>
      <c r="QMI19" s="111"/>
      <c r="QMJ19" s="111"/>
      <c r="QMK19" s="111"/>
      <c r="QML19" s="111"/>
      <c r="QMM19" s="111"/>
      <c r="QMN19" s="111"/>
      <c r="QMO19" s="111"/>
      <c r="QMP19" s="111"/>
      <c r="QMQ19" s="111"/>
      <c r="QMR19" s="111"/>
      <c r="QMS19" s="111"/>
      <c r="QMT19" s="111"/>
      <c r="QMU19" s="111"/>
      <c r="QMV19" s="111"/>
      <c r="QMW19" s="111"/>
      <c r="QMX19" s="111"/>
      <c r="QMY19" s="111"/>
      <c r="QMZ19" s="111"/>
      <c r="QNA19" s="111"/>
      <c r="QNB19" s="111"/>
      <c r="QNC19" s="111"/>
      <c r="QND19" s="111"/>
      <c r="QNE19" s="111"/>
      <c r="QNF19" s="111"/>
      <c r="QNG19" s="111"/>
      <c r="QNH19" s="111"/>
      <c r="QNI19" s="111"/>
      <c r="QNJ19" s="111"/>
      <c r="QNK19" s="111"/>
      <c r="QNL19" s="111"/>
      <c r="QNM19" s="111"/>
      <c r="QNN19" s="111"/>
      <c r="QNO19" s="111"/>
      <c r="QNP19" s="111"/>
      <c r="QNQ19" s="111"/>
      <c r="QNR19" s="111"/>
      <c r="QNS19" s="111"/>
      <c r="QNT19" s="111"/>
      <c r="QNU19" s="111"/>
      <c r="QNV19" s="111"/>
      <c r="QNW19" s="111"/>
      <c r="QNX19" s="111"/>
      <c r="QNY19" s="111"/>
      <c r="QNZ19" s="111"/>
      <c r="QOA19" s="111"/>
      <c r="QOB19" s="111"/>
      <c r="QOC19" s="111"/>
      <c r="QOD19" s="111"/>
      <c r="QOE19" s="111"/>
      <c r="QOF19" s="111"/>
      <c r="QOG19" s="111"/>
      <c r="QOH19" s="111"/>
      <c r="QOI19" s="111"/>
      <c r="QOJ19" s="111"/>
      <c r="QOK19" s="111"/>
      <c r="QOL19" s="111"/>
      <c r="QOM19" s="111"/>
      <c r="QON19" s="111"/>
      <c r="QOO19" s="111"/>
      <c r="QOP19" s="111"/>
      <c r="QOQ19" s="111"/>
      <c r="QOR19" s="111"/>
      <c r="QOS19" s="111"/>
      <c r="QOT19" s="111"/>
      <c r="QOU19" s="111"/>
      <c r="QOV19" s="111"/>
      <c r="QOW19" s="111"/>
      <c r="QOX19" s="111"/>
      <c r="QOY19" s="111"/>
      <c r="QOZ19" s="111"/>
      <c r="QPA19" s="111"/>
      <c r="QPB19" s="111"/>
      <c r="QPC19" s="111"/>
      <c r="QPD19" s="111"/>
      <c r="QPE19" s="111"/>
      <c r="QPF19" s="111"/>
      <c r="QPG19" s="111"/>
      <c r="QPH19" s="111"/>
      <c r="QPI19" s="111"/>
      <c r="QPJ19" s="111"/>
      <c r="QPK19" s="111"/>
      <c r="QPL19" s="111"/>
      <c r="QPM19" s="111"/>
      <c r="QPN19" s="111"/>
      <c r="QPO19" s="111"/>
      <c r="QPP19" s="111"/>
      <c r="QPQ19" s="111"/>
      <c r="QPR19" s="111"/>
      <c r="QPS19" s="111"/>
      <c r="QPT19" s="111"/>
      <c r="QPU19" s="111"/>
      <c r="QPV19" s="111"/>
      <c r="QPW19" s="111"/>
      <c r="QPX19" s="111"/>
      <c r="QPY19" s="111"/>
      <c r="QPZ19" s="111"/>
      <c r="QQA19" s="111"/>
      <c r="QQB19" s="111"/>
      <c r="QQC19" s="111"/>
      <c r="QQD19" s="111"/>
      <c r="QQE19" s="111"/>
      <c r="QQF19" s="111"/>
      <c r="QQG19" s="111"/>
      <c r="QQH19" s="111"/>
      <c r="QQI19" s="111"/>
      <c r="QQJ19" s="111"/>
      <c r="QQK19" s="111"/>
      <c r="QQL19" s="111"/>
      <c r="QQM19" s="111"/>
      <c r="QQN19" s="111"/>
      <c r="QQO19" s="111"/>
      <c r="QQP19" s="111"/>
      <c r="QQQ19" s="111"/>
      <c r="QQR19" s="111"/>
      <c r="QQS19" s="111"/>
      <c r="QQT19" s="111"/>
      <c r="QQU19" s="111"/>
      <c r="QQV19" s="111"/>
      <c r="QQW19" s="111"/>
      <c r="QQX19" s="111"/>
      <c r="QQY19" s="111"/>
      <c r="QQZ19" s="111"/>
      <c r="QRA19" s="111"/>
      <c r="QRB19" s="111"/>
      <c r="QRC19" s="111"/>
      <c r="QRD19" s="111"/>
      <c r="QRE19" s="111"/>
      <c r="QRF19" s="111"/>
      <c r="QRG19" s="111"/>
      <c r="QRH19" s="111"/>
      <c r="QRI19" s="111"/>
      <c r="QRJ19" s="111"/>
      <c r="QRK19" s="111"/>
      <c r="QRL19" s="111"/>
      <c r="QRM19" s="111"/>
      <c r="QRN19" s="111"/>
      <c r="QRO19" s="111"/>
      <c r="QRP19" s="111"/>
      <c r="QRQ19" s="111"/>
      <c r="QRR19" s="111"/>
      <c r="QRS19" s="111"/>
      <c r="QRT19" s="111"/>
      <c r="QRU19" s="111"/>
      <c r="QRV19" s="111"/>
      <c r="QRW19" s="111"/>
      <c r="QRX19" s="111"/>
      <c r="QRY19" s="111"/>
      <c r="QRZ19" s="111"/>
      <c r="QSA19" s="111"/>
      <c r="QSB19" s="111"/>
      <c r="QSC19" s="111"/>
      <c r="QSD19" s="111"/>
      <c r="QSE19" s="111"/>
      <c r="QSF19" s="111"/>
      <c r="QSG19" s="111"/>
      <c r="QSH19" s="111"/>
      <c r="QSI19" s="111"/>
      <c r="QSJ19" s="111"/>
      <c r="QSK19" s="111"/>
      <c r="QSL19" s="111"/>
      <c r="QSM19" s="111"/>
      <c r="QSN19" s="111"/>
      <c r="QSO19" s="111"/>
      <c r="QSP19" s="111"/>
      <c r="QSQ19" s="111"/>
      <c r="QSR19" s="111"/>
      <c r="QSS19" s="111"/>
      <c r="QST19" s="111"/>
      <c r="QSU19" s="111"/>
      <c r="QSV19" s="111"/>
      <c r="QSW19" s="111"/>
      <c r="QSX19" s="111"/>
      <c r="QSY19" s="111"/>
      <c r="QSZ19" s="111"/>
      <c r="QTA19" s="111"/>
      <c r="QTB19" s="111"/>
      <c r="QTC19" s="111"/>
      <c r="QTD19" s="111"/>
      <c r="QTE19" s="111"/>
      <c r="QTF19" s="111"/>
      <c r="QTG19" s="111"/>
      <c r="QTH19" s="111"/>
      <c r="QTI19" s="111"/>
      <c r="QTJ19" s="111"/>
      <c r="QTK19" s="111"/>
      <c r="QTL19" s="111"/>
      <c r="QTM19" s="111"/>
      <c r="QTN19" s="111"/>
      <c r="QTO19" s="111"/>
      <c r="QTP19" s="111"/>
      <c r="QTQ19" s="111"/>
      <c r="QTR19" s="111"/>
      <c r="QTS19" s="111"/>
      <c r="QTT19" s="111"/>
      <c r="QTU19" s="111"/>
      <c r="QTV19" s="111"/>
      <c r="QTW19" s="111"/>
      <c r="QTX19" s="111"/>
      <c r="QTY19" s="111"/>
      <c r="QTZ19" s="111"/>
      <c r="QUA19" s="111"/>
      <c r="QUB19" s="111"/>
      <c r="QUC19" s="111"/>
      <c r="QUD19" s="111"/>
      <c r="QUE19" s="111"/>
      <c r="QUF19" s="111"/>
      <c r="QUG19" s="111"/>
      <c r="QUH19" s="111"/>
      <c r="QUI19" s="111"/>
      <c r="QUJ19" s="111"/>
      <c r="QUK19" s="111"/>
      <c r="QUL19" s="111"/>
      <c r="QUM19" s="111"/>
      <c r="QUN19" s="111"/>
      <c r="QUO19" s="111"/>
      <c r="QUP19" s="111"/>
      <c r="QUQ19" s="111"/>
      <c r="QUR19" s="111"/>
      <c r="QUS19" s="111"/>
      <c r="QUT19" s="111"/>
      <c r="QUU19" s="111"/>
      <c r="QUV19" s="111"/>
      <c r="QUW19" s="111"/>
      <c r="QUX19" s="111"/>
      <c r="QUY19" s="111"/>
      <c r="QUZ19" s="111"/>
      <c r="QVA19" s="111"/>
      <c r="QVB19" s="111"/>
      <c r="QVC19" s="111"/>
      <c r="QVD19" s="111"/>
      <c r="QVE19" s="111"/>
      <c r="QVF19" s="111"/>
      <c r="QVG19" s="111"/>
      <c r="QVH19" s="111"/>
      <c r="QVI19" s="111"/>
      <c r="QVJ19" s="111"/>
      <c r="QVK19" s="111"/>
      <c r="QVL19" s="111"/>
      <c r="QVM19" s="111"/>
      <c r="QVN19" s="111"/>
      <c r="QVO19" s="111"/>
      <c r="QVP19" s="111"/>
      <c r="QVQ19" s="111"/>
      <c r="QVR19" s="111"/>
      <c r="QVS19" s="111"/>
      <c r="QVT19" s="111"/>
      <c r="QVU19" s="111"/>
      <c r="QVV19" s="111"/>
      <c r="QVW19" s="111"/>
      <c r="QVX19" s="111"/>
      <c r="QVY19" s="111"/>
      <c r="QVZ19" s="111"/>
      <c r="QWA19" s="111"/>
      <c r="QWB19" s="111"/>
      <c r="QWC19" s="111"/>
      <c r="QWD19" s="111"/>
      <c r="QWE19" s="111"/>
      <c r="QWF19" s="111"/>
      <c r="QWG19" s="111"/>
      <c r="QWH19" s="111"/>
      <c r="QWI19" s="111"/>
      <c r="QWJ19" s="111"/>
      <c r="QWK19" s="111"/>
      <c r="QWL19" s="111"/>
      <c r="QWM19" s="111"/>
      <c r="QWN19" s="111"/>
      <c r="QWO19" s="111"/>
      <c r="QWP19" s="111"/>
      <c r="QWQ19" s="111"/>
      <c r="QWR19" s="111"/>
      <c r="QWS19" s="111"/>
      <c r="QWT19" s="111"/>
      <c r="QWU19" s="111"/>
      <c r="QWV19" s="111"/>
      <c r="QWW19" s="111"/>
      <c r="QWX19" s="111"/>
      <c r="QWY19" s="111"/>
      <c r="QWZ19" s="111"/>
      <c r="QXA19" s="111"/>
      <c r="QXB19" s="111"/>
      <c r="QXC19" s="111"/>
      <c r="QXD19" s="111"/>
      <c r="QXE19" s="111"/>
      <c r="QXF19" s="111"/>
      <c r="QXG19" s="111"/>
      <c r="QXH19" s="111"/>
      <c r="QXI19" s="111"/>
      <c r="QXJ19" s="111"/>
      <c r="QXK19" s="111"/>
      <c r="QXL19" s="111"/>
      <c r="QXM19" s="111"/>
      <c r="QXN19" s="111"/>
      <c r="QXO19" s="111"/>
      <c r="QXP19" s="111"/>
      <c r="QXQ19" s="111"/>
      <c r="QXR19" s="111"/>
      <c r="QXS19" s="111"/>
      <c r="QXT19" s="111"/>
      <c r="QXU19" s="111"/>
      <c r="QXV19" s="111"/>
      <c r="QXW19" s="111"/>
      <c r="QXX19" s="111"/>
      <c r="QXY19" s="111"/>
      <c r="QXZ19" s="111"/>
      <c r="QYA19" s="111"/>
      <c r="QYB19" s="111"/>
      <c r="QYC19" s="111"/>
      <c r="QYD19" s="111"/>
      <c r="QYE19" s="111"/>
      <c r="QYF19" s="111"/>
      <c r="QYG19" s="111"/>
      <c r="QYH19" s="111"/>
      <c r="QYI19" s="111"/>
      <c r="QYJ19" s="111"/>
      <c r="QYK19" s="111"/>
      <c r="QYL19" s="111"/>
      <c r="QYM19" s="111"/>
      <c r="QYN19" s="111"/>
      <c r="QYO19" s="111"/>
      <c r="QYP19" s="111"/>
      <c r="QYQ19" s="111"/>
      <c r="QYR19" s="111"/>
      <c r="QYS19" s="111"/>
      <c r="QYT19" s="111"/>
      <c r="QYU19" s="111"/>
      <c r="QYV19" s="111"/>
      <c r="QYW19" s="111"/>
      <c r="QYX19" s="111"/>
      <c r="QYY19" s="111"/>
      <c r="QYZ19" s="111"/>
      <c r="QZA19" s="111"/>
      <c r="QZB19" s="111"/>
      <c r="QZC19" s="111"/>
      <c r="QZD19" s="111"/>
      <c r="QZE19" s="111"/>
      <c r="QZF19" s="111"/>
      <c r="QZG19" s="111"/>
      <c r="QZH19" s="111"/>
      <c r="QZI19" s="111"/>
      <c r="QZJ19" s="111"/>
      <c r="QZK19" s="111"/>
      <c r="QZL19" s="111"/>
      <c r="QZM19" s="111"/>
      <c r="QZN19" s="111"/>
      <c r="QZO19" s="111"/>
      <c r="QZP19" s="111"/>
      <c r="QZQ19" s="111"/>
      <c r="QZR19" s="111"/>
      <c r="QZS19" s="111"/>
      <c r="QZT19" s="111"/>
      <c r="QZU19" s="111"/>
      <c r="QZV19" s="111"/>
      <c r="QZW19" s="111"/>
      <c r="QZX19" s="111"/>
      <c r="QZY19" s="111"/>
      <c r="QZZ19" s="111"/>
      <c r="RAA19" s="111"/>
      <c r="RAB19" s="111"/>
      <c r="RAC19" s="111"/>
      <c r="RAD19" s="111"/>
      <c r="RAE19" s="111"/>
      <c r="RAF19" s="111"/>
      <c r="RAG19" s="111"/>
      <c r="RAH19" s="111"/>
      <c r="RAI19" s="111"/>
      <c r="RAJ19" s="111"/>
      <c r="RAK19" s="111"/>
      <c r="RAL19" s="111"/>
      <c r="RAM19" s="111"/>
      <c r="RAN19" s="111"/>
      <c r="RAO19" s="111"/>
      <c r="RAP19" s="111"/>
      <c r="RAQ19" s="111"/>
      <c r="RAR19" s="111"/>
      <c r="RAS19" s="111"/>
      <c r="RAT19" s="111"/>
      <c r="RAU19" s="111"/>
      <c r="RAV19" s="111"/>
      <c r="RAW19" s="111"/>
      <c r="RAX19" s="111"/>
      <c r="RAY19" s="111"/>
      <c r="RAZ19" s="111"/>
      <c r="RBA19" s="111"/>
      <c r="RBB19" s="111"/>
      <c r="RBC19" s="111"/>
      <c r="RBD19" s="111"/>
      <c r="RBE19" s="111"/>
      <c r="RBF19" s="111"/>
      <c r="RBG19" s="111"/>
      <c r="RBH19" s="111"/>
      <c r="RBI19" s="111"/>
      <c r="RBJ19" s="111"/>
      <c r="RBK19" s="111"/>
      <c r="RBL19" s="111"/>
      <c r="RBM19" s="111"/>
      <c r="RBN19" s="111"/>
      <c r="RBO19" s="111"/>
      <c r="RBP19" s="111"/>
      <c r="RBQ19" s="111"/>
      <c r="RBR19" s="111"/>
      <c r="RBS19" s="111"/>
      <c r="RBT19" s="111"/>
      <c r="RBU19" s="111"/>
      <c r="RBV19" s="111"/>
      <c r="RBW19" s="111"/>
      <c r="RBX19" s="111"/>
      <c r="RBY19" s="111"/>
      <c r="RBZ19" s="111"/>
      <c r="RCA19" s="111"/>
      <c r="RCB19" s="111"/>
      <c r="RCC19" s="111"/>
      <c r="RCD19" s="111"/>
      <c r="RCE19" s="111"/>
      <c r="RCF19" s="111"/>
      <c r="RCG19" s="111"/>
      <c r="RCH19" s="111"/>
      <c r="RCI19" s="111"/>
      <c r="RCJ19" s="111"/>
      <c r="RCK19" s="111"/>
      <c r="RCL19" s="111"/>
      <c r="RCM19" s="111"/>
      <c r="RCN19" s="111"/>
      <c r="RCO19" s="111"/>
      <c r="RCP19" s="111"/>
      <c r="RCQ19" s="111"/>
      <c r="RCR19" s="111"/>
      <c r="RCS19" s="111"/>
      <c r="RCT19" s="111"/>
      <c r="RCU19" s="111"/>
      <c r="RCV19" s="111"/>
      <c r="RCW19" s="111"/>
      <c r="RCX19" s="111"/>
      <c r="RCY19" s="111"/>
      <c r="RCZ19" s="111"/>
      <c r="RDA19" s="111"/>
      <c r="RDB19" s="111"/>
      <c r="RDC19" s="111"/>
      <c r="RDD19" s="111"/>
      <c r="RDE19" s="111"/>
      <c r="RDF19" s="111"/>
      <c r="RDG19" s="111"/>
      <c r="RDH19" s="111"/>
      <c r="RDI19" s="111"/>
      <c r="RDJ19" s="111"/>
      <c r="RDK19" s="111"/>
      <c r="RDL19" s="111"/>
      <c r="RDM19" s="111"/>
      <c r="RDN19" s="111"/>
      <c r="RDO19" s="111"/>
      <c r="RDP19" s="111"/>
      <c r="RDQ19" s="111"/>
      <c r="RDR19" s="111"/>
      <c r="RDS19" s="111"/>
      <c r="RDT19" s="111"/>
      <c r="RDU19" s="111"/>
      <c r="RDV19" s="111"/>
      <c r="RDW19" s="111"/>
      <c r="RDX19" s="111"/>
      <c r="RDY19" s="111"/>
      <c r="RDZ19" s="111"/>
      <c r="REA19" s="111"/>
      <c r="REB19" s="111"/>
      <c r="REC19" s="111"/>
      <c r="RED19" s="111"/>
      <c r="REE19" s="111"/>
      <c r="REF19" s="111"/>
      <c r="REG19" s="111"/>
      <c r="REH19" s="111"/>
      <c r="REI19" s="111"/>
      <c r="REJ19" s="111"/>
      <c r="REK19" s="111"/>
      <c r="REL19" s="111"/>
      <c r="REM19" s="111"/>
      <c r="REN19" s="111"/>
      <c r="REO19" s="111"/>
      <c r="REP19" s="111"/>
      <c r="REQ19" s="111"/>
      <c r="RER19" s="111"/>
      <c r="RES19" s="111"/>
      <c r="RET19" s="111"/>
      <c r="REU19" s="111"/>
      <c r="REV19" s="111"/>
      <c r="REW19" s="111"/>
      <c r="REX19" s="111"/>
      <c r="REY19" s="111"/>
      <c r="REZ19" s="111"/>
      <c r="RFA19" s="111"/>
      <c r="RFB19" s="111"/>
      <c r="RFC19" s="111"/>
      <c r="RFD19" s="111"/>
      <c r="RFE19" s="111"/>
      <c r="RFF19" s="111"/>
      <c r="RFG19" s="111"/>
      <c r="RFH19" s="111"/>
      <c r="RFI19" s="111"/>
      <c r="RFJ19" s="111"/>
      <c r="RFK19" s="111"/>
      <c r="RFL19" s="111"/>
      <c r="RFM19" s="111"/>
      <c r="RFN19" s="111"/>
      <c r="RFO19" s="111"/>
      <c r="RFP19" s="111"/>
      <c r="RFQ19" s="111"/>
      <c r="RFR19" s="111"/>
      <c r="RFS19" s="111"/>
      <c r="RFT19" s="111"/>
      <c r="RFU19" s="111"/>
      <c r="RFV19" s="111"/>
      <c r="RFW19" s="111"/>
      <c r="RFX19" s="111"/>
      <c r="RFY19" s="111"/>
      <c r="RFZ19" s="111"/>
      <c r="RGA19" s="111"/>
      <c r="RGB19" s="111"/>
      <c r="RGC19" s="111"/>
      <c r="RGD19" s="111"/>
      <c r="RGE19" s="111"/>
      <c r="RGF19" s="111"/>
      <c r="RGG19" s="111"/>
      <c r="RGH19" s="111"/>
      <c r="RGI19" s="111"/>
      <c r="RGJ19" s="111"/>
      <c r="RGK19" s="111"/>
      <c r="RGL19" s="111"/>
      <c r="RGM19" s="111"/>
      <c r="RGN19" s="111"/>
      <c r="RGO19" s="111"/>
      <c r="RGP19" s="111"/>
      <c r="RGQ19" s="111"/>
      <c r="RGR19" s="111"/>
      <c r="RGS19" s="111"/>
      <c r="RGT19" s="111"/>
      <c r="RGU19" s="111"/>
      <c r="RGV19" s="111"/>
      <c r="RGW19" s="111"/>
      <c r="RGX19" s="111"/>
      <c r="RGY19" s="111"/>
      <c r="RGZ19" s="111"/>
      <c r="RHA19" s="111"/>
      <c r="RHB19" s="111"/>
      <c r="RHC19" s="111"/>
      <c r="RHD19" s="111"/>
      <c r="RHE19" s="111"/>
      <c r="RHF19" s="111"/>
      <c r="RHG19" s="111"/>
      <c r="RHH19" s="111"/>
      <c r="RHI19" s="111"/>
      <c r="RHJ19" s="111"/>
      <c r="RHK19" s="111"/>
      <c r="RHL19" s="111"/>
      <c r="RHM19" s="111"/>
      <c r="RHN19" s="111"/>
      <c r="RHO19" s="111"/>
      <c r="RHP19" s="111"/>
      <c r="RHQ19" s="111"/>
      <c r="RHR19" s="111"/>
      <c r="RHS19" s="111"/>
      <c r="RHT19" s="111"/>
      <c r="RHU19" s="111"/>
      <c r="RHV19" s="111"/>
      <c r="RHW19" s="111"/>
      <c r="RHX19" s="111"/>
      <c r="RHY19" s="111"/>
      <c r="RHZ19" s="111"/>
      <c r="RIA19" s="111"/>
      <c r="RIB19" s="111"/>
      <c r="RIC19" s="111"/>
      <c r="RID19" s="111"/>
      <c r="RIE19" s="111"/>
      <c r="RIF19" s="111"/>
      <c r="RIG19" s="111"/>
      <c r="RIH19" s="111"/>
      <c r="RII19" s="111"/>
      <c r="RIJ19" s="111"/>
      <c r="RIK19" s="111"/>
      <c r="RIL19" s="111"/>
      <c r="RIM19" s="111"/>
      <c r="RIN19" s="111"/>
      <c r="RIO19" s="111"/>
      <c r="RIP19" s="111"/>
      <c r="RIQ19" s="111"/>
      <c r="RIR19" s="111"/>
      <c r="RIS19" s="111"/>
      <c r="RIT19" s="111"/>
      <c r="RIU19" s="111"/>
      <c r="RIV19" s="111"/>
      <c r="RIW19" s="111"/>
      <c r="RIX19" s="111"/>
      <c r="RIY19" s="111"/>
      <c r="RIZ19" s="111"/>
      <c r="RJA19" s="111"/>
      <c r="RJB19" s="111"/>
      <c r="RJC19" s="111"/>
      <c r="RJD19" s="111"/>
      <c r="RJE19" s="111"/>
      <c r="RJF19" s="111"/>
      <c r="RJG19" s="111"/>
      <c r="RJH19" s="111"/>
      <c r="RJI19" s="111"/>
      <c r="RJJ19" s="111"/>
      <c r="RJK19" s="111"/>
      <c r="RJL19" s="111"/>
      <c r="RJM19" s="111"/>
      <c r="RJN19" s="111"/>
      <c r="RJO19" s="111"/>
      <c r="RJP19" s="111"/>
      <c r="RJQ19" s="111"/>
      <c r="RJR19" s="111"/>
      <c r="RJS19" s="111"/>
      <c r="RJT19" s="111"/>
      <c r="RJU19" s="111"/>
      <c r="RJV19" s="111"/>
      <c r="RJW19" s="111"/>
      <c r="RJX19" s="111"/>
      <c r="RJY19" s="111"/>
      <c r="RJZ19" s="111"/>
      <c r="RKA19" s="111"/>
      <c r="RKB19" s="111"/>
      <c r="RKC19" s="111"/>
      <c r="RKD19" s="111"/>
      <c r="RKE19" s="111"/>
      <c r="RKF19" s="111"/>
      <c r="RKG19" s="111"/>
      <c r="RKH19" s="111"/>
      <c r="RKI19" s="111"/>
      <c r="RKJ19" s="111"/>
      <c r="RKK19" s="111"/>
      <c r="RKL19" s="111"/>
      <c r="RKM19" s="111"/>
      <c r="RKN19" s="111"/>
      <c r="RKO19" s="111"/>
      <c r="RKP19" s="111"/>
      <c r="RKQ19" s="111"/>
      <c r="RKR19" s="111"/>
      <c r="RKS19" s="111"/>
      <c r="RKT19" s="111"/>
      <c r="RKU19" s="111"/>
      <c r="RKV19" s="111"/>
      <c r="RKW19" s="111"/>
      <c r="RKX19" s="111"/>
      <c r="RKY19" s="111"/>
      <c r="RKZ19" s="111"/>
      <c r="RLA19" s="111"/>
      <c r="RLB19" s="111"/>
      <c r="RLC19" s="111"/>
      <c r="RLD19" s="111"/>
      <c r="RLE19" s="111"/>
      <c r="RLF19" s="111"/>
      <c r="RLG19" s="111"/>
      <c r="RLH19" s="111"/>
      <c r="RLI19" s="111"/>
      <c r="RLJ19" s="111"/>
      <c r="RLK19" s="111"/>
      <c r="RLL19" s="111"/>
      <c r="RLM19" s="111"/>
      <c r="RLN19" s="111"/>
      <c r="RLO19" s="111"/>
      <c r="RLP19" s="111"/>
      <c r="RLQ19" s="111"/>
      <c r="RLR19" s="111"/>
      <c r="RLS19" s="111"/>
      <c r="RLT19" s="111"/>
      <c r="RLU19" s="111"/>
      <c r="RLV19" s="111"/>
      <c r="RLW19" s="111"/>
      <c r="RLX19" s="111"/>
      <c r="RLY19" s="111"/>
      <c r="RLZ19" s="111"/>
      <c r="RMA19" s="111"/>
      <c r="RMB19" s="111"/>
      <c r="RMC19" s="111"/>
      <c r="RMD19" s="111"/>
      <c r="RME19" s="111"/>
      <c r="RMF19" s="111"/>
      <c r="RMG19" s="111"/>
      <c r="RMH19" s="111"/>
      <c r="RMI19" s="111"/>
      <c r="RMJ19" s="111"/>
      <c r="RMK19" s="111"/>
      <c r="RML19" s="111"/>
      <c r="RMM19" s="111"/>
      <c r="RMN19" s="111"/>
      <c r="RMO19" s="111"/>
      <c r="RMP19" s="111"/>
      <c r="RMQ19" s="111"/>
      <c r="RMR19" s="111"/>
      <c r="RMS19" s="111"/>
      <c r="RMT19" s="111"/>
      <c r="RMU19" s="111"/>
      <c r="RMV19" s="111"/>
      <c r="RMW19" s="111"/>
      <c r="RMX19" s="111"/>
      <c r="RMY19" s="111"/>
      <c r="RMZ19" s="111"/>
      <c r="RNA19" s="111"/>
      <c r="RNB19" s="111"/>
      <c r="RNC19" s="111"/>
      <c r="RND19" s="111"/>
      <c r="RNE19" s="111"/>
      <c r="RNF19" s="111"/>
      <c r="RNG19" s="111"/>
      <c r="RNH19" s="111"/>
      <c r="RNI19" s="111"/>
      <c r="RNJ19" s="111"/>
      <c r="RNK19" s="111"/>
      <c r="RNL19" s="111"/>
      <c r="RNM19" s="111"/>
      <c r="RNN19" s="111"/>
      <c r="RNO19" s="111"/>
      <c r="RNP19" s="111"/>
      <c r="RNQ19" s="111"/>
      <c r="RNR19" s="111"/>
      <c r="RNS19" s="111"/>
      <c r="RNT19" s="111"/>
      <c r="RNU19" s="111"/>
      <c r="RNV19" s="111"/>
      <c r="RNW19" s="111"/>
      <c r="RNX19" s="111"/>
      <c r="RNY19" s="111"/>
      <c r="RNZ19" s="111"/>
      <c r="ROA19" s="111"/>
      <c r="ROB19" s="111"/>
      <c r="ROC19" s="111"/>
      <c r="ROD19" s="111"/>
      <c r="ROE19" s="111"/>
      <c r="ROF19" s="111"/>
      <c r="ROG19" s="111"/>
      <c r="ROH19" s="111"/>
      <c r="ROI19" s="111"/>
      <c r="ROJ19" s="111"/>
      <c r="ROK19" s="111"/>
      <c r="ROL19" s="111"/>
      <c r="ROM19" s="111"/>
      <c r="RON19" s="111"/>
      <c r="ROO19" s="111"/>
      <c r="ROP19" s="111"/>
      <c r="ROQ19" s="111"/>
      <c r="ROR19" s="111"/>
      <c r="ROS19" s="111"/>
      <c r="ROT19" s="111"/>
      <c r="ROU19" s="111"/>
      <c r="ROV19" s="111"/>
      <c r="ROW19" s="111"/>
      <c r="ROX19" s="111"/>
      <c r="ROY19" s="111"/>
      <c r="ROZ19" s="111"/>
      <c r="RPA19" s="111"/>
      <c r="RPB19" s="111"/>
      <c r="RPC19" s="111"/>
      <c r="RPD19" s="111"/>
      <c r="RPE19" s="111"/>
      <c r="RPF19" s="111"/>
      <c r="RPG19" s="111"/>
      <c r="RPH19" s="111"/>
      <c r="RPI19" s="111"/>
      <c r="RPJ19" s="111"/>
      <c r="RPK19" s="111"/>
      <c r="RPL19" s="111"/>
      <c r="RPM19" s="111"/>
      <c r="RPN19" s="111"/>
      <c r="RPO19" s="111"/>
      <c r="RPP19" s="111"/>
      <c r="RPQ19" s="111"/>
      <c r="RPR19" s="111"/>
      <c r="RPS19" s="111"/>
      <c r="RPT19" s="111"/>
      <c r="RPU19" s="111"/>
      <c r="RPV19" s="111"/>
      <c r="RPW19" s="111"/>
      <c r="RPX19" s="111"/>
      <c r="RPY19" s="111"/>
      <c r="RPZ19" s="111"/>
      <c r="RQA19" s="111"/>
      <c r="RQB19" s="111"/>
      <c r="RQC19" s="111"/>
      <c r="RQD19" s="111"/>
      <c r="RQE19" s="111"/>
      <c r="RQF19" s="111"/>
      <c r="RQG19" s="111"/>
      <c r="RQH19" s="111"/>
      <c r="RQI19" s="111"/>
      <c r="RQJ19" s="111"/>
      <c r="RQK19" s="111"/>
      <c r="RQL19" s="111"/>
      <c r="RQM19" s="111"/>
      <c r="RQN19" s="111"/>
      <c r="RQO19" s="111"/>
      <c r="RQP19" s="111"/>
      <c r="RQQ19" s="111"/>
      <c r="RQR19" s="111"/>
      <c r="RQS19" s="111"/>
      <c r="RQT19" s="111"/>
      <c r="RQU19" s="111"/>
      <c r="RQV19" s="111"/>
      <c r="RQW19" s="111"/>
      <c r="RQX19" s="111"/>
      <c r="RQY19" s="111"/>
      <c r="RQZ19" s="111"/>
      <c r="RRA19" s="111"/>
      <c r="RRB19" s="111"/>
      <c r="RRC19" s="111"/>
      <c r="RRD19" s="111"/>
      <c r="RRE19" s="111"/>
      <c r="RRF19" s="111"/>
      <c r="RRG19" s="111"/>
      <c r="RRH19" s="111"/>
      <c r="RRI19" s="111"/>
      <c r="RRJ19" s="111"/>
      <c r="RRK19" s="111"/>
      <c r="RRL19" s="111"/>
      <c r="RRM19" s="111"/>
      <c r="RRN19" s="111"/>
      <c r="RRO19" s="111"/>
      <c r="RRP19" s="111"/>
      <c r="RRQ19" s="111"/>
      <c r="RRR19" s="111"/>
      <c r="RRS19" s="111"/>
      <c r="RRT19" s="111"/>
      <c r="RRU19" s="111"/>
      <c r="RRV19" s="111"/>
      <c r="RRW19" s="111"/>
      <c r="RRX19" s="111"/>
      <c r="RRY19" s="111"/>
      <c r="RRZ19" s="111"/>
      <c r="RSA19" s="111"/>
      <c r="RSB19" s="111"/>
      <c r="RSC19" s="111"/>
      <c r="RSD19" s="111"/>
      <c r="RSE19" s="111"/>
      <c r="RSF19" s="111"/>
      <c r="RSG19" s="111"/>
      <c r="RSH19" s="111"/>
      <c r="RSI19" s="111"/>
      <c r="RSJ19" s="111"/>
      <c r="RSK19" s="111"/>
      <c r="RSL19" s="111"/>
      <c r="RSM19" s="111"/>
      <c r="RSN19" s="111"/>
      <c r="RSO19" s="111"/>
      <c r="RSP19" s="111"/>
      <c r="RSQ19" s="111"/>
      <c r="RSR19" s="111"/>
      <c r="RSS19" s="111"/>
      <c r="RST19" s="111"/>
      <c r="RSU19" s="111"/>
      <c r="RSV19" s="111"/>
      <c r="RSW19" s="111"/>
      <c r="RSX19" s="111"/>
      <c r="RSY19" s="111"/>
      <c r="RSZ19" s="111"/>
      <c r="RTA19" s="111"/>
      <c r="RTB19" s="111"/>
      <c r="RTC19" s="111"/>
      <c r="RTD19" s="111"/>
      <c r="RTE19" s="111"/>
      <c r="RTF19" s="111"/>
      <c r="RTG19" s="111"/>
      <c r="RTH19" s="111"/>
      <c r="RTI19" s="111"/>
      <c r="RTJ19" s="111"/>
      <c r="RTK19" s="111"/>
      <c r="RTL19" s="111"/>
      <c r="RTM19" s="111"/>
      <c r="RTN19" s="111"/>
      <c r="RTO19" s="111"/>
      <c r="RTP19" s="111"/>
      <c r="RTQ19" s="111"/>
      <c r="RTR19" s="111"/>
      <c r="RTS19" s="111"/>
      <c r="RTT19" s="111"/>
      <c r="RTU19" s="111"/>
      <c r="RTV19" s="111"/>
      <c r="RTW19" s="111"/>
      <c r="RTX19" s="111"/>
      <c r="RTY19" s="111"/>
      <c r="RTZ19" s="111"/>
      <c r="RUA19" s="111"/>
      <c r="RUB19" s="111"/>
      <c r="RUC19" s="111"/>
      <c r="RUD19" s="111"/>
      <c r="RUE19" s="111"/>
      <c r="RUF19" s="111"/>
      <c r="RUG19" s="111"/>
      <c r="RUH19" s="111"/>
      <c r="RUI19" s="111"/>
      <c r="RUJ19" s="111"/>
      <c r="RUK19" s="111"/>
      <c r="RUL19" s="111"/>
      <c r="RUM19" s="111"/>
      <c r="RUN19" s="111"/>
      <c r="RUO19" s="111"/>
      <c r="RUP19" s="111"/>
      <c r="RUQ19" s="111"/>
      <c r="RUR19" s="111"/>
      <c r="RUS19" s="111"/>
      <c r="RUT19" s="111"/>
      <c r="RUU19" s="111"/>
      <c r="RUV19" s="111"/>
      <c r="RUW19" s="111"/>
      <c r="RUX19" s="111"/>
      <c r="RUY19" s="111"/>
      <c r="RUZ19" s="111"/>
      <c r="RVA19" s="111"/>
      <c r="RVB19" s="111"/>
      <c r="RVC19" s="111"/>
      <c r="RVD19" s="111"/>
      <c r="RVE19" s="111"/>
      <c r="RVF19" s="111"/>
      <c r="RVG19" s="111"/>
      <c r="RVH19" s="111"/>
      <c r="RVI19" s="111"/>
      <c r="RVJ19" s="111"/>
      <c r="RVK19" s="111"/>
      <c r="RVL19" s="111"/>
      <c r="RVM19" s="111"/>
      <c r="RVN19" s="111"/>
      <c r="RVO19" s="111"/>
      <c r="RVP19" s="111"/>
      <c r="RVQ19" s="111"/>
      <c r="RVR19" s="111"/>
      <c r="RVS19" s="111"/>
      <c r="RVT19" s="111"/>
      <c r="RVU19" s="111"/>
      <c r="RVV19" s="111"/>
      <c r="RVW19" s="111"/>
      <c r="RVX19" s="111"/>
      <c r="RVY19" s="111"/>
      <c r="RVZ19" s="111"/>
      <c r="RWA19" s="111"/>
      <c r="RWB19" s="111"/>
      <c r="RWC19" s="111"/>
      <c r="RWD19" s="111"/>
      <c r="RWE19" s="111"/>
      <c r="RWF19" s="111"/>
      <c r="RWG19" s="111"/>
      <c r="RWH19" s="111"/>
      <c r="RWI19" s="111"/>
      <c r="RWJ19" s="111"/>
      <c r="RWK19" s="111"/>
      <c r="RWL19" s="111"/>
      <c r="RWM19" s="111"/>
      <c r="RWN19" s="111"/>
      <c r="RWO19" s="111"/>
      <c r="RWP19" s="111"/>
      <c r="RWQ19" s="111"/>
      <c r="RWR19" s="111"/>
      <c r="RWS19" s="111"/>
      <c r="RWT19" s="111"/>
      <c r="RWU19" s="111"/>
      <c r="RWV19" s="111"/>
      <c r="RWW19" s="111"/>
      <c r="RWX19" s="111"/>
      <c r="RWY19" s="111"/>
      <c r="RWZ19" s="111"/>
      <c r="RXA19" s="111"/>
      <c r="RXB19" s="111"/>
      <c r="RXC19" s="111"/>
      <c r="RXD19" s="111"/>
      <c r="RXE19" s="111"/>
      <c r="RXF19" s="111"/>
      <c r="RXG19" s="111"/>
      <c r="RXH19" s="111"/>
      <c r="RXI19" s="111"/>
      <c r="RXJ19" s="111"/>
      <c r="RXK19" s="111"/>
      <c r="RXL19" s="111"/>
      <c r="RXM19" s="111"/>
      <c r="RXN19" s="111"/>
      <c r="RXO19" s="111"/>
      <c r="RXP19" s="111"/>
      <c r="RXQ19" s="111"/>
      <c r="RXR19" s="111"/>
      <c r="RXS19" s="111"/>
      <c r="RXT19" s="111"/>
      <c r="RXU19" s="111"/>
      <c r="RXV19" s="111"/>
      <c r="RXW19" s="111"/>
      <c r="RXX19" s="111"/>
      <c r="RXY19" s="111"/>
      <c r="RXZ19" s="111"/>
      <c r="RYA19" s="111"/>
      <c r="RYB19" s="111"/>
      <c r="RYC19" s="111"/>
      <c r="RYD19" s="111"/>
      <c r="RYE19" s="111"/>
      <c r="RYF19" s="111"/>
      <c r="RYG19" s="111"/>
      <c r="RYH19" s="111"/>
      <c r="RYI19" s="111"/>
      <c r="RYJ19" s="111"/>
      <c r="RYK19" s="111"/>
      <c r="RYL19" s="111"/>
      <c r="RYM19" s="111"/>
      <c r="RYN19" s="111"/>
      <c r="RYO19" s="111"/>
      <c r="RYP19" s="111"/>
      <c r="RYQ19" s="111"/>
      <c r="RYR19" s="111"/>
      <c r="RYS19" s="111"/>
      <c r="RYT19" s="111"/>
      <c r="RYU19" s="111"/>
      <c r="RYV19" s="111"/>
      <c r="RYW19" s="111"/>
      <c r="RYX19" s="111"/>
      <c r="RYY19" s="111"/>
      <c r="RYZ19" s="111"/>
      <c r="RZA19" s="111"/>
      <c r="RZB19" s="111"/>
      <c r="RZC19" s="111"/>
      <c r="RZD19" s="111"/>
      <c r="RZE19" s="111"/>
      <c r="RZF19" s="111"/>
      <c r="RZG19" s="111"/>
      <c r="RZH19" s="111"/>
      <c r="RZI19" s="111"/>
      <c r="RZJ19" s="111"/>
      <c r="RZK19" s="111"/>
      <c r="RZL19" s="111"/>
      <c r="RZM19" s="111"/>
      <c r="RZN19" s="111"/>
      <c r="RZO19" s="111"/>
      <c r="RZP19" s="111"/>
      <c r="RZQ19" s="111"/>
      <c r="RZR19" s="111"/>
      <c r="RZS19" s="111"/>
      <c r="RZT19" s="111"/>
      <c r="RZU19" s="111"/>
      <c r="RZV19" s="111"/>
      <c r="RZW19" s="111"/>
      <c r="RZX19" s="111"/>
      <c r="RZY19" s="111"/>
      <c r="RZZ19" s="111"/>
      <c r="SAA19" s="111"/>
      <c r="SAB19" s="111"/>
      <c r="SAC19" s="111"/>
      <c r="SAD19" s="111"/>
      <c r="SAE19" s="111"/>
      <c r="SAF19" s="111"/>
      <c r="SAG19" s="111"/>
      <c r="SAH19" s="111"/>
      <c r="SAI19" s="111"/>
      <c r="SAJ19" s="111"/>
      <c r="SAK19" s="111"/>
      <c r="SAL19" s="111"/>
      <c r="SAM19" s="111"/>
      <c r="SAN19" s="111"/>
      <c r="SAO19" s="111"/>
      <c r="SAP19" s="111"/>
      <c r="SAQ19" s="111"/>
      <c r="SAR19" s="111"/>
      <c r="SAS19" s="111"/>
      <c r="SAT19" s="111"/>
      <c r="SAU19" s="111"/>
      <c r="SAV19" s="111"/>
      <c r="SAW19" s="111"/>
      <c r="SAX19" s="111"/>
      <c r="SAY19" s="111"/>
      <c r="SAZ19" s="111"/>
      <c r="SBA19" s="111"/>
      <c r="SBB19" s="111"/>
      <c r="SBC19" s="111"/>
      <c r="SBD19" s="111"/>
      <c r="SBE19" s="111"/>
      <c r="SBF19" s="111"/>
      <c r="SBG19" s="111"/>
      <c r="SBH19" s="111"/>
      <c r="SBI19" s="111"/>
      <c r="SBJ19" s="111"/>
      <c r="SBK19" s="111"/>
      <c r="SBL19" s="111"/>
      <c r="SBM19" s="111"/>
      <c r="SBN19" s="111"/>
      <c r="SBO19" s="111"/>
      <c r="SBP19" s="111"/>
      <c r="SBQ19" s="111"/>
      <c r="SBR19" s="111"/>
      <c r="SBS19" s="111"/>
      <c r="SBT19" s="111"/>
      <c r="SBU19" s="111"/>
      <c r="SBV19" s="111"/>
      <c r="SBW19" s="111"/>
      <c r="SBX19" s="111"/>
      <c r="SBY19" s="111"/>
      <c r="SBZ19" s="111"/>
      <c r="SCA19" s="111"/>
      <c r="SCB19" s="111"/>
      <c r="SCC19" s="111"/>
      <c r="SCD19" s="111"/>
      <c r="SCE19" s="111"/>
      <c r="SCF19" s="111"/>
      <c r="SCG19" s="111"/>
      <c r="SCH19" s="111"/>
      <c r="SCI19" s="111"/>
      <c r="SCJ19" s="111"/>
      <c r="SCK19" s="111"/>
      <c r="SCL19" s="111"/>
      <c r="SCM19" s="111"/>
      <c r="SCN19" s="111"/>
      <c r="SCO19" s="111"/>
      <c r="SCP19" s="111"/>
      <c r="SCQ19" s="111"/>
      <c r="SCR19" s="111"/>
      <c r="SCS19" s="111"/>
      <c r="SCT19" s="111"/>
      <c r="SCU19" s="111"/>
      <c r="SCV19" s="111"/>
      <c r="SCW19" s="111"/>
      <c r="SCX19" s="111"/>
      <c r="SCY19" s="111"/>
      <c r="SCZ19" s="111"/>
      <c r="SDA19" s="111"/>
      <c r="SDB19" s="111"/>
      <c r="SDC19" s="111"/>
      <c r="SDD19" s="111"/>
      <c r="SDE19" s="111"/>
      <c r="SDF19" s="111"/>
      <c r="SDG19" s="111"/>
      <c r="SDH19" s="111"/>
      <c r="SDI19" s="111"/>
      <c r="SDJ19" s="111"/>
      <c r="SDK19" s="111"/>
      <c r="SDL19" s="111"/>
      <c r="SDM19" s="111"/>
      <c r="SDN19" s="111"/>
      <c r="SDO19" s="111"/>
      <c r="SDP19" s="111"/>
      <c r="SDQ19" s="111"/>
      <c r="SDR19" s="111"/>
      <c r="SDS19" s="111"/>
      <c r="SDT19" s="111"/>
      <c r="SDU19" s="111"/>
      <c r="SDV19" s="111"/>
      <c r="SDW19" s="111"/>
      <c r="SDX19" s="111"/>
      <c r="SDY19" s="111"/>
      <c r="SDZ19" s="111"/>
      <c r="SEA19" s="111"/>
      <c r="SEB19" s="111"/>
      <c r="SEC19" s="111"/>
      <c r="SED19" s="111"/>
      <c r="SEE19" s="111"/>
      <c r="SEF19" s="111"/>
      <c r="SEG19" s="111"/>
      <c r="SEH19" s="111"/>
      <c r="SEI19" s="111"/>
      <c r="SEJ19" s="111"/>
      <c r="SEK19" s="111"/>
      <c r="SEL19" s="111"/>
      <c r="SEM19" s="111"/>
      <c r="SEN19" s="111"/>
      <c r="SEO19" s="111"/>
      <c r="SEP19" s="111"/>
      <c r="SEQ19" s="111"/>
      <c r="SER19" s="111"/>
      <c r="SES19" s="111"/>
      <c r="SET19" s="111"/>
      <c r="SEU19" s="111"/>
      <c r="SEV19" s="111"/>
      <c r="SEW19" s="111"/>
      <c r="SEX19" s="111"/>
      <c r="SEY19" s="111"/>
      <c r="SEZ19" s="111"/>
      <c r="SFA19" s="111"/>
      <c r="SFB19" s="111"/>
      <c r="SFC19" s="111"/>
      <c r="SFD19" s="111"/>
      <c r="SFE19" s="111"/>
      <c r="SFF19" s="111"/>
      <c r="SFG19" s="111"/>
      <c r="SFH19" s="111"/>
      <c r="SFI19" s="111"/>
      <c r="SFJ19" s="111"/>
      <c r="SFK19" s="111"/>
      <c r="SFL19" s="111"/>
      <c r="SFM19" s="111"/>
      <c r="SFN19" s="111"/>
      <c r="SFO19" s="111"/>
      <c r="SFP19" s="111"/>
      <c r="SFQ19" s="111"/>
      <c r="SFR19" s="111"/>
      <c r="SFS19" s="111"/>
      <c r="SFT19" s="111"/>
      <c r="SFU19" s="111"/>
      <c r="SFV19" s="111"/>
      <c r="SFW19" s="111"/>
      <c r="SFX19" s="111"/>
      <c r="SFY19" s="111"/>
      <c r="SFZ19" s="111"/>
      <c r="SGA19" s="111"/>
      <c r="SGB19" s="111"/>
      <c r="SGC19" s="111"/>
      <c r="SGD19" s="111"/>
      <c r="SGE19" s="111"/>
      <c r="SGF19" s="111"/>
      <c r="SGG19" s="111"/>
      <c r="SGH19" s="111"/>
      <c r="SGI19" s="111"/>
      <c r="SGJ19" s="111"/>
      <c r="SGK19" s="111"/>
      <c r="SGL19" s="111"/>
      <c r="SGM19" s="111"/>
      <c r="SGN19" s="111"/>
      <c r="SGO19" s="111"/>
      <c r="SGP19" s="111"/>
      <c r="SGQ19" s="111"/>
      <c r="SGR19" s="111"/>
      <c r="SGS19" s="111"/>
      <c r="SGT19" s="111"/>
      <c r="SGU19" s="111"/>
      <c r="SGV19" s="111"/>
      <c r="SGW19" s="111"/>
      <c r="SGX19" s="111"/>
      <c r="SGY19" s="111"/>
      <c r="SGZ19" s="111"/>
      <c r="SHA19" s="111"/>
      <c r="SHB19" s="111"/>
      <c r="SHC19" s="111"/>
      <c r="SHD19" s="111"/>
      <c r="SHE19" s="111"/>
      <c r="SHF19" s="111"/>
      <c r="SHG19" s="111"/>
      <c r="SHH19" s="111"/>
      <c r="SHI19" s="111"/>
      <c r="SHJ19" s="111"/>
      <c r="SHK19" s="111"/>
      <c r="SHL19" s="111"/>
      <c r="SHM19" s="111"/>
      <c r="SHN19" s="111"/>
      <c r="SHO19" s="111"/>
      <c r="SHP19" s="111"/>
      <c r="SHQ19" s="111"/>
      <c r="SHR19" s="111"/>
      <c r="SHS19" s="111"/>
      <c r="SHT19" s="111"/>
      <c r="SHU19" s="111"/>
      <c r="SHV19" s="111"/>
      <c r="SHW19" s="111"/>
      <c r="SHX19" s="111"/>
      <c r="SHY19" s="111"/>
      <c r="SHZ19" s="111"/>
      <c r="SIA19" s="111"/>
      <c r="SIB19" s="111"/>
      <c r="SIC19" s="111"/>
      <c r="SID19" s="111"/>
      <c r="SIE19" s="111"/>
      <c r="SIF19" s="111"/>
      <c r="SIG19" s="111"/>
      <c r="SIH19" s="111"/>
      <c r="SII19" s="111"/>
      <c r="SIJ19" s="111"/>
      <c r="SIK19" s="111"/>
      <c r="SIL19" s="111"/>
      <c r="SIM19" s="111"/>
      <c r="SIN19" s="111"/>
      <c r="SIO19" s="111"/>
      <c r="SIP19" s="111"/>
      <c r="SIQ19" s="111"/>
      <c r="SIR19" s="111"/>
      <c r="SIS19" s="111"/>
      <c r="SIT19" s="111"/>
      <c r="SIU19" s="111"/>
      <c r="SIV19" s="111"/>
      <c r="SIW19" s="111"/>
      <c r="SIX19" s="111"/>
      <c r="SIY19" s="111"/>
      <c r="SIZ19" s="111"/>
      <c r="SJA19" s="111"/>
      <c r="SJB19" s="111"/>
      <c r="SJC19" s="111"/>
      <c r="SJD19" s="111"/>
      <c r="SJE19" s="111"/>
      <c r="SJF19" s="111"/>
      <c r="SJG19" s="111"/>
      <c r="SJH19" s="111"/>
      <c r="SJI19" s="111"/>
      <c r="SJJ19" s="111"/>
      <c r="SJK19" s="111"/>
      <c r="SJL19" s="111"/>
      <c r="SJM19" s="111"/>
      <c r="SJN19" s="111"/>
      <c r="SJO19" s="111"/>
      <c r="SJP19" s="111"/>
      <c r="SJQ19" s="111"/>
      <c r="SJR19" s="111"/>
      <c r="SJS19" s="111"/>
      <c r="SJT19" s="111"/>
      <c r="SJU19" s="111"/>
      <c r="SJV19" s="111"/>
      <c r="SJW19" s="111"/>
      <c r="SJX19" s="111"/>
      <c r="SJY19" s="111"/>
      <c r="SJZ19" s="111"/>
      <c r="SKA19" s="111"/>
      <c r="SKB19" s="111"/>
      <c r="SKC19" s="111"/>
      <c r="SKD19" s="111"/>
      <c r="SKE19" s="111"/>
      <c r="SKF19" s="111"/>
      <c r="SKG19" s="111"/>
      <c r="SKH19" s="111"/>
      <c r="SKI19" s="111"/>
      <c r="SKJ19" s="111"/>
      <c r="SKK19" s="111"/>
      <c r="SKL19" s="111"/>
      <c r="SKM19" s="111"/>
      <c r="SKN19" s="111"/>
      <c r="SKO19" s="111"/>
      <c r="SKP19" s="111"/>
      <c r="SKQ19" s="111"/>
      <c r="SKR19" s="111"/>
      <c r="SKS19" s="111"/>
      <c r="SKT19" s="111"/>
      <c r="SKU19" s="111"/>
      <c r="SKV19" s="111"/>
      <c r="SKW19" s="111"/>
      <c r="SKX19" s="111"/>
      <c r="SKY19" s="111"/>
      <c r="SKZ19" s="111"/>
      <c r="SLA19" s="111"/>
      <c r="SLB19" s="111"/>
      <c r="SLC19" s="111"/>
      <c r="SLD19" s="111"/>
      <c r="SLE19" s="111"/>
      <c r="SLF19" s="111"/>
      <c r="SLG19" s="111"/>
      <c r="SLH19" s="111"/>
      <c r="SLI19" s="111"/>
      <c r="SLJ19" s="111"/>
      <c r="SLK19" s="111"/>
      <c r="SLL19" s="111"/>
      <c r="SLM19" s="111"/>
      <c r="SLN19" s="111"/>
      <c r="SLO19" s="111"/>
      <c r="SLP19" s="111"/>
      <c r="SLQ19" s="111"/>
      <c r="SLR19" s="111"/>
      <c r="SLS19" s="111"/>
      <c r="SLT19" s="111"/>
      <c r="SLU19" s="111"/>
      <c r="SLV19" s="111"/>
      <c r="SLW19" s="111"/>
      <c r="SLX19" s="111"/>
      <c r="SLY19" s="111"/>
      <c r="SLZ19" s="111"/>
      <c r="SMA19" s="111"/>
      <c r="SMB19" s="111"/>
      <c r="SMC19" s="111"/>
      <c r="SMD19" s="111"/>
      <c r="SME19" s="111"/>
      <c r="SMF19" s="111"/>
      <c r="SMG19" s="111"/>
      <c r="SMH19" s="111"/>
      <c r="SMI19" s="111"/>
      <c r="SMJ19" s="111"/>
      <c r="SMK19" s="111"/>
      <c r="SML19" s="111"/>
      <c r="SMM19" s="111"/>
      <c r="SMN19" s="111"/>
      <c r="SMO19" s="111"/>
      <c r="SMP19" s="111"/>
      <c r="SMQ19" s="111"/>
      <c r="SMR19" s="111"/>
      <c r="SMS19" s="111"/>
      <c r="SMT19" s="111"/>
      <c r="SMU19" s="111"/>
      <c r="SMV19" s="111"/>
      <c r="SMW19" s="111"/>
      <c r="SMX19" s="111"/>
      <c r="SMY19" s="111"/>
      <c r="SMZ19" s="111"/>
      <c r="SNA19" s="111"/>
      <c r="SNB19" s="111"/>
      <c r="SNC19" s="111"/>
      <c r="SND19" s="111"/>
      <c r="SNE19" s="111"/>
      <c r="SNF19" s="111"/>
      <c r="SNG19" s="111"/>
      <c r="SNH19" s="111"/>
      <c r="SNI19" s="111"/>
      <c r="SNJ19" s="111"/>
      <c r="SNK19" s="111"/>
      <c r="SNL19" s="111"/>
      <c r="SNM19" s="111"/>
      <c r="SNN19" s="111"/>
      <c r="SNO19" s="111"/>
      <c r="SNP19" s="111"/>
      <c r="SNQ19" s="111"/>
      <c r="SNR19" s="111"/>
      <c r="SNS19" s="111"/>
      <c r="SNT19" s="111"/>
      <c r="SNU19" s="111"/>
      <c r="SNV19" s="111"/>
      <c r="SNW19" s="111"/>
      <c r="SNX19" s="111"/>
      <c r="SNY19" s="111"/>
      <c r="SNZ19" s="111"/>
      <c r="SOA19" s="111"/>
      <c r="SOB19" s="111"/>
      <c r="SOC19" s="111"/>
      <c r="SOD19" s="111"/>
      <c r="SOE19" s="111"/>
      <c r="SOF19" s="111"/>
      <c r="SOG19" s="111"/>
      <c r="SOH19" s="111"/>
      <c r="SOI19" s="111"/>
      <c r="SOJ19" s="111"/>
      <c r="SOK19" s="111"/>
      <c r="SOL19" s="111"/>
      <c r="SOM19" s="111"/>
      <c r="SON19" s="111"/>
      <c r="SOO19" s="111"/>
      <c r="SOP19" s="111"/>
      <c r="SOQ19" s="111"/>
      <c r="SOR19" s="111"/>
      <c r="SOS19" s="111"/>
      <c r="SOT19" s="111"/>
      <c r="SOU19" s="111"/>
      <c r="SOV19" s="111"/>
      <c r="SOW19" s="111"/>
      <c r="SOX19" s="111"/>
      <c r="SOY19" s="111"/>
      <c r="SOZ19" s="111"/>
      <c r="SPA19" s="111"/>
      <c r="SPB19" s="111"/>
      <c r="SPC19" s="111"/>
      <c r="SPD19" s="111"/>
      <c r="SPE19" s="111"/>
      <c r="SPF19" s="111"/>
      <c r="SPG19" s="111"/>
      <c r="SPH19" s="111"/>
      <c r="SPI19" s="111"/>
      <c r="SPJ19" s="111"/>
      <c r="SPK19" s="111"/>
      <c r="SPL19" s="111"/>
      <c r="SPM19" s="111"/>
      <c r="SPN19" s="111"/>
      <c r="SPO19" s="111"/>
      <c r="SPP19" s="111"/>
      <c r="SPQ19" s="111"/>
      <c r="SPR19" s="111"/>
      <c r="SPS19" s="111"/>
      <c r="SPT19" s="111"/>
      <c r="SPU19" s="111"/>
      <c r="SPV19" s="111"/>
      <c r="SPW19" s="111"/>
      <c r="SPX19" s="111"/>
      <c r="SPY19" s="111"/>
      <c r="SPZ19" s="111"/>
      <c r="SQA19" s="111"/>
      <c r="SQB19" s="111"/>
      <c r="SQC19" s="111"/>
      <c r="SQD19" s="111"/>
      <c r="SQE19" s="111"/>
      <c r="SQF19" s="111"/>
      <c r="SQG19" s="111"/>
      <c r="SQH19" s="111"/>
      <c r="SQI19" s="111"/>
      <c r="SQJ19" s="111"/>
      <c r="SQK19" s="111"/>
      <c r="SQL19" s="111"/>
      <c r="SQM19" s="111"/>
      <c r="SQN19" s="111"/>
      <c r="SQO19" s="111"/>
      <c r="SQP19" s="111"/>
      <c r="SQQ19" s="111"/>
      <c r="SQR19" s="111"/>
      <c r="SQS19" s="111"/>
      <c r="SQT19" s="111"/>
      <c r="SQU19" s="111"/>
      <c r="SQV19" s="111"/>
      <c r="SQW19" s="111"/>
      <c r="SQX19" s="111"/>
      <c r="SQY19" s="111"/>
      <c r="SQZ19" s="111"/>
      <c r="SRA19" s="111"/>
      <c r="SRB19" s="111"/>
      <c r="SRC19" s="111"/>
      <c r="SRD19" s="111"/>
      <c r="SRE19" s="111"/>
      <c r="SRF19" s="111"/>
      <c r="SRG19" s="111"/>
      <c r="SRH19" s="111"/>
      <c r="SRI19" s="111"/>
      <c r="SRJ19" s="111"/>
      <c r="SRK19" s="111"/>
      <c r="SRL19" s="111"/>
      <c r="SRM19" s="111"/>
      <c r="SRN19" s="111"/>
      <c r="SRO19" s="111"/>
      <c r="SRP19" s="111"/>
      <c r="SRQ19" s="111"/>
      <c r="SRR19" s="111"/>
      <c r="SRS19" s="111"/>
      <c r="SRT19" s="111"/>
      <c r="SRU19" s="111"/>
      <c r="SRV19" s="111"/>
      <c r="SRW19" s="111"/>
      <c r="SRX19" s="111"/>
      <c r="SRY19" s="111"/>
      <c r="SRZ19" s="111"/>
      <c r="SSA19" s="111"/>
      <c r="SSB19" s="111"/>
      <c r="SSC19" s="111"/>
      <c r="SSD19" s="111"/>
      <c r="SSE19" s="111"/>
      <c r="SSF19" s="111"/>
      <c r="SSG19" s="111"/>
      <c r="SSH19" s="111"/>
      <c r="SSI19" s="111"/>
      <c r="SSJ19" s="111"/>
      <c r="SSK19" s="111"/>
      <c r="SSL19" s="111"/>
      <c r="SSM19" s="111"/>
      <c r="SSN19" s="111"/>
      <c r="SSO19" s="111"/>
      <c r="SSP19" s="111"/>
      <c r="SSQ19" s="111"/>
      <c r="SSR19" s="111"/>
      <c r="SSS19" s="111"/>
      <c r="SST19" s="111"/>
      <c r="SSU19" s="111"/>
      <c r="SSV19" s="111"/>
      <c r="SSW19" s="111"/>
      <c r="SSX19" s="111"/>
      <c r="SSY19" s="111"/>
      <c r="SSZ19" s="111"/>
      <c r="STA19" s="111"/>
      <c r="STB19" s="111"/>
      <c r="STC19" s="111"/>
      <c r="STD19" s="111"/>
      <c r="STE19" s="111"/>
      <c r="STF19" s="111"/>
      <c r="STG19" s="111"/>
      <c r="STH19" s="111"/>
      <c r="STI19" s="111"/>
      <c r="STJ19" s="111"/>
      <c r="STK19" s="111"/>
      <c r="STL19" s="111"/>
      <c r="STM19" s="111"/>
      <c r="STN19" s="111"/>
      <c r="STO19" s="111"/>
      <c r="STP19" s="111"/>
      <c r="STQ19" s="111"/>
      <c r="STR19" s="111"/>
      <c r="STS19" s="111"/>
      <c r="STT19" s="111"/>
      <c r="STU19" s="111"/>
      <c r="STV19" s="111"/>
      <c r="STW19" s="111"/>
      <c r="STX19" s="111"/>
      <c r="STY19" s="111"/>
      <c r="STZ19" s="111"/>
      <c r="SUA19" s="111"/>
      <c r="SUB19" s="111"/>
      <c r="SUC19" s="111"/>
      <c r="SUD19" s="111"/>
      <c r="SUE19" s="111"/>
      <c r="SUF19" s="111"/>
      <c r="SUG19" s="111"/>
      <c r="SUH19" s="111"/>
      <c r="SUI19" s="111"/>
      <c r="SUJ19" s="111"/>
      <c r="SUK19" s="111"/>
      <c r="SUL19" s="111"/>
      <c r="SUM19" s="111"/>
      <c r="SUN19" s="111"/>
      <c r="SUO19" s="111"/>
      <c r="SUP19" s="111"/>
      <c r="SUQ19" s="111"/>
      <c r="SUR19" s="111"/>
      <c r="SUS19" s="111"/>
      <c r="SUT19" s="111"/>
      <c r="SUU19" s="111"/>
      <c r="SUV19" s="111"/>
      <c r="SUW19" s="111"/>
      <c r="SUX19" s="111"/>
      <c r="SUY19" s="111"/>
      <c r="SUZ19" s="111"/>
      <c r="SVA19" s="111"/>
      <c r="SVB19" s="111"/>
      <c r="SVC19" s="111"/>
      <c r="SVD19" s="111"/>
      <c r="SVE19" s="111"/>
      <c r="SVF19" s="111"/>
      <c r="SVG19" s="111"/>
      <c r="SVH19" s="111"/>
      <c r="SVI19" s="111"/>
      <c r="SVJ19" s="111"/>
      <c r="SVK19" s="111"/>
      <c r="SVL19" s="111"/>
      <c r="SVM19" s="111"/>
      <c r="SVN19" s="111"/>
      <c r="SVO19" s="111"/>
      <c r="SVP19" s="111"/>
      <c r="SVQ19" s="111"/>
      <c r="SVR19" s="111"/>
      <c r="SVS19" s="111"/>
      <c r="SVT19" s="111"/>
      <c r="SVU19" s="111"/>
      <c r="SVV19" s="111"/>
      <c r="SVW19" s="111"/>
      <c r="SVX19" s="111"/>
      <c r="SVY19" s="111"/>
      <c r="SVZ19" s="111"/>
      <c r="SWA19" s="111"/>
      <c r="SWB19" s="111"/>
      <c r="SWC19" s="111"/>
      <c r="SWD19" s="111"/>
      <c r="SWE19" s="111"/>
      <c r="SWF19" s="111"/>
      <c r="SWG19" s="111"/>
      <c r="SWH19" s="111"/>
      <c r="SWI19" s="111"/>
      <c r="SWJ19" s="111"/>
      <c r="SWK19" s="111"/>
      <c r="SWL19" s="111"/>
      <c r="SWM19" s="111"/>
      <c r="SWN19" s="111"/>
      <c r="SWO19" s="111"/>
      <c r="SWP19" s="111"/>
      <c r="SWQ19" s="111"/>
      <c r="SWR19" s="111"/>
      <c r="SWS19" s="111"/>
      <c r="SWT19" s="111"/>
      <c r="SWU19" s="111"/>
      <c r="SWV19" s="111"/>
      <c r="SWW19" s="111"/>
      <c r="SWX19" s="111"/>
      <c r="SWY19" s="111"/>
      <c r="SWZ19" s="111"/>
      <c r="SXA19" s="111"/>
      <c r="SXB19" s="111"/>
      <c r="SXC19" s="111"/>
      <c r="SXD19" s="111"/>
      <c r="SXE19" s="111"/>
      <c r="SXF19" s="111"/>
      <c r="SXG19" s="111"/>
      <c r="SXH19" s="111"/>
      <c r="SXI19" s="111"/>
      <c r="SXJ19" s="111"/>
      <c r="SXK19" s="111"/>
      <c r="SXL19" s="111"/>
      <c r="SXM19" s="111"/>
      <c r="SXN19" s="111"/>
      <c r="SXO19" s="111"/>
      <c r="SXP19" s="111"/>
      <c r="SXQ19" s="111"/>
      <c r="SXR19" s="111"/>
      <c r="SXS19" s="111"/>
      <c r="SXT19" s="111"/>
      <c r="SXU19" s="111"/>
      <c r="SXV19" s="111"/>
      <c r="SXW19" s="111"/>
      <c r="SXX19" s="111"/>
      <c r="SXY19" s="111"/>
      <c r="SXZ19" s="111"/>
      <c r="SYA19" s="111"/>
      <c r="SYB19" s="111"/>
      <c r="SYC19" s="111"/>
      <c r="SYD19" s="111"/>
      <c r="SYE19" s="111"/>
      <c r="SYF19" s="111"/>
      <c r="SYG19" s="111"/>
      <c r="SYH19" s="111"/>
      <c r="SYI19" s="111"/>
      <c r="SYJ19" s="111"/>
      <c r="SYK19" s="111"/>
      <c r="SYL19" s="111"/>
      <c r="SYM19" s="111"/>
      <c r="SYN19" s="111"/>
      <c r="SYO19" s="111"/>
      <c r="SYP19" s="111"/>
      <c r="SYQ19" s="111"/>
      <c r="SYR19" s="111"/>
      <c r="SYS19" s="111"/>
      <c r="SYT19" s="111"/>
      <c r="SYU19" s="111"/>
      <c r="SYV19" s="111"/>
      <c r="SYW19" s="111"/>
      <c r="SYX19" s="111"/>
      <c r="SYY19" s="111"/>
      <c r="SYZ19" s="111"/>
      <c r="SZA19" s="111"/>
      <c r="SZB19" s="111"/>
      <c r="SZC19" s="111"/>
      <c r="SZD19" s="111"/>
      <c r="SZE19" s="111"/>
      <c r="SZF19" s="111"/>
      <c r="SZG19" s="111"/>
      <c r="SZH19" s="111"/>
      <c r="SZI19" s="111"/>
      <c r="SZJ19" s="111"/>
      <c r="SZK19" s="111"/>
      <c r="SZL19" s="111"/>
      <c r="SZM19" s="111"/>
      <c r="SZN19" s="111"/>
      <c r="SZO19" s="111"/>
      <c r="SZP19" s="111"/>
      <c r="SZQ19" s="111"/>
      <c r="SZR19" s="111"/>
      <c r="SZS19" s="111"/>
      <c r="SZT19" s="111"/>
      <c r="SZU19" s="111"/>
      <c r="SZV19" s="111"/>
      <c r="SZW19" s="111"/>
      <c r="SZX19" s="111"/>
      <c r="SZY19" s="111"/>
      <c r="SZZ19" s="111"/>
      <c r="TAA19" s="111"/>
      <c r="TAB19" s="111"/>
      <c r="TAC19" s="111"/>
      <c r="TAD19" s="111"/>
      <c r="TAE19" s="111"/>
      <c r="TAF19" s="111"/>
      <c r="TAG19" s="111"/>
      <c r="TAH19" s="111"/>
      <c r="TAI19" s="111"/>
      <c r="TAJ19" s="111"/>
      <c r="TAK19" s="111"/>
      <c r="TAL19" s="111"/>
      <c r="TAM19" s="111"/>
      <c r="TAN19" s="111"/>
      <c r="TAO19" s="111"/>
      <c r="TAP19" s="111"/>
      <c r="TAQ19" s="111"/>
      <c r="TAR19" s="111"/>
      <c r="TAS19" s="111"/>
      <c r="TAT19" s="111"/>
      <c r="TAU19" s="111"/>
      <c r="TAV19" s="111"/>
      <c r="TAW19" s="111"/>
      <c r="TAX19" s="111"/>
      <c r="TAY19" s="111"/>
      <c r="TAZ19" s="111"/>
      <c r="TBA19" s="111"/>
      <c r="TBB19" s="111"/>
      <c r="TBC19" s="111"/>
      <c r="TBD19" s="111"/>
      <c r="TBE19" s="111"/>
      <c r="TBF19" s="111"/>
      <c r="TBG19" s="111"/>
      <c r="TBH19" s="111"/>
      <c r="TBI19" s="111"/>
      <c r="TBJ19" s="111"/>
      <c r="TBK19" s="111"/>
      <c r="TBL19" s="111"/>
      <c r="TBM19" s="111"/>
      <c r="TBN19" s="111"/>
      <c r="TBO19" s="111"/>
      <c r="TBP19" s="111"/>
      <c r="TBQ19" s="111"/>
      <c r="TBR19" s="111"/>
      <c r="TBS19" s="111"/>
      <c r="TBT19" s="111"/>
      <c r="TBU19" s="111"/>
      <c r="TBV19" s="111"/>
      <c r="TBW19" s="111"/>
      <c r="TBX19" s="111"/>
      <c r="TBY19" s="111"/>
      <c r="TBZ19" s="111"/>
      <c r="TCA19" s="111"/>
      <c r="TCB19" s="111"/>
      <c r="TCC19" s="111"/>
      <c r="TCD19" s="111"/>
      <c r="TCE19" s="111"/>
      <c r="TCF19" s="111"/>
      <c r="TCG19" s="111"/>
      <c r="TCH19" s="111"/>
      <c r="TCI19" s="111"/>
      <c r="TCJ19" s="111"/>
      <c r="TCK19" s="111"/>
      <c r="TCL19" s="111"/>
      <c r="TCM19" s="111"/>
      <c r="TCN19" s="111"/>
      <c r="TCO19" s="111"/>
      <c r="TCP19" s="111"/>
      <c r="TCQ19" s="111"/>
      <c r="TCR19" s="111"/>
      <c r="TCS19" s="111"/>
      <c r="TCT19" s="111"/>
      <c r="TCU19" s="111"/>
      <c r="TCV19" s="111"/>
      <c r="TCW19" s="111"/>
      <c r="TCX19" s="111"/>
      <c r="TCY19" s="111"/>
      <c r="TCZ19" s="111"/>
      <c r="TDA19" s="111"/>
      <c r="TDB19" s="111"/>
      <c r="TDC19" s="111"/>
      <c r="TDD19" s="111"/>
      <c r="TDE19" s="111"/>
      <c r="TDF19" s="111"/>
      <c r="TDG19" s="111"/>
      <c r="TDH19" s="111"/>
      <c r="TDI19" s="111"/>
      <c r="TDJ19" s="111"/>
      <c r="TDK19" s="111"/>
      <c r="TDL19" s="111"/>
      <c r="TDM19" s="111"/>
      <c r="TDN19" s="111"/>
      <c r="TDO19" s="111"/>
      <c r="TDP19" s="111"/>
      <c r="TDQ19" s="111"/>
      <c r="TDR19" s="111"/>
      <c r="TDS19" s="111"/>
      <c r="TDT19" s="111"/>
      <c r="TDU19" s="111"/>
      <c r="TDV19" s="111"/>
      <c r="TDW19" s="111"/>
      <c r="TDX19" s="111"/>
      <c r="TDY19" s="111"/>
      <c r="TDZ19" s="111"/>
      <c r="TEA19" s="111"/>
      <c r="TEB19" s="111"/>
      <c r="TEC19" s="111"/>
      <c r="TED19" s="111"/>
      <c r="TEE19" s="111"/>
      <c r="TEF19" s="111"/>
      <c r="TEG19" s="111"/>
      <c r="TEH19" s="111"/>
      <c r="TEI19" s="111"/>
      <c r="TEJ19" s="111"/>
      <c r="TEK19" s="111"/>
      <c r="TEL19" s="111"/>
      <c r="TEM19" s="111"/>
      <c r="TEN19" s="111"/>
      <c r="TEO19" s="111"/>
      <c r="TEP19" s="111"/>
      <c r="TEQ19" s="111"/>
      <c r="TER19" s="111"/>
      <c r="TES19" s="111"/>
      <c r="TET19" s="111"/>
      <c r="TEU19" s="111"/>
      <c r="TEV19" s="111"/>
      <c r="TEW19" s="111"/>
      <c r="TEX19" s="111"/>
      <c r="TEY19" s="111"/>
      <c r="TEZ19" s="111"/>
      <c r="TFA19" s="111"/>
      <c r="TFB19" s="111"/>
      <c r="TFC19" s="111"/>
      <c r="TFD19" s="111"/>
      <c r="TFE19" s="111"/>
      <c r="TFF19" s="111"/>
      <c r="TFG19" s="111"/>
      <c r="TFH19" s="111"/>
      <c r="TFI19" s="111"/>
      <c r="TFJ19" s="111"/>
      <c r="TFK19" s="111"/>
      <c r="TFL19" s="111"/>
      <c r="TFM19" s="111"/>
      <c r="TFN19" s="111"/>
      <c r="TFO19" s="111"/>
      <c r="TFP19" s="111"/>
      <c r="TFQ19" s="111"/>
      <c r="TFR19" s="111"/>
      <c r="TFS19" s="111"/>
      <c r="TFT19" s="111"/>
      <c r="TFU19" s="111"/>
      <c r="TFV19" s="111"/>
      <c r="TFW19" s="111"/>
      <c r="TFX19" s="111"/>
      <c r="TFY19" s="111"/>
      <c r="TFZ19" s="111"/>
      <c r="TGA19" s="111"/>
      <c r="TGB19" s="111"/>
      <c r="TGC19" s="111"/>
      <c r="TGD19" s="111"/>
      <c r="TGE19" s="111"/>
      <c r="TGF19" s="111"/>
      <c r="TGG19" s="111"/>
      <c r="TGH19" s="111"/>
      <c r="TGI19" s="111"/>
      <c r="TGJ19" s="111"/>
      <c r="TGK19" s="111"/>
      <c r="TGL19" s="111"/>
      <c r="TGM19" s="111"/>
      <c r="TGN19" s="111"/>
      <c r="TGO19" s="111"/>
      <c r="TGP19" s="111"/>
      <c r="TGQ19" s="111"/>
      <c r="TGR19" s="111"/>
      <c r="TGS19" s="111"/>
      <c r="TGT19" s="111"/>
      <c r="TGU19" s="111"/>
      <c r="TGV19" s="111"/>
      <c r="TGW19" s="111"/>
      <c r="TGX19" s="111"/>
      <c r="TGY19" s="111"/>
      <c r="TGZ19" s="111"/>
      <c r="THA19" s="111"/>
      <c r="THB19" s="111"/>
      <c r="THC19" s="111"/>
      <c r="THD19" s="111"/>
      <c r="THE19" s="111"/>
      <c r="THF19" s="111"/>
      <c r="THG19" s="111"/>
      <c r="THH19" s="111"/>
      <c r="THI19" s="111"/>
      <c r="THJ19" s="111"/>
      <c r="THK19" s="111"/>
      <c r="THL19" s="111"/>
      <c r="THM19" s="111"/>
      <c r="THN19" s="111"/>
      <c r="THO19" s="111"/>
      <c r="THP19" s="111"/>
      <c r="THQ19" s="111"/>
      <c r="THR19" s="111"/>
      <c r="THS19" s="111"/>
      <c r="THT19" s="111"/>
      <c r="THU19" s="111"/>
      <c r="THV19" s="111"/>
      <c r="THW19" s="111"/>
      <c r="THX19" s="111"/>
      <c r="THY19" s="111"/>
      <c r="THZ19" s="111"/>
      <c r="TIA19" s="111"/>
      <c r="TIB19" s="111"/>
      <c r="TIC19" s="111"/>
      <c r="TID19" s="111"/>
      <c r="TIE19" s="111"/>
      <c r="TIF19" s="111"/>
      <c r="TIG19" s="111"/>
      <c r="TIH19" s="111"/>
      <c r="TII19" s="111"/>
      <c r="TIJ19" s="111"/>
      <c r="TIK19" s="111"/>
      <c r="TIL19" s="111"/>
      <c r="TIM19" s="111"/>
      <c r="TIN19" s="111"/>
      <c r="TIO19" s="111"/>
      <c r="TIP19" s="111"/>
      <c r="TIQ19" s="111"/>
      <c r="TIR19" s="111"/>
      <c r="TIS19" s="111"/>
      <c r="TIT19" s="111"/>
      <c r="TIU19" s="111"/>
      <c r="TIV19" s="111"/>
      <c r="TIW19" s="111"/>
      <c r="TIX19" s="111"/>
      <c r="TIY19" s="111"/>
      <c r="TIZ19" s="111"/>
      <c r="TJA19" s="111"/>
      <c r="TJB19" s="111"/>
      <c r="TJC19" s="111"/>
      <c r="TJD19" s="111"/>
      <c r="TJE19" s="111"/>
      <c r="TJF19" s="111"/>
      <c r="TJG19" s="111"/>
      <c r="TJH19" s="111"/>
      <c r="TJI19" s="111"/>
      <c r="TJJ19" s="111"/>
      <c r="TJK19" s="111"/>
      <c r="TJL19" s="111"/>
      <c r="TJM19" s="111"/>
      <c r="TJN19" s="111"/>
      <c r="TJO19" s="111"/>
      <c r="TJP19" s="111"/>
      <c r="TJQ19" s="111"/>
      <c r="TJR19" s="111"/>
      <c r="TJS19" s="111"/>
      <c r="TJT19" s="111"/>
      <c r="TJU19" s="111"/>
      <c r="TJV19" s="111"/>
      <c r="TJW19" s="111"/>
      <c r="TJX19" s="111"/>
      <c r="TJY19" s="111"/>
      <c r="TJZ19" s="111"/>
      <c r="TKA19" s="111"/>
      <c r="TKB19" s="111"/>
      <c r="TKC19" s="111"/>
      <c r="TKD19" s="111"/>
      <c r="TKE19" s="111"/>
      <c r="TKF19" s="111"/>
      <c r="TKG19" s="111"/>
      <c r="TKH19" s="111"/>
      <c r="TKI19" s="111"/>
      <c r="TKJ19" s="111"/>
      <c r="TKK19" s="111"/>
      <c r="TKL19" s="111"/>
      <c r="TKM19" s="111"/>
      <c r="TKN19" s="111"/>
      <c r="TKO19" s="111"/>
      <c r="TKP19" s="111"/>
      <c r="TKQ19" s="111"/>
      <c r="TKR19" s="111"/>
      <c r="TKS19" s="111"/>
      <c r="TKT19" s="111"/>
      <c r="TKU19" s="111"/>
      <c r="TKV19" s="111"/>
      <c r="TKW19" s="111"/>
      <c r="TKX19" s="111"/>
      <c r="TKY19" s="111"/>
      <c r="TKZ19" s="111"/>
      <c r="TLA19" s="111"/>
      <c r="TLB19" s="111"/>
      <c r="TLC19" s="111"/>
      <c r="TLD19" s="111"/>
      <c r="TLE19" s="111"/>
      <c r="TLF19" s="111"/>
      <c r="TLG19" s="111"/>
      <c r="TLH19" s="111"/>
      <c r="TLI19" s="111"/>
      <c r="TLJ19" s="111"/>
      <c r="TLK19" s="111"/>
      <c r="TLL19" s="111"/>
      <c r="TLM19" s="111"/>
      <c r="TLN19" s="111"/>
      <c r="TLO19" s="111"/>
      <c r="TLP19" s="111"/>
      <c r="TLQ19" s="111"/>
      <c r="TLR19" s="111"/>
      <c r="TLS19" s="111"/>
      <c r="TLT19" s="111"/>
      <c r="TLU19" s="111"/>
      <c r="TLV19" s="111"/>
      <c r="TLW19" s="111"/>
      <c r="TLX19" s="111"/>
      <c r="TLY19" s="111"/>
      <c r="TLZ19" s="111"/>
      <c r="TMA19" s="111"/>
      <c r="TMB19" s="111"/>
      <c r="TMC19" s="111"/>
      <c r="TMD19" s="111"/>
      <c r="TME19" s="111"/>
      <c r="TMF19" s="111"/>
      <c r="TMG19" s="111"/>
      <c r="TMH19" s="111"/>
      <c r="TMI19" s="111"/>
      <c r="TMJ19" s="111"/>
      <c r="TMK19" s="111"/>
      <c r="TML19" s="111"/>
      <c r="TMM19" s="111"/>
      <c r="TMN19" s="111"/>
      <c r="TMO19" s="111"/>
      <c r="TMP19" s="111"/>
      <c r="TMQ19" s="111"/>
      <c r="TMR19" s="111"/>
      <c r="TMS19" s="111"/>
      <c r="TMT19" s="111"/>
      <c r="TMU19" s="111"/>
      <c r="TMV19" s="111"/>
      <c r="TMW19" s="111"/>
      <c r="TMX19" s="111"/>
      <c r="TMY19" s="111"/>
      <c r="TMZ19" s="111"/>
      <c r="TNA19" s="111"/>
      <c r="TNB19" s="111"/>
      <c r="TNC19" s="111"/>
      <c r="TND19" s="111"/>
      <c r="TNE19" s="111"/>
      <c r="TNF19" s="111"/>
      <c r="TNG19" s="111"/>
      <c r="TNH19" s="111"/>
      <c r="TNI19" s="111"/>
      <c r="TNJ19" s="111"/>
      <c r="TNK19" s="111"/>
      <c r="TNL19" s="111"/>
      <c r="TNM19" s="111"/>
      <c r="TNN19" s="111"/>
      <c r="TNO19" s="111"/>
      <c r="TNP19" s="111"/>
      <c r="TNQ19" s="111"/>
      <c r="TNR19" s="111"/>
      <c r="TNS19" s="111"/>
      <c r="TNT19" s="111"/>
      <c r="TNU19" s="111"/>
      <c r="TNV19" s="111"/>
      <c r="TNW19" s="111"/>
      <c r="TNX19" s="111"/>
      <c r="TNY19" s="111"/>
      <c r="TNZ19" s="111"/>
      <c r="TOA19" s="111"/>
      <c r="TOB19" s="111"/>
      <c r="TOC19" s="111"/>
      <c r="TOD19" s="111"/>
      <c r="TOE19" s="111"/>
      <c r="TOF19" s="111"/>
      <c r="TOG19" s="111"/>
      <c r="TOH19" s="111"/>
      <c r="TOI19" s="111"/>
      <c r="TOJ19" s="111"/>
      <c r="TOK19" s="111"/>
      <c r="TOL19" s="111"/>
      <c r="TOM19" s="111"/>
      <c r="TON19" s="111"/>
      <c r="TOO19" s="111"/>
      <c r="TOP19" s="111"/>
      <c r="TOQ19" s="111"/>
      <c r="TOR19" s="111"/>
      <c r="TOS19" s="111"/>
      <c r="TOT19" s="111"/>
      <c r="TOU19" s="111"/>
      <c r="TOV19" s="111"/>
      <c r="TOW19" s="111"/>
      <c r="TOX19" s="111"/>
      <c r="TOY19" s="111"/>
      <c r="TOZ19" s="111"/>
      <c r="TPA19" s="111"/>
      <c r="TPB19" s="111"/>
      <c r="TPC19" s="111"/>
      <c r="TPD19" s="111"/>
      <c r="TPE19" s="111"/>
      <c r="TPF19" s="111"/>
      <c r="TPG19" s="111"/>
      <c r="TPH19" s="111"/>
      <c r="TPI19" s="111"/>
      <c r="TPJ19" s="111"/>
      <c r="TPK19" s="111"/>
      <c r="TPL19" s="111"/>
      <c r="TPM19" s="111"/>
      <c r="TPN19" s="111"/>
      <c r="TPO19" s="111"/>
      <c r="TPP19" s="111"/>
      <c r="TPQ19" s="111"/>
      <c r="TPR19" s="111"/>
      <c r="TPS19" s="111"/>
      <c r="TPT19" s="111"/>
      <c r="TPU19" s="111"/>
      <c r="TPV19" s="111"/>
      <c r="TPW19" s="111"/>
      <c r="TPX19" s="111"/>
      <c r="TPY19" s="111"/>
      <c r="TPZ19" s="111"/>
      <c r="TQA19" s="111"/>
      <c r="TQB19" s="111"/>
      <c r="TQC19" s="111"/>
      <c r="TQD19" s="111"/>
      <c r="TQE19" s="111"/>
      <c r="TQF19" s="111"/>
      <c r="TQG19" s="111"/>
      <c r="TQH19" s="111"/>
      <c r="TQI19" s="111"/>
      <c r="TQJ19" s="111"/>
      <c r="TQK19" s="111"/>
      <c r="TQL19" s="111"/>
      <c r="TQM19" s="111"/>
      <c r="TQN19" s="111"/>
      <c r="TQO19" s="111"/>
      <c r="TQP19" s="111"/>
      <c r="TQQ19" s="111"/>
      <c r="TQR19" s="111"/>
      <c r="TQS19" s="111"/>
      <c r="TQT19" s="111"/>
      <c r="TQU19" s="111"/>
      <c r="TQV19" s="111"/>
      <c r="TQW19" s="111"/>
      <c r="TQX19" s="111"/>
      <c r="TQY19" s="111"/>
      <c r="TQZ19" s="111"/>
      <c r="TRA19" s="111"/>
      <c r="TRB19" s="111"/>
      <c r="TRC19" s="111"/>
      <c r="TRD19" s="111"/>
      <c r="TRE19" s="111"/>
      <c r="TRF19" s="111"/>
      <c r="TRG19" s="111"/>
      <c r="TRH19" s="111"/>
      <c r="TRI19" s="111"/>
      <c r="TRJ19" s="111"/>
      <c r="TRK19" s="111"/>
      <c r="TRL19" s="111"/>
      <c r="TRM19" s="111"/>
      <c r="TRN19" s="111"/>
      <c r="TRO19" s="111"/>
      <c r="TRP19" s="111"/>
      <c r="TRQ19" s="111"/>
      <c r="TRR19" s="111"/>
      <c r="TRS19" s="111"/>
      <c r="TRT19" s="111"/>
      <c r="TRU19" s="111"/>
      <c r="TRV19" s="111"/>
      <c r="TRW19" s="111"/>
      <c r="TRX19" s="111"/>
      <c r="TRY19" s="111"/>
      <c r="TRZ19" s="111"/>
      <c r="TSA19" s="111"/>
      <c r="TSB19" s="111"/>
      <c r="TSC19" s="111"/>
      <c r="TSD19" s="111"/>
      <c r="TSE19" s="111"/>
      <c r="TSF19" s="111"/>
      <c r="TSG19" s="111"/>
      <c r="TSH19" s="111"/>
      <c r="TSI19" s="111"/>
      <c r="TSJ19" s="111"/>
      <c r="TSK19" s="111"/>
      <c r="TSL19" s="111"/>
      <c r="TSM19" s="111"/>
      <c r="TSN19" s="111"/>
      <c r="TSO19" s="111"/>
      <c r="TSP19" s="111"/>
      <c r="TSQ19" s="111"/>
      <c r="TSR19" s="111"/>
      <c r="TSS19" s="111"/>
      <c r="TST19" s="111"/>
      <c r="TSU19" s="111"/>
      <c r="TSV19" s="111"/>
      <c r="TSW19" s="111"/>
      <c r="TSX19" s="111"/>
      <c r="TSY19" s="111"/>
      <c r="TSZ19" s="111"/>
      <c r="TTA19" s="111"/>
      <c r="TTB19" s="111"/>
      <c r="TTC19" s="111"/>
      <c r="TTD19" s="111"/>
      <c r="TTE19" s="111"/>
      <c r="TTF19" s="111"/>
      <c r="TTG19" s="111"/>
      <c r="TTH19" s="111"/>
      <c r="TTI19" s="111"/>
      <c r="TTJ19" s="111"/>
      <c r="TTK19" s="111"/>
      <c r="TTL19" s="111"/>
      <c r="TTM19" s="111"/>
      <c r="TTN19" s="111"/>
      <c r="TTO19" s="111"/>
      <c r="TTP19" s="111"/>
      <c r="TTQ19" s="111"/>
      <c r="TTR19" s="111"/>
      <c r="TTS19" s="111"/>
      <c r="TTT19" s="111"/>
      <c r="TTU19" s="111"/>
      <c r="TTV19" s="111"/>
      <c r="TTW19" s="111"/>
      <c r="TTX19" s="111"/>
      <c r="TTY19" s="111"/>
      <c r="TTZ19" s="111"/>
      <c r="TUA19" s="111"/>
      <c r="TUB19" s="111"/>
      <c r="TUC19" s="111"/>
      <c r="TUD19" s="111"/>
      <c r="TUE19" s="111"/>
      <c r="TUF19" s="111"/>
      <c r="TUG19" s="111"/>
      <c r="TUH19" s="111"/>
      <c r="TUI19" s="111"/>
      <c r="TUJ19" s="111"/>
      <c r="TUK19" s="111"/>
      <c r="TUL19" s="111"/>
      <c r="TUM19" s="111"/>
      <c r="TUN19" s="111"/>
      <c r="TUO19" s="111"/>
      <c r="TUP19" s="111"/>
      <c r="TUQ19" s="111"/>
      <c r="TUR19" s="111"/>
      <c r="TUS19" s="111"/>
      <c r="TUT19" s="111"/>
      <c r="TUU19" s="111"/>
      <c r="TUV19" s="111"/>
      <c r="TUW19" s="111"/>
      <c r="TUX19" s="111"/>
      <c r="TUY19" s="111"/>
      <c r="TUZ19" s="111"/>
      <c r="TVA19" s="111"/>
      <c r="TVB19" s="111"/>
      <c r="TVC19" s="111"/>
      <c r="TVD19" s="111"/>
      <c r="TVE19" s="111"/>
      <c r="TVF19" s="111"/>
      <c r="TVG19" s="111"/>
      <c r="TVH19" s="111"/>
      <c r="TVI19" s="111"/>
      <c r="TVJ19" s="111"/>
      <c r="TVK19" s="111"/>
      <c r="TVL19" s="111"/>
      <c r="TVM19" s="111"/>
      <c r="TVN19" s="111"/>
      <c r="TVO19" s="111"/>
      <c r="TVP19" s="111"/>
      <c r="TVQ19" s="111"/>
      <c r="TVR19" s="111"/>
      <c r="TVS19" s="111"/>
      <c r="TVT19" s="111"/>
      <c r="TVU19" s="111"/>
      <c r="TVV19" s="111"/>
      <c r="TVW19" s="111"/>
      <c r="TVX19" s="111"/>
      <c r="TVY19" s="111"/>
      <c r="TVZ19" s="111"/>
      <c r="TWA19" s="111"/>
      <c r="TWB19" s="111"/>
      <c r="TWC19" s="111"/>
      <c r="TWD19" s="111"/>
      <c r="TWE19" s="111"/>
      <c r="TWF19" s="111"/>
      <c r="TWG19" s="111"/>
      <c r="TWH19" s="111"/>
      <c r="TWI19" s="111"/>
      <c r="TWJ19" s="111"/>
      <c r="TWK19" s="111"/>
      <c r="TWL19" s="111"/>
      <c r="TWM19" s="111"/>
      <c r="TWN19" s="111"/>
      <c r="TWO19" s="111"/>
      <c r="TWP19" s="111"/>
      <c r="TWQ19" s="111"/>
      <c r="TWR19" s="111"/>
      <c r="TWS19" s="111"/>
      <c r="TWT19" s="111"/>
      <c r="TWU19" s="111"/>
      <c r="TWV19" s="111"/>
      <c r="TWW19" s="111"/>
      <c r="TWX19" s="111"/>
      <c r="TWY19" s="111"/>
      <c r="TWZ19" s="111"/>
      <c r="TXA19" s="111"/>
      <c r="TXB19" s="111"/>
      <c r="TXC19" s="111"/>
      <c r="TXD19" s="111"/>
      <c r="TXE19" s="111"/>
      <c r="TXF19" s="111"/>
      <c r="TXG19" s="111"/>
      <c r="TXH19" s="111"/>
      <c r="TXI19" s="111"/>
      <c r="TXJ19" s="111"/>
      <c r="TXK19" s="111"/>
      <c r="TXL19" s="111"/>
      <c r="TXM19" s="111"/>
      <c r="TXN19" s="111"/>
      <c r="TXO19" s="111"/>
      <c r="TXP19" s="111"/>
      <c r="TXQ19" s="111"/>
      <c r="TXR19" s="111"/>
      <c r="TXS19" s="111"/>
      <c r="TXT19" s="111"/>
      <c r="TXU19" s="111"/>
      <c r="TXV19" s="111"/>
      <c r="TXW19" s="111"/>
      <c r="TXX19" s="111"/>
      <c r="TXY19" s="111"/>
      <c r="TXZ19" s="111"/>
      <c r="TYA19" s="111"/>
      <c r="TYB19" s="111"/>
      <c r="TYC19" s="111"/>
      <c r="TYD19" s="111"/>
      <c r="TYE19" s="111"/>
      <c r="TYF19" s="111"/>
      <c r="TYG19" s="111"/>
      <c r="TYH19" s="111"/>
      <c r="TYI19" s="111"/>
      <c r="TYJ19" s="111"/>
      <c r="TYK19" s="111"/>
      <c r="TYL19" s="111"/>
      <c r="TYM19" s="111"/>
      <c r="TYN19" s="111"/>
      <c r="TYO19" s="111"/>
      <c r="TYP19" s="111"/>
      <c r="TYQ19" s="111"/>
      <c r="TYR19" s="111"/>
      <c r="TYS19" s="111"/>
      <c r="TYT19" s="111"/>
      <c r="TYU19" s="111"/>
      <c r="TYV19" s="111"/>
      <c r="TYW19" s="111"/>
      <c r="TYX19" s="111"/>
      <c r="TYY19" s="111"/>
      <c r="TYZ19" s="111"/>
      <c r="TZA19" s="111"/>
      <c r="TZB19" s="111"/>
      <c r="TZC19" s="111"/>
      <c r="TZD19" s="111"/>
      <c r="TZE19" s="111"/>
      <c r="TZF19" s="111"/>
      <c r="TZG19" s="111"/>
      <c r="TZH19" s="111"/>
      <c r="TZI19" s="111"/>
      <c r="TZJ19" s="111"/>
      <c r="TZK19" s="111"/>
      <c r="TZL19" s="111"/>
      <c r="TZM19" s="111"/>
      <c r="TZN19" s="111"/>
      <c r="TZO19" s="111"/>
      <c r="TZP19" s="111"/>
      <c r="TZQ19" s="111"/>
      <c r="TZR19" s="111"/>
      <c r="TZS19" s="111"/>
      <c r="TZT19" s="111"/>
      <c r="TZU19" s="111"/>
      <c r="TZV19" s="111"/>
      <c r="TZW19" s="111"/>
      <c r="TZX19" s="111"/>
      <c r="TZY19" s="111"/>
      <c r="TZZ19" s="111"/>
      <c r="UAA19" s="111"/>
      <c r="UAB19" s="111"/>
      <c r="UAC19" s="111"/>
      <c r="UAD19" s="111"/>
      <c r="UAE19" s="111"/>
      <c r="UAF19" s="111"/>
      <c r="UAG19" s="111"/>
      <c r="UAH19" s="111"/>
      <c r="UAI19" s="111"/>
      <c r="UAJ19" s="111"/>
      <c r="UAK19" s="111"/>
      <c r="UAL19" s="111"/>
      <c r="UAM19" s="111"/>
      <c r="UAN19" s="111"/>
      <c r="UAO19" s="111"/>
      <c r="UAP19" s="111"/>
      <c r="UAQ19" s="111"/>
      <c r="UAR19" s="111"/>
      <c r="UAS19" s="111"/>
      <c r="UAT19" s="111"/>
      <c r="UAU19" s="111"/>
      <c r="UAV19" s="111"/>
      <c r="UAW19" s="111"/>
      <c r="UAX19" s="111"/>
      <c r="UAY19" s="111"/>
      <c r="UAZ19" s="111"/>
      <c r="UBA19" s="111"/>
      <c r="UBB19" s="111"/>
      <c r="UBC19" s="111"/>
      <c r="UBD19" s="111"/>
      <c r="UBE19" s="111"/>
      <c r="UBF19" s="111"/>
      <c r="UBG19" s="111"/>
      <c r="UBH19" s="111"/>
      <c r="UBI19" s="111"/>
      <c r="UBJ19" s="111"/>
      <c r="UBK19" s="111"/>
      <c r="UBL19" s="111"/>
      <c r="UBM19" s="111"/>
      <c r="UBN19" s="111"/>
      <c r="UBO19" s="111"/>
      <c r="UBP19" s="111"/>
      <c r="UBQ19" s="111"/>
      <c r="UBR19" s="111"/>
      <c r="UBS19" s="111"/>
      <c r="UBT19" s="111"/>
      <c r="UBU19" s="111"/>
      <c r="UBV19" s="111"/>
      <c r="UBW19" s="111"/>
      <c r="UBX19" s="111"/>
      <c r="UBY19" s="111"/>
      <c r="UBZ19" s="111"/>
      <c r="UCA19" s="111"/>
      <c r="UCB19" s="111"/>
      <c r="UCC19" s="111"/>
      <c r="UCD19" s="111"/>
      <c r="UCE19" s="111"/>
      <c r="UCF19" s="111"/>
      <c r="UCG19" s="111"/>
      <c r="UCH19" s="111"/>
      <c r="UCI19" s="111"/>
      <c r="UCJ19" s="111"/>
      <c r="UCK19" s="111"/>
      <c r="UCL19" s="111"/>
      <c r="UCM19" s="111"/>
      <c r="UCN19" s="111"/>
      <c r="UCO19" s="111"/>
      <c r="UCP19" s="111"/>
      <c r="UCQ19" s="111"/>
      <c r="UCR19" s="111"/>
      <c r="UCS19" s="111"/>
      <c r="UCT19" s="111"/>
      <c r="UCU19" s="111"/>
      <c r="UCV19" s="111"/>
      <c r="UCW19" s="111"/>
      <c r="UCX19" s="111"/>
      <c r="UCY19" s="111"/>
      <c r="UCZ19" s="111"/>
      <c r="UDA19" s="111"/>
      <c r="UDB19" s="111"/>
      <c r="UDC19" s="111"/>
      <c r="UDD19" s="111"/>
      <c r="UDE19" s="111"/>
      <c r="UDF19" s="111"/>
      <c r="UDG19" s="111"/>
      <c r="UDH19" s="111"/>
      <c r="UDI19" s="111"/>
      <c r="UDJ19" s="111"/>
      <c r="UDK19" s="111"/>
      <c r="UDL19" s="111"/>
      <c r="UDM19" s="111"/>
      <c r="UDN19" s="111"/>
      <c r="UDO19" s="111"/>
      <c r="UDP19" s="111"/>
      <c r="UDQ19" s="111"/>
      <c r="UDR19" s="111"/>
      <c r="UDS19" s="111"/>
      <c r="UDT19" s="111"/>
      <c r="UDU19" s="111"/>
      <c r="UDV19" s="111"/>
      <c r="UDW19" s="111"/>
      <c r="UDX19" s="111"/>
      <c r="UDY19" s="111"/>
      <c r="UDZ19" s="111"/>
      <c r="UEA19" s="111"/>
      <c r="UEB19" s="111"/>
      <c r="UEC19" s="111"/>
      <c r="UED19" s="111"/>
      <c r="UEE19" s="111"/>
      <c r="UEF19" s="111"/>
      <c r="UEG19" s="111"/>
      <c r="UEH19" s="111"/>
      <c r="UEI19" s="111"/>
      <c r="UEJ19" s="111"/>
      <c r="UEK19" s="111"/>
      <c r="UEL19" s="111"/>
      <c r="UEM19" s="111"/>
      <c r="UEN19" s="111"/>
      <c r="UEO19" s="111"/>
      <c r="UEP19" s="111"/>
      <c r="UEQ19" s="111"/>
      <c r="UER19" s="111"/>
      <c r="UES19" s="111"/>
      <c r="UET19" s="111"/>
      <c r="UEU19" s="111"/>
      <c r="UEV19" s="111"/>
      <c r="UEW19" s="111"/>
      <c r="UEX19" s="111"/>
      <c r="UEY19" s="111"/>
      <c r="UEZ19" s="111"/>
      <c r="UFA19" s="111"/>
      <c r="UFB19" s="111"/>
      <c r="UFC19" s="111"/>
      <c r="UFD19" s="111"/>
      <c r="UFE19" s="111"/>
      <c r="UFF19" s="111"/>
      <c r="UFG19" s="111"/>
      <c r="UFH19" s="111"/>
      <c r="UFI19" s="111"/>
      <c r="UFJ19" s="111"/>
      <c r="UFK19" s="111"/>
      <c r="UFL19" s="111"/>
      <c r="UFM19" s="111"/>
      <c r="UFN19" s="111"/>
      <c r="UFO19" s="111"/>
      <c r="UFP19" s="111"/>
      <c r="UFQ19" s="111"/>
      <c r="UFR19" s="111"/>
      <c r="UFS19" s="111"/>
      <c r="UFT19" s="111"/>
      <c r="UFU19" s="111"/>
      <c r="UFV19" s="111"/>
      <c r="UFW19" s="111"/>
      <c r="UFX19" s="111"/>
      <c r="UFY19" s="111"/>
      <c r="UFZ19" s="111"/>
      <c r="UGA19" s="111"/>
      <c r="UGB19" s="111"/>
      <c r="UGC19" s="111"/>
      <c r="UGD19" s="111"/>
      <c r="UGE19" s="111"/>
      <c r="UGF19" s="111"/>
      <c r="UGG19" s="111"/>
      <c r="UGH19" s="111"/>
      <c r="UGI19" s="111"/>
      <c r="UGJ19" s="111"/>
      <c r="UGK19" s="111"/>
      <c r="UGL19" s="111"/>
      <c r="UGM19" s="111"/>
      <c r="UGN19" s="111"/>
      <c r="UGO19" s="111"/>
      <c r="UGP19" s="111"/>
      <c r="UGQ19" s="111"/>
      <c r="UGR19" s="111"/>
      <c r="UGS19" s="111"/>
      <c r="UGT19" s="111"/>
      <c r="UGU19" s="111"/>
      <c r="UGV19" s="111"/>
      <c r="UGW19" s="111"/>
      <c r="UGX19" s="111"/>
      <c r="UGY19" s="111"/>
      <c r="UGZ19" s="111"/>
      <c r="UHA19" s="111"/>
      <c r="UHB19" s="111"/>
      <c r="UHC19" s="111"/>
      <c r="UHD19" s="111"/>
      <c r="UHE19" s="111"/>
      <c r="UHF19" s="111"/>
      <c r="UHG19" s="111"/>
      <c r="UHH19" s="111"/>
      <c r="UHI19" s="111"/>
      <c r="UHJ19" s="111"/>
      <c r="UHK19" s="111"/>
      <c r="UHL19" s="111"/>
      <c r="UHM19" s="111"/>
      <c r="UHN19" s="111"/>
      <c r="UHO19" s="111"/>
      <c r="UHP19" s="111"/>
      <c r="UHQ19" s="111"/>
      <c r="UHR19" s="111"/>
      <c r="UHS19" s="111"/>
      <c r="UHT19" s="111"/>
      <c r="UHU19" s="111"/>
      <c r="UHV19" s="111"/>
      <c r="UHW19" s="111"/>
      <c r="UHX19" s="111"/>
      <c r="UHY19" s="111"/>
      <c r="UHZ19" s="111"/>
      <c r="UIA19" s="111"/>
      <c r="UIB19" s="111"/>
      <c r="UIC19" s="111"/>
      <c r="UID19" s="111"/>
      <c r="UIE19" s="111"/>
      <c r="UIF19" s="111"/>
      <c r="UIG19" s="111"/>
      <c r="UIH19" s="111"/>
      <c r="UII19" s="111"/>
      <c r="UIJ19" s="111"/>
      <c r="UIK19" s="111"/>
      <c r="UIL19" s="111"/>
      <c r="UIM19" s="111"/>
      <c r="UIN19" s="111"/>
      <c r="UIO19" s="111"/>
      <c r="UIP19" s="111"/>
      <c r="UIQ19" s="111"/>
      <c r="UIR19" s="111"/>
      <c r="UIS19" s="111"/>
      <c r="UIT19" s="111"/>
      <c r="UIU19" s="111"/>
      <c r="UIV19" s="111"/>
      <c r="UIW19" s="111"/>
      <c r="UIX19" s="111"/>
      <c r="UIY19" s="111"/>
      <c r="UIZ19" s="111"/>
      <c r="UJA19" s="111"/>
      <c r="UJB19" s="111"/>
      <c r="UJC19" s="111"/>
      <c r="UJD19" s="111"/>
      <c r="UJE19" s="111"/>
      <c r="UJF19" s="111"/>
      <c r="UJG19" s="111"/>
      <c r="UJH19" s="111"/>
      <c r="UJI19" s="111"/>
      <c r="UJJ19" s="111"/>
      <c r="UJK19" s="111"/>
      <c r="UJL19" s="111"/>
      <c r="UJM19" s="111"/>
      <c r="UJN19" s="111"/>
      <c r="UJO19" s="111"/>
      <c r="UJP19" s="111"/>
      <c r="UJQ19" s="111"/>
      <c r="UJR19" s="111"/>
      <c r="UJS19" s="111"/>
      <c r="UJT19" s="111"/>
      <c r="UJU19" s="111"/>
      <c r="UJV19" s="111"/>
      <c r="UJW19" s="111"/>
      <c r="UJX19" s="111"/>
      <c r="UJY19" s="111"/>
      <c r="UJZ19" s="111"/>
      <c r="UKA19" s="111"/>
      <c r="UKB19" s="111"/>
      <c r="UKC19" s="111"/>
      <c r="UKD19" s="111"/>
      <c r="UKE19" s="111"/>
      <c r="UKF19" s="111"/>
      <c r="UKG19" s="111"/>
      <c r="UKH19" s="111"/>
      <c r="UKI19" s="111"/>
      <c r="UKJ19" s="111"/>
      <c r="UKK19" s="111"/>
      <c r="UKL19" s="111"/>
      <c r="UKM19" s="111"/>
      <c r="UKN19" s="111"/>
      <c r="UKO19" s="111"/>
      <c r="UKP19" s="111"/>
      <c r="UKQ19" s="111"/>
      <c r="UKR19" s="111"/>
      <c r="UKS19" s="111"/>
      <c r="UKT19" s="111"/>
      <c r="UKU19" s="111"/>
      <c r="UKV19" s="111"/>
      <c r="UKW19" s="111"/>
      <c r="UKX19" s="111"/>
      <c r="UKY19" s="111"/>
      <c r="UKZ19" s="111"/>
      <c r="ULA19" s="111"/>
      <c r="ULB19" s="111"/>
      <c r="ULC19" s="111"/>
      <c r="ULD19" s="111"/>
      <c r="ULE19" s="111"/>
      <c r="ULF19" s="111"/>
      <c r="ULG19" s="111"/>
      <c r="ULH19" s="111"/>
      <c r="ULI19" s="111"/>
      <c r="ULJ19" s="111"/>
      <c r="ULK19" s="111"/>
      <c r="ULL19" s="111"/>
      <c r="ULM19" s="111"/>
      <c r="ULN19" s="111"/>
      <c r="ULO19" s="111"/>
      <c r="ULP19" s="111"/>
      <c r="ULQ19" s="111"/>
      <c r="ULR19" s="111"/>
      <c r="ULS19" s="111"/>
      <c r="ULT19" s="111"/>
      <c r="ULU19" s="111"/>
      <c r="ULV19" s="111"/>
      <c r="ULW19" s="111"/>
      <c r="ULX19" s="111"/>
      <c r="ULY19" s="111"/>
      <c r="ULZ19" s="111"/>
      <c r="UMA19" s="111"/>
      <c r="UMB19" s="111"/>
      <c r="UMC19" s="111"/>
      <c r="UMD19" s="111"/>
      <c r="UME19" s="111"/>
      <c r="UMF19" s="111"/>
      <c r="UMG19" s="111"/>
      <c r="UMH19" s="111"/>
      <c r="UMI19" s="111"/>
      <c r="UMJ19" s="111"/>
      <c r="UMK19" s="111"/>
      <c r="UML19" s="111"/>
      <c r="UMM19" s="111"/>
      <c r="UMN19" s="111"/>
      <c r="UMO19" s="111"/>
      <c r="UMP19" s="111"/>
      <c r="UMQ19" s="111"/>
      <c r="UMR19" s="111"/>
      <c r="UMS19" s="111"/>
      <c r="UMT19" s="111"/>
      <c r="UMU19" s="111"/>
      <c r="UMV19" s="111"/>
      <c r="UMW19" s="111"/>
      <c r="UMX19" s="111"/>
      <c r="UMY19" s="111"/>
      <c r="UMZ19" s="111"/>
      <c r="UNA19" s="111"/>
      <c r="UNB19" s="111"/>
      <c r="UNC19" s="111"/>
      <c r="UND19" s="111"/>
      <c r="UNE19" s="111"/>
      <c r="UNF19" s="111"/>
      <c r="UNG19" s="111"/>
      <c r="UNH19" s="111"/>
      <c r="UNI19" s="111"/>
      <c r="UNJ19" s="111"/>
      <c r="UNK19" s="111"/>
      <c r="UNL19" s="111"/>
      <c r="UNM19" s="111"/>
      <c r="UNN19" s="111"/>
      <c r="UNO19" s="111"/>
      <c r="UNP19" s="111"/>
      <c r="UNQ19" s="111"/>
      <c r="UNR19" s="111"/>
      <c r="UNS19" s="111"/>
      <c r="UNT19" s="111"/>
      <c r="UNU19" s="111"/>
      <c r="UNV19" s="111"/>
      <c r="UNW19" s="111"/>
      <c r="UNX19" s="111"/>
      <c r="UNY19" s="111"/>
      <c r="UNZ19" s="111"/>
      <c r="UOA19" s="111"/>
      <c r="UOB19" s="111"/>
      <c r="UOC19" s="111"/>
      <c r="UOD19" s="111"/>
      <c r="UOE19" s="111"/>
      <c r="UOF19" s="111"/>
      <c r="UOG19" s="111"/>
      <c r="UOH19" s="111"/>
      <c r="UOI19" s="111"/>
      <c r="UOJ19" s="111"/>
      <c r="UOK19" s="111"/>
      <c r="UOL19" s="111"/>
      <c r="UOM19" s="111"/>
      <c r="UON19" s="111"/>
      <c r="UOO19" s="111"/>
      <c r="UOP19" s="111"/>
      <c r="UOQ19" s="111"/>
      <c r="UOR19" s="111"/>
      <c r="UOS19" s="111"/>
      <c r="UOT19" s="111"/>
      <c r="UOU19" s="111"/>
      <c r="UOV19" s="111"/>
      <c r="UOW19" s="111"/>
      <c r="UOX19" s="111"/>
      <c r="UOY19" s="111"/>
      <c r="UOZ19" s="111"/>
      <c r="UPA19" s="111"/>
      <c r="UPB19" s="111"/>
      <c r="UPC19" s="111"/>
      <c r="UPD19" s="111"/>
      <c r="UPE19" s="111"/>
      <c r="UPF19" s="111"/>
      <c r="UPG19" s="111"/>
      <c r="UPH19" s="111"/>
      <c r="UPI19" s="111"/>
      <c r="UPJ19" s="111"/>
      <c r="UPK19" s="111"/>
      <c r="UPL19" s="111"/>
      <c r="UPM19" s="111"/>
      <c r="UPN19" s="111"/>
      <c r="UPO19" s="111"/>
      <c r="UPP19" s="111"/>
      <c r="UPQ19" s="111"/>
      <c r="UPR19" s="111"/>
      <c r="UPS19" s="111"/>
      <c r="UPT19" s="111"/>
      <c r="UPU19" s="111"/>
      <c r="UPV19" s="111"/>
      <c r="UPW19" s="111"/>
      <c r="UPX19" s="111"/>
      <c r="UPY19" s="111"/>
      <c r="UPZ19" s="111"/>
      <c r="UQA19" s="111"/>
      <c r="UQB19" s="111"/>
      <c r="UQC19" s="111"/>
      <c r="UQD19" s="111"/>
      <c r="UQE19" s="111"/>
      <c r="UQF19" s="111"/>
      <c r="UQG19" s="111"/>
      <c r="UQH19" s="111"/>
      <c r="UQI19" s="111"/>
      <c r="UQJ19" s="111"/>
      <c r="UQK19" s="111"/>
      <c r="UQL19" s="111"/>
      <c r="UQM19" s="111"/>
      <c r="UQN19" s="111"/>
      <c r="UQO19" s="111"/>
      <c r="UQP19" s="111"/>
      <c r="UQQ19" s="111"/>
      <c r="UQR19" s="111"/>
      <c r="UQS19" s="111"/>
      <c r="UQT19" s="111"/>
      <c r="UQU19" s="111"/>
      <c r="UQV19" s="111"/>
      <c r="UQW19" s="111"/>
      <c r="UQX19" s="111"/>
      <c r="UQY19" s="111"/>
      <c r="UQZ19" s="111"/>
      <c r="URA19" s="111"/>
      <c r="URB19" s="111"/>
      <c r="URC19" s="111"/>
      <c r="URD19" s="111"/>
      <c r="URE19" s="111"/>
      <c r="URF19" s="111"/>
      <c r="URG19" s="111"/>
      <c r="URH19" s="111"/>
      <c r="URI19" s="111"/>
      <c r="URJ19" s="111"/>
      <c r="URK19" s="111"/>
      <c r="URL19" s="111"/>
      <c r="URM19" s="111"/>
      <c r="URN19" s="111"/>
      <c r="URO19" s="111"/>
      <c r="URP19" s="111"/>
      <c r="URQ19" s="111"/>
      <c r="URR19" s="111"/>
      <c r="URS19" s="111"/>
      <c r="URT19" s="111"/>
      <c r="URU19" s="111"/>
      <c r="URV19" s="111"/>
      <c r="URW19" s="111"/>
      <c r="URX19" s="111"/>
      <c r="URY19" s="111"/>
      <c r="URZ19" s="111"/>
      <c r="USA19" s="111"/>
      <c r="USB19" s="111"/>
      <c r="USC19" s="111"/>
      <c r="USD19" s="111"/>
      <c r="USE19" s="111"/>
      <c r="USF19" s="111"/>
      <c r="USG19" s="111"/>
      <c r="USH19" s="111"/>
      <c r="USI19" s="111"/>
      <c r="USJ19" s="111"/>
      <c r="USK19" s="111"/>
      <c r="USL19" s="111"/>
      <c r="USM19" s="111"/>
      <c r="USN19" s="111"/>
      <c r="USO19" s="111"/>
      <c r="USP19" s="111"/>
      <c r="USQ19" s="111"/>
      <c r="USR19" s="111"/>
      <c r="USS19" s="111"/>
      <c r="UST19" s="111"/>
      <c r="USU19" s="111"/>
      <c r="USV19" s="111"/>
      <c r="USW19" s="111"/>
      <c r="USX19" s="111"/>
      <c r="USY19" s="111"/>
      <c r="USZ19" s="111"/>
      <c r="UTA19" s="111"/>
      <c r="UTB19" s="111"/>
      <c r="UTC19" s="111"/>
      <c r="UTD19" s="111"/>
      <c r="UTE19" s="111"/>
      <c r="UTF19" s="111"/>
      <c r="UTG19" s="111"/>
      <c r="UTH19" s="111"/>
      <c r="UTI19" s="111"/>
      <c r="UTJ19" s="111"/>
      <c r="UTK19" s="111"/>
      <c r="UTL19" s="111"/>
      <c r="UTM19" s="111"/>
      <c r="UTN19" s="111"/>
      <c r="UTO19" s="111"/>
      <c r="UTP19" s="111"/>
      <c r="UTQ19" s="111"/>
      <c r="UTR19" s="111"/>
      <c r="UTS19" s="111"/>
      <c r="UTT19" s="111"/>
      <c r="UTU19" s="111"/>
      <c r="UTV19" s="111"/>
      <c r="UTW19" s="111"/>
      <c r="UTX19" s="111"/>
      <c r="UTY19" s="111"/>
      <c r="UTZ19" s="111"/>
      <c r="UUA19" s="111"/>
      <c r="UUB19" s="111"/>
      <c r="UUC19" s="111"/>
      <c r="UUD19" s="111"/>
      <c r="UUE19" s="111"/>
      <c r="UUF19" s="111"/>
      <c r="UUG19" s="111"/>
      <c r="UUH19" s="111"/>
      <c r="UUI19" s="111"/>
      <c r="UUJ19" s="111"/>
      <c r="UUK19" s="111"/>
      <c r="UUL19" s="111"/>
      <c r="UUM19" s="111"/>
      <c r="UUN19" s="111"/>
      <c r="UUO19" s="111"/>
      <c r="UUP19" s="111"/>
      <c r="UUQ19" s="111"/>
      <c r="UUR19" s="111"/>
      <c r="UUS19" s="111"/>
      <c r="UUT19" s="111"/>
      <c r="UUU19" s="111"/>
      <c r="UUV19" s="111"/>
      <c r="UUW19" s="111"/>
      <c r="UUX19" s="111"/>
      <c r="UUY19" s="111"/>
      <c r="UUZ19" s="111"/>
      <c r="UVA19" s="111"/>
      <c r="UVB19" s="111"/>
      <c r="UVC19" s="111"/>
      <c r="UVD19" s="111"/>
      <c r="UVE19" s="111"/>
      <c r="UVF19" s="111"/>
      <c r="UVG19" s="111"/>
      <c r="UVH19" s="111"/>
      <c r="UVI19" s="111"/>
      <c r="UVJ19" s="111"/>
      <c r="UVK19" s="111"/>
      <c r="UVL19" s="111"/>
      <c r="UVM19" s="111"/>
      <c r="UVN19" s="111"/>
      <c r="UVO19" s="111"/>
      <c r="UVP19" s="111"/>
      <c r="UVQ19" s="111"/>
      <c r="UVR19" s="111"/>
      <c r="UVS19" s="111"/>
      <c r="UVT19" s="111"/>
      <c r="UVU19" s="111"/>
      <c r="UVV19" s="111"/>
      <c r="UVW19" s="111"/>
      <c r="UVX19" s="111"/>
      <c r="UVY19" s="111"/>
      <c r="UVZ19" s="111"/>
      <c r="UWA19" s="111"/>
      <c r="UWB19" s="111"/>
      <c r="UWC19" s="111"/>
      <c r="UWD19" s="111"/>
      <c r="UWE19" s="111"/>
      <c r="UWF19" s="111"/>
      <c r="UWG19" s="111"/>
      <c r="UWH19" s="111"/>
      <c r="UWI19" s="111"/>
      <c r="UWJ19" s="111"/>
      <c r="UWK19" s="111"/>
      <c r="UWL19" s="111"/>
      <c r="UWM19" s="111"/>
      <c r="UWN19" s="111"/>
      <c r="UWO19" s="111"/>
      <c r="UWP19" s="111"/>
      <c r="UWQ19" s="111"/>
      <c r="UWR19" s="111"/>
      <c r="UWS19" s="111"/>
      <c r="UWT19" s="111"/>
      <c r="UWU19" s="111"/>
      <c r="UWV19" s="111"/>
      <c r="UWW19" s="111"/>
      <c r="UWX19" s="111"/>
      <c r="UWY19" s="111"/>
      <c r="UWZ19" s="111"/>
      <c r="UXA19" s="111"/>
      <c r="UXB19" s="111"/>
      <c r="UXC19" s="111"/>
      <c r="UXD19" s="111"/>
      <c r="UXE19" s="111"/>
      <c r="UXF19" s="111"/>
      <c r="UXG19" s="111"/>
      <c r="UXH19" s="111"/>
      <c r="UXI19" s="111"/>
      <c r="UXJ19" s="111"/>
      <c r="UXK19" s="111"/>
      <c r="UXL19" s="111"/>
      <c r="UXM19" s="111"/>
      <c r="UXN19" s="111"/>
      <c r="UXO19" s="111"/>
      <c r="UXP19" s="111"/>
      <c r="UXQ19" s="111"/>
      <c r="UXR19" s="111"/>
      <c r="UXS19" s="111"/>
      <c r="UXT19" s="111"/>
      <c r="UXU19" s="111"/>
      <c r="UXV19" s="111"/>
      <c r="UXW19" s="111"/>
      <c r="UXX19" s="111"/>
      <c r="UXY19" s="111"/>
      <c r="UXZ19" s="111"/>
      <c r="UYA19" s="111"/>
      <c r="UYB19" s="111"/>
      <c r="UYC19" s="111"/>
      <c r="UYD19" s="111"/>
      <c r="UYE19" s="111"/>
      <c r="UYF19" s="111"/>
      <c r="UYG19" s="111"/>
      <c r="UYH19" s="111"/>
      <c r="UYI19" s="111"/>
      <c r="UYJ19" s="111"/>
      <c r="UYK19" s="111"/>
      <c r="UYL19" s="111"/>
      <c r="UYM19" s="111"/>
      <c r="UYN19" s="111"/>
      <c r="UYO19" s="111"/>
      <c r="UYP19" s="111"/>
      <c r="UYQ19" s="111"/>
      <c r="UYR19" s="111"/>
      <c r="UYS19" s="111"/>
      <c r="UYT19" s="111"/>
      <c r="UYU19" s="111"/>
      <c r="UYV19" s="111"/>
      <c r="UYW19" s="111"/>
      <c r="UYX19" s="111"/>
      <c r="UYY19" s="111"/>
      <c r="UYZ19" s="111"/>
      <c r="UZA19" s="111"/>
      <c r="UZB19" s="111"/>
      <c r="UZC19" s="111"/>
      <c r="UZD19" s="111"/>
      <c r="UZE19" s="111"/>
      <c r="UZF19" s="111"/>
      <c r="UZG19" s="111"/>
      <c r="UZH19" s="111"/>
      <c r="UZI19" s="111"/>
      <c r="UZJ19" s="111"/>
      <c r="UZK19" s="111"/>
      <c r="UZL19" s="111"/>
      <c r="UZM19" s="111"/>
      <c r="UZN19" s="111"/>
      <c r="UZO19" s="111"/>
      <c r="UZP19" s="111"/>
      <c r="UZQ19" s="111"/>
      <c r="UZR19" s="111"/>
      <c r="UZS19" s="111"/>
      <c r="UZT19" s="111"/>
      <c r="UZU19" s="111"/>
      <c r="UZV19" s="111"/>
      <c r="UZW19" s="111"/>
      <c r="UZX19" s="111"/>
      <c r="UZY19" s="111"/>
      <c r="UZZ19" s="111"/>
      <c r="VAA19" s="111"/>
      <c r="VAB19" s="111"/>
      <c r="VAC19" s="111"/>
      <c r="VAD19" s="111"/>
      <c r="VAE19" s="111"/>
      <c r="VAF19" s="111"/>
      <c r="VAG19" s="111"/>
      <c r="VAH19" s="111"/>
      <c r="VAI19" s="111"/>
      <c r="VAJ19" s="111"/>
      <c r="VAK19" s="111"/>
      <c r="VAL19" s="111"/>
      <c r="VAM19" s="111"/>
      <c r="VAN19" s="111"/>
      <c r="VAO19" s="111"/>
      <c r="VAP19" s="111"/>
      <c r="VAQ19" s="111"/>
      <c r="VAR19" s="111"/>
      <c r="VAS19" s="111"/>
      <c r="VAT19" s="111"/>
      <c r="VAU19" s="111"/>
      <c r="VAV19" s="111"/>
      <c r="VAW19" s="111"/>
      <c r="VAX19" s="111"/>
      <c r="VAY19" s="111"/>
      <c r="VAZ19" s="111"/>
      <c r="VBA19" s="111"/>
      <c r="VBB19" s="111"/>
      <c r="VBC19" s="111"/>
      <c r="VBD19" s="111"/>
      <c r="VBE19" s="111"/>
      <c r="VBF19" s="111"/>
      <c r="VBG19" s="111"/>
      <c r="VBH19" s="111"/>
      <c r="VBI19" s="111"/>
      <c r="VBJ19" s="111"/>
      <c r="VBK19" s="111"/>
      <c r="VBL19" s="111"/>
      <c r="VBM19" s="111"/>
      <c r="VBN19" s="111"/>
      <c r="VBO19" s="111"/>
      <c r="VBP19" s="111"/>
      <c r="VBQ19" s="111"/>
      <c r="VBR19" s="111"/>
      <c r="VBS19" s="111"/>
      <c r="VBT19" s="111"/>
      <c r="VBU19" s="111"/>
      <c r="VBV19" s="111"/>
      <c r="VBW19" s="111"/>
      <c r="VBX19" s="111"/>
      <c r="VBY19" s="111"/>
      <c r="VBZ19" s="111"/>
      <c r="VCA19" s="111"/>
      <c r="VCB19" s="111"/>
      <c r="VCC19" s="111"/>
      <c r="VCD19" s="111"/>
      <c r="VCE19" s="111"/>
      <c r="VCF19" s="111"/>
      <c r="VCG19" s="111"/>
      <c r="VCH19" s="111"/>
      <c r="VCI19" s="111"/>
      <c r="VCJ19" s="111"/>
      <c r="VCK19" s="111"/>
      <c r="VCL19" s="111"/>
      <c r="VCM19" s="111"/>
      <c r="VCN19" s="111"/>
      <c r="VCO19" s="111"/>
      <c r="VCP19" s="111"/>
      <c r="VCQ19" s="111"/>
      <c r="VCR19" s="111"/>
      <c r="VCS19" s="111"/>
      <c r="VCT19" s="111"/>
      <c r="VCU19" s="111"/>
      <c r="VCV19" s="111"/>
      <c r="VCW19" s="111"/>
      <c r="VCX19" s="111"/>
      <c r="VCY19" s="111"/>
      <c r="VCZ19" s="111"/>
      <c r="VDA19" s="111"/>
      <c r="VDB19" s="111"/>
      <c r="VDC19" s="111"/>
      <c r="VDD19" s="111"/>
      <c r="VDE19" s="111"/>
      <c r="VDF19" s="111"/>
      <c r="VDG19" s="111"/>
      <c r="VDH19" s="111"/>
      <c r="VDI19" s="111"/>
      <c r="VDJ19" s="111"/>
      <c r="VDK19" s="111"/>
      <c r="VDL19" s="111"/>
      <c r="VDM19" s="111"/>
      <c r="VDN19" s="111"/>
      <c r="VDO19" s="111"/>
      <c r="VDP19" s="111"/>
      <c r="VDQ19" s="111"/>
      <c r="VDR19" s="111"/>
      <c r="VDS19" s="111"/>
      <c r="VDT19" s="111"/>
      <c r="VDU19" s="111"/>
      <c r="VDV19" s="111"/>
      <c r="VDW19" s="111"/>
      <c r="VDX19" s="111"/>
      <c r="VDY19" s="111"/>
      <c r="VDZ19" s="111"/>
      <c r="VEA19" s="111"/>
      <c r="VEB19" s="111"/>
      <c r="VEC19" s="111"/>
      <c r="VED19" s="111"/>
      <c r="VEE19" s="111"/>
      <c r="VEF19" s="111"/>
      <c r="VEG19" s="111"/>
      <c r="VEH19" s="111"/>
      <c r="VEI19" s="111"/>
      <c r="VEJ19" s="111"/>
      <c r="VEK19" s="111"/>
      <c r="VEL19" s="111"/>
      <c r="VEM19" s="111"/>
      <c r="VEN19" s="111"/>
      <c r="VEO19" s="111"/>
      <c r="VEP19" s="111"/>
      <c r="VEQ19" s="111"/>
      <c r="VER19" s="111"/>
      <c r="VES19" s="111"/>
      <c r="VET19" s="111"/>
      <c r="VEU19" s="111"/>
      <c r="VEV19" s="111"/>
      <c r="VEW19" s="111"/>
      <c r="VEX19" s="111"/>
      <c r="VEY19" s="111"/>
      <c r="VEZ19" s="111"/>
      <c r="VFA19" s="111"/>
      <c r="VFB19" s="111"/>
      <c r="VFC19" s="111"/>
      <c r="VFD19" s="111"/>
      <c r="VFE19" s="111"/>
      <c r="VFF19" s="111"/>
      <c r="VFG19" s="111"/>
      <c r="VFH19" s="111"/>
      <c r="VFI19" s="111"/>
      <c r="VFJ19" s="111"/>
      <c r="VFK19" s="111"/>
      <c r="VFL19" s="111"/>
      <c r="VFM19" s="111"/>
      <c r="VFN19" s="111"/>
      <c r="VFO19" s="111"/>
      <c r="VFP19" s="111"/>
      <c r="VFQ19" s="111"/>
      <c r="VFR19" s="111"/>
      <c r="VFS19" s="111"/>
      <c r="VFT19" s="111"/>
      <c r="VFU19" s="111"/>
      <c r="VFV19" s="111"/>
      <c r="VFW19" s="111"/>
      <c r="VFX19" s="111"/>
      <c r="VFY19" s="111"/>
      <c r="VFZ19" s="111"/>
      <c r="VGA19" s="111"/>
      <c r="VGB19" s="111"/>
      <c r="VGC19" s="111"/>
      <c r="VGD19" s="111"/>
      <c r="VGE19" s="111"/>
      <c r="VGF19" s="111"/>
      <c r="VGG19" s="111"/>
      <c r="VGH19" s="111"/>
      <c r="VGI19" s="111"/>
      <c r="VGJ19" s="111"/>
      <c r="VGK19" s="111"/>
      <c r="VGL19" s="111"/>
      <c r="VGM19" s="111"/>
      <c r="VGN19" s="111"/>
      <c r="VGO19" s="111"/>
      <c r="VGP19" s="111"/>
      <c r="VGQ19" s="111"/>
      <c r="VGR19" s="111"/>
      <c r="VGS19" s="111"/>
      <c r="VGT19" s="111"/>
      <c r="VGU19" s="111"/>
      <c r="VGV19" s="111"/>
      <c r="VGW19" s="111"/>
      <c r="VGX19" s="111"/>
      <c r="VGY19" s="111"/>
      <c r="VGZ19" s="111"/>
      <c r="VHA19" s="111"/>
      <c r="VHB19" s="111"/>
      <c r="VHC19" s="111"/>
      <c r="VHD19" s="111"/>
      <c r="VHE19" s="111"/>
      <c r="VHF19" s="111"/>
      <c r="VHG19" s="111"/>
      <c r="VHH19" s="111"/>
      <c r="VHI19" s="111"/>
      <c r="VHJ19" s="111"/>
      <c r="VHK19" s="111"/>
      <c r="VHL19" s="111"/>
      <c r="VHM19" s="111"/>
      <c r="VHN19" s="111"/>
      <c r="VHO19" s="111"/>
      <c r="VHP19" s="111"/>
      <c r="VHQ19" s="111"/>
      <c r="VHR19" s="111"/>
      <c r="VHS19" s="111"/>
      <c r="VHT19" s="111"/>
      <c r="VHU19" s="111"/>
      <c r="VHV19" s="111"/>
      <c r="VHW19" s="111"/>
      <c r="VHX19" s="111"/>
      <c r="VHY19" s="111"/>
      <c r="VHZ19" s="111"/>
      <c r="VIA19" s="111"/>
      <c r="VIB19" s="111"/>
      <c r="VIC19" s="111"/>
      <c r="VID19" s="111"/>
      <c r="VIE19" s="111"/>
      <c r="VIF19" s="111"/>
      <c r="VIG19" s="111"/>
      <c r="VIH19" s="111"/>
      <c r="VII19" s="111"/>
      <c r="VIJ19" s="111"/>
      <c r="VIK19" s="111"/>
      <c r="VIL19" s="111"/>
      <c r="VIM19" s="111"/>
      <c r="VIN19" s="111"/>
      <c r="VIO19" s="111"/>
      <c r="VIP19" s="111"/>
      <c r="VIQ19" s="111"/>
      <c r="VIR19" s="111"/>
      <c r="VIS19" s="111"/>
      <c r="VIT19" s="111"/>
      <c r="VIU19" s="111"/>
      <c r="VIV19" s="111"/>
      <c r="VIW19" s="111"/>
      <c r="VIX19" s="111"/>
      <c r="VIY19" s="111"/>
      <c r="VIZ19" s="111"/>
      <c r="VJA19" s="111"/>
      <c r="VJB19" s="111"/>
      <c r="VJC19" s="111"/>
      <c r="VJD19" s="111"/>
      <c r="VJE19" s="111"/>
      <c r="VJF19" s="111"/>
      <c r="VJG19" s="111"/>
      <c r="VJH19" s="111"/>
      <c r="VJI19" s="111"/>
      <c r="VJJ19" s="111"/>
      <c r="VJK19" s="111"/>
      <c r="VJL19" s="111"/>
      <c r="VJM19" s="111"/>
      <c r="VJN19" s="111"/>
      <c r="VJO19" s="111"/>
      <c r="VJP19" s="111"/>
      <c r="VJQ19" s="111"/>
      <c r="VJR19" s="111"/>
      <c r="VJS19" s="111"/>
      <c r="VJT19" s="111"/>
      <c r="VJU19" s="111"/>
      <c r="VJV19" s="111"/>
      <c r="VJW19" s="111"/>
      <c r="VJX19" s="111"/>
      <c r="VJY19" s="111"/>
      <c r="VJZ19" s="111"/>
      <c r="VKA19" s="111"/>
      <c r="VKB19" s="111"/>
      <c r="VKC19" s="111"/>
      <c r="VKD19" s="111"/>
      <c r="VKE19" s="111"/>
      <c r="VKF19" s="111"/>
      <c r="VKG19" s="111"/>
      <c r="VKH19" s="111"/>
      <c r="VKI19" s="111"/>
      <c r="VKJ19" s="111"/>
      <c r="VKK19" s="111"/>
      <c r="VKL19" s="111"/>
      <c r="VKM19" s="111"/>
      <c r="VKN19" s="111"/>
      <c r="VKO19" s="111"/>
      <c r="VKP19" s="111"/>
      <c r="VKQ19" s="111"/>
      <c r="VKR19" s="111"/>
      <c r="VKS19" s="111"/>
      <c r="VKT19" s="111"/>
      <c r="VKU19" s="111"/>
      <c r="VKV19" s="111"/>
      <c r="VKW19" s="111"/>
      <c r="VKX19" s="111"/>
      <c r="VKY19" s="111"/>
      <c r="VKZ19" s="111"/>
      <c r="VLA19" s="111"/>
      <c r="VLB19" s="111"/>
      <c r="VLC19" s="111"/>
      <c r="VLD19" s="111"/>
      <c r="VLE19" s="111"/>
      <c r="VLF19" s="111"/>
      <c r="VLG19" s="111"/>
      <c r="VLH19" s="111"/>
      <c r="VLI19" s="111"/>
      <c r="VLJ19" s="111"/>
      <c r="VLK19" s="111"/>
      <c r="VLL19" s="111"/>
      <c r="VLM19" s="111"/>
      <c r="VLN19" s="111"/>
      <c r="VLO19" s="111"/>
      <c r="VLP19" s="111"/>
      <c r="VLQ19" s="111"/>
      <c r="VLR19" s="111"/>
      <c r="VLS19" s="111"/>
      <c r="VLT19" s="111"/>
      <c r="VLU19" s="111"/>
      <c r="VLV19" s="111"/>
      <c r="VLW19" s="111"/>
      <c r="VLX19" s="111"/>
      <c r="VLY19" s="111"/>
      <c r="VLZ19" s="111"/>
      <c r="VMA19" s="111"/>
      <c r="VMB19" s="111"/>
      <c r="VMC19" s="111"/>
      <c r="VMD19" s="111"/>
      <c r="VME19" s="111"/>
      <c r="VMF19" s="111"/>
      <c r="VMG19" s="111"/>
      <c r="VMH19" s="111"/>
      <c r="VMI19" s="111"/>
      <c r="VMJ19" s="111"/>
      <c r="VMK19" s="111"/>
      <c r="VML19" s="111"/>
      <c r="VMM19" s="111"/>
      <c r="VMN19" s="111"/>
      <c r="VMO19" s="111"/>
      <c r="VMP19" s="111"/>
      <c r="VMQ19" s="111"/>
      <c r="VMR19" s="111"/>
      <c r="VMS19" s="111"/>
      <c r="VMT19" s="111"/>
      <c r="VMU19" s="111"/>
      <c r="VMV19" s="111"/>
      <c r="VMW19" s="111"/>
      <c r="VMX19" s="111"/>
      <c r="VMY19" s="111"/>
      <c r="VMZ19" s="111"/>
      <c r="VNA19" s="111"/>
      <c r="VNB19" s="111"/>
      <c r="VNC19" s="111"/>
      <c r="VND19" s="111"/>
      <c r="VNE19" s="111"/>
      <c r="VNF19" s="111"/>
      <c r="VNG19" s="111"/>
      <c r="VNH19" s="111"/>
      <c r="VNI19" s="111"/>
      <c r="VNJ19" s="111"/>
      <c r="VNK19" s="111"/>
      <c r="VNL19" s="111"/>
      <c r="VNM19" s="111"/>
      <c r="VNN19" s="111"/>
      <c r="VNO19" s="111"/>
      <c r="VNP19" s="111"/>
      <c r="VNQ19" s="111"/>
      <c r="VNR19" s="111"/>
      <c r="VNS19" s="111"/>
      <c r="VNT19" s="111"/>
      <c r="VNU19" s="111"/>
      <c r="VNV19" s="111"/>
      <c r="VNW19" s="111"/>
      <c r="VNX19" s="111"/>
      <c r="VNY19" s="111"/>
      <c r="VNZ19" s="111"/>
      <c r="VOA19" s="111"/>
      <c r="VOB19" s="111"/>
      <c r="VOC19" s="111"/>
      <c r="VOD19" s="111"/>
      <c r="VOE19" s="111"/>
      <c r="VOF19" s="111"/>
      <c r="VOG19" s="111"/>
      <c r="VOH19" s="111"/>
      <c r="VOI19" s="111"/>
      <c r="VOJ19" s="111"/>
      <c r="VOK19" s="111"/>
      <c r="VOL19" s="111"/>
      <c r="VOM19" s="111"/>
      <c r="VON19" s="111"/>
      <c r="VOO19" s="111"/>
      <c r="VOP19" s="111"/>
      <c r="VOQ19" s="111"/>
      <c r="VOR19" s="111"/>
      <c r="VOS19" s="111"/>
      <c r="VOT19" s="111"/>
      <c r="VOU19" s="111"/>
      <c r="VOV19" s="111"/>
      <c r="VOW19" s="111"/>
      <c r="VOX19" s="111"/>
      <c r="VOY19" s="111"/>
      <c r="VOZ19" s="111"/>
      <c r="VPA19" s="111"/>
      <c r="VPB19" s="111"/>
      <c r="VPC19" s="111"/>
      <c r="VPD19" s="111"/>
      <c r="VPE19" s="111"/>
      <c r="VPF19" s="111"/>
      <c r="VPG19" s="111"/>
      <c r="VPH19" s="111"/>
      <c r="VPI19" s="111"/>
      <c r="VPJ19" s="111"/>
      <c r="VPK19" s="111"/>
      <c r="VPL19" s="111"/>
      <c r="VPM19" s="111"/>
      <c r="VPN19" s="111"/>
      <c r="VPO19" s="111"/>
      <c r="VPP19" s="111"/>
      <c r="VPQ19" s="111"/>
      <c r="VPR19" s="111"/>
      <c r="VPS19" s="111"/>
      <c r="VPT19" s="111"/>
      <c r="VPU19" s="111"/>
      <c r="VPV19" s="111"/>
      <c r="VPW19" s="111"/>
      <c r="VPX19" s="111"/>
      <c r="VPY19" s="111"/>
      <c r="VPZ19" s="111"/>
      <c r="VQA19" s="111"/>
      <c r="VQB19" s="111"/>
      <c r="VQC19" s="111"/>
      <c r="VQD19" s="111"/>
      <c r="VQE19" s="111"/>
      <c r="VQF19" s="111"/>
      <c r="VQG19" s="111"/>
      <c r="VQH19" s="111"/>
      <c r="VQI19" s="111"/>
      <c r="VQJ19" s="111"/>
      <c r="VQK19" s="111"/>
      <c r="VQL19" s="111"/>
      <c r="VQM19" s="111"/>
      <c r="VQN19" s="111"/>
      <c r="VQO19" s="111"/>
      <c r="VQP19" s="111"/>
      <c r="VQQ19" s="111"/>
      <c r="VQR19" s="111"/>
      <c r="VQS19" s="111"/>
      <c r="VQT19" s="111"/>
      <c r="VQU19" s="111"/>
      <c r="VQV19" s="111"/>
      <c r="VQW19" s="111"/>
      <c r="VQX19" s="111"/>
      <c r="VQY19" s="111"/>
      <c r="VQZ19" s="111"/>
      <c r="VRA19" s="111"/>
      <c r="VRB19" s="111"/>
      <c r="VRC19" s="111"/>
      <c r="VRD19" s="111"/>
      <c r="VRE19" s="111"/>
      <c r="VRF19" s="111"/>
      <c r="VRG19" s="111"/>
      <c r="VRH19" s="111"/>
      <c r="VRI19" s="111"/>
      <c r="VRJ19" s="111"/>
      <c r="VRK19" s="111"/>
      <c r="VRL19" s="111"/>
      <c r="VRM19" s="111"/>
      <c r="VRN19" s="111"/>
      <c r="VRO19" s="111"/>
      <c r="VRP19" s="111"/>
      <c r="VRQ19" s="111"/>
      <c r="VRR19" s="111"/>
      <c r="VRS19" s="111"/>
      <c r="VRT19" s="111"/>
      <c r="VRU19" s="111"/>
      <c r="VRV19" s="111"/>
      <c r="VRW19" s="111"/>
      <c r="VRX19" s="111"/>
      <c r="VRY19" s="111"/>
      <c r="VRZ19" s="111"/>
      <c r="VSA19" s="111"/>
      <c r="VSB19" s="111"/>
      <c r="VSC19" s="111"/>
      <c r="VSD19" s="111"/>
      <c r="VSE19" s="111"/>
      <c r="VSF19" s="111"/>
      <c r="VSG19" s="111"/>
      <c r="VSH19" s="111"/>
      <c r="VSI19" s="111"/>
      <c r="VSJ19" s="111"/>
      <c r="VSK19" s="111"/>
      <c r="VSL19" s="111"/>
      <c r="VSM19" s="111"/>
      <c r="VSN19" s="111"/>
      <c r="VSO19" s="111"/>
      <c r="VSP19" s="111"/>
      <c r="VSQ19" s="111"/>
      <c r="VSR19" s="111"/>
      <c r="VSS19" s="111"/>
      <c r="VST19" s="111"/>
      <c r="VSU19" s="111"/>
      <c r="VSV19" s="111"/>
      <c r="VSW19" s="111"/>
      <c r="VSX19" s="111"/>
      <c r="VSY19" s="111"/>
      <c r="VSZ19" s="111"/>
      <c r="VTA19" s="111"/>
      <c r="VTB19" s="111"/>
      <c r="VTC19" s="111"/>
      <c r="VTD19" s="111"/>
      <c r="VTE19" s="111"/>
      <c r="VTF19" s="111"/>
      <c r="VTG19" s="111"/>
      <c r="VTH19" s="111"/>
      <c r="VTI19" s="111"/>
      <c r="VTJ19" s="111"/>
      <c r="VTK19" s="111"/>
      <c r="VTL19" s="111"/>
      <c r="VTM19" s="111"/>
      <c r="VTN19" s="111"/>
      <c r="VTO19" s="111"/>
      <c r="VTP19" s="111"/>
      <c r="VTQ19" s="111"/>
      <c r="VTR19" s="111"/>
      <c r="VTS19" s="111"/>
      <c r="VTT19" s="111"/>
      <c r="VTU19" s="111"/>
      <c r="VTV19" s="111"/>
      <c r="VTW19" s="111"/>
      <c r="VTX19" s="111"/>
      <c r="VTY19" s="111"/>
      <c r="VTZ19" s="111"/>
      <c r="VUA19" s="111"/>
      <c r="VUB19" s="111"/>
      <c r="VUC19" s="111"/>
      <c r="VUD19" s="111"/>
      <c r="VUE19" s="111"/>
      <c r="VUF19" s="111"/>
      <c r="VUG19" s="111"/>
      <c r="VUH19" s="111"/>
      <c r="VUI19" s="111"/>
      <c r="VUJ19" s="111"/>
      <c r="VUK19" s="111"/>
      <c r="VUL19" s="111"/>
      <c r="VUM19" s="111"/>
      <c r="VUN19" s="111"/>
      <c r="VUO19" s="111"/>
      <c r="VUP19" s="111"/>
      <c r="VUQ19" s="111"/>
      <c r="VUR19" s="111"/>
      <c r="VUS19" s="111"/>
      <c r="VUT19" s="111"/>
      <c r="VUU19" s="111"/>
      <c r="VUV19" s="111"/>
      <c r="VUW19" s="111"/>
      <c r="VUX19" s="111"/>
      <c r="VUY19" s="111"/>
      <c r="VUZ19" s="111"/>
      <c r="VVA19" s="111"/>
      <c r="VVB19" s="111"/>
      <c r="VVC19" s="111"/>
      <c r="VVD19" s="111"/>
      <c r="VVE19" s="111"/>
      <c r="VVF19" s="111"/>
      <c r="VVG19" s="111"/>
      <c r="VVH19" s="111"/>
      <c r="VVI19" s="111"/>
      <c r="VVJ19" s="111"/>
      <c r="VVK19" s="111"/>
      <c r="VVL19" s="111"/>
      <c r="VVM19" s="111"/>
      <c r="VVN19" s="111"/>
      <c r="VVO19" s="111"/>
      <c r="VVP19" s="111"/>
      <c r="VVQ19" s="111"/>
      <c r="VVR19" s="111"/>
      <c r="VVS19" s="111"/>
      <c r="VVT19" s="111"/>
      <c r="VVU19" s="111"/>
      <c r="VVV19" s="111"/>
      <c r="VVW19" s="111"/>
      <c r="VVX19" s="111"/>
      <c r="VVY19" s="111"/>
      <c r="VVZ19" s="111"/>
      <c r="VWA19" s="111"/>
      <c r="VWB19" s="111"/>
      <c r="VWC19" s="111"/>
      <c r="VWD19" s="111"/>
      <c r="VWE19" s="111"/>
      <c r="VWF19" s="111"/>
      <c r="VWG19" s="111"/>
      <c r="VWH19" s="111"/>
      <c r="VWI19" s="111"/>
      <c r="VWJ19" s="111"/>
      <c r="VWK19" s="111"/>
      <c r="VWL19" s="111"/>
      <c r="VWM19" s="111"/>
      <c r="VWN19" s="111"/>
      <c r="VWO19" s="111"/>
      <c r="VWP19" s="111"/>
      <c r="VWQ19" s="111"/>
      <c r="VWR19" s="111"/>
      <c r="VWS19" s="111"/>
      <c r="VWT19" s="111"/>
      <c r="VWU19" s="111"/>
      <c r="VWV19" s="111"/>
      <c r="VWW19" s="111"/>
      <c r="VWX19" s="111"/>
      <c r="VWY19" s="111"/>
      <c r="VWZ19" s="111"/>
      <c r="VXA19" s="111"/>
      <c r="VXB19" s="111"/>
      <c r="VXC19" s="111"/>
      <c r="VXD19" s="111"/>
      <c r="VXE19" s="111"/>
      <c r="VXF19" s="111"/>
      <c r="VXG19" s="111"/>
      <c r="VXH19" s="111"/>
      <c r="VXI19" s="111"/>
      <c r="VXJ19" s="111"/>
      <c r="VXK19" s="111"/>
      <c r="VXL19" s="111"/>
      <c r="VXM19" s="111"/>
      <c r="VXN19" s="111"/>
      <c r="VXO19" s="111"/>
      <c r="VXP19" s="111"/>
      <c r="VXQ19" s="111"/>
      <c r="VXR19" s="111"/>
      <c r="VXS19" s="111"/>
      <c r="VXT19" s="111"/>
      <c r="VXU19" s="111"/>
      <c r="VXV19" s="111"/>
      <c r="VXW19" s="111"/>
      <c r="VXX19" s="111"/>
      <c r="VXY19" s="111"/>
      <c r="VXZ19" s="111"/>
      <c r="VYA19" s="111"/>
      <c r="VYB19" s="111"/>
      <c r="VYC19" s="111"/>
      <c r="VYD19" s="111"/>
      <c r="VYE19" s="111"/>
      <c r="VYF19" s="111"/>
      <c r="VYG19" s="111"/>
      <c r="VYH19" s="111"/>
      <c r="VYI19" s="111"/>
      <c r="VYJ19" s="111"/>
      <c r="VYK19" s="111"/>
      <c r="VYL19" s="111"/>
      <c r="VYM19" s="111"/>
      <c r="VYN19" s="111"/>
      <c r="VYO19" s="111"/>
      <c r="VYP19" s="111"/>
      <c r="VYQ19" s="111"/>
      <c r="VYR19" s="111"/>
      <c r="VYS19" s="111"/>
      <c r="VYT19" s="111"/>
      <c r="VYU19" s="111"/>
      <c r="VYV19" s="111"/>
      <c r="VYW19" s="111"/>
      <c r="VYX19" s="111"/>
      <c r="VYY19" s="111"/>
      <c r="VYZ19" s="111"/>
      <c r="VZA19" s="111"/>
      <c r="VZB19" s="111"/>
      <c r="VZC19" s="111"/>
      <c r="VZD19" s="111"/>
      <c r="VZE19" s="111"/>
      <c r="VZF19" s="111"/>
      <c r="VZG19" s="111"/>
      <c r="VZH19" s="111"/>
      <c r="VZI19" s="111"/>
      <c r="VZJ19" s="111"/>
      <c r="VZK19" s="111"/>
      <c r="VZL19" s="111"/>
      <c r="VZM19" s="111"/>
      <c r="VZN19" s="111"/>
      <c r="VZO19" s="111"/>
      <c r="VZP19" s="111"/>
      <c r="VZQ19" s="111"/>
      <c r="VZR19" s="111"/>
      <c r="VZS19" s="111"/>
      <c r="VZT19" s="111"/>
      <c r="VZU19" s="111"/>
      <c r="VZV19" s="111"/>
      <c r="VZW19" s="111"/>
      <c r="VZX19" s="111"/>
      <c r="VZY19" s="111"/>
      <c r="VZZ19" s="111"/>
      <c r="WAA19" s="111"/>
      <c r="WAB19" s="111"/>
      <c r="WAC19" s="111"/>
      <c r="WAD19" s="111"/>
      <c r="WAE19" s="111"/>
      <c r="WAF19" s="111"/>
      <c r="WAG19" s="111"/>
      <c r="WAH19" s="111"/>
      <c r="WAI19" s="111"/>
      <c r="WAJ19" s="111"/>
      <c r="WAK19" s="111"/>
      <c r="WAL19" s="111"/>
      <c r="WAM19" s="111"/>
      <c r="WAN19" s="111"/>
      <c r="WAO19" s="111"/>
      <c r="WAP19" s="111"/>
      <c r="WAQ19" s="111"/>
      <c r="WAR19" s="111"/>
      <c r="WAS19" s="111"/>
      <c r="WAT19" s="111"/>
      <c r="WAU19" s="111"/>
      <c r="WAV19" s="111"/>
      <c r="WAW19" s="111"/>
      <c r="WAX19" s="111"/>
      <c r="WAY19" s="111"/>
      <c r="WAZ19" s="111"/>
      <c r="WBA19" s="111"/>
      <c r="WBB19" s="111"/>
      <c r="WBC19" s="111"/>
      <c r="WBD19" s="111"/>
      <c r="WBE19" s="111"/>
      <c r="WBF19" s="111"/>
      <c r="WBG19" s="111"/>
      <c r="WBH19" s="111"/>
      <c r="WBI19" s="111"/>
      <c r="WBJ19" s="111"/>
      <c r="WBK19" s="111"/>
      <c r="WBL19" s="111"/>
      <c r="WBM19" s="111"/>
      <c r="WBN19" s="111"/>
      <c r="WBO19" s="111"/>
      <c r="WBP19" s="111"/>
      <c r="WBQ19" s="111"/>
      <c r="WBR19" s="111"/>
      <c r="WBS19" s="111"/>
      <c r="WBT19" s="111"/>
      <c r="WBU19" s="111"/>
      <c r="WBV19" s="111"/>
      <c r="WBW19" s="111"/>
      <c r="WBX19" s="111"/>
      <c r="WBY19" s="111"/>
      <c r="WBZ19" s="111"/>
      <c r="WCA19" s="111"/>
      <c r="WCB19" s="111"/>
      <c r="WCC19" s="111"/>
      <c r="WCD19" s="111"/>
      <c r="WCE19" s="111"/>
      <c r="WCF19" s="111"/>
      <c r="WCG19" s="111"/>
      <c r="WCH19" s="111"/>
      <c r="WCI19" s="111"/>
      <c r="WCJ19" s="111"/>
      <c r="WCK19" s="111"/>
      <c r="WCL19" s="111"/>
      <c r="WCM19" s="111"/>
      <c r="WCN19" s="111"/>
      <c r="WCO19" s="111"/>
      <c r="WCP19" s="111"/>
      <c r="WCQ19" s="111"/>
      <c r="WCR19" s="111"/>
      <c r="WCS19" s="111"/>
      <c r="WCT19" s="111"/>
      <c r="WCU19" s="111"/>
      <c r="WCV19" s="111"/>
      <c r="WCW19" s="111"/>
      <c r="WCX19" s="111"/>
      <c r="WCY19" s="111"/>
      <c r="WCZ19" s="111"/>
      <c r="WDA19" s="111"/>
      <c r="WDB19" s="111"/>
      <c r="WDC19" s="111"/>
      <c r="WDD19" s="111"/>
      <c r="WDE19" s="111"/>
      <c r="WDF19" s="111"/>
      <c r="WDG19" s="111"/>
      <c r="WDH19" s="111"/>
      <c r="WDI19" s="111"/>
      <c r="WDJ19" s="111"/>
      <c r="WDK19" s="111"/>
      <c r="WDL19" s="111"/>
      <c r="WDM19" s="111"/>
      <c r="WDN19" s="111"/>
      <c r="WDO19" s="111"/>
      <c r="WDP19" s="111"/>
      <c r="WDQ19" s="111"/>
      <c r="WDR19" s="111"/>
      <c r="WDS19" s="111"/>
      <c r="WDT19" s="111"/>
      <c r="WDU19" s="111"/>
      <c r="WDV19" s="111"/>
      <c r="WDW19" s="111"/>
      <c r="WDX19" s="111"/>
      <c r="WDY19" s="111"/>
      <c r="WDZ19" s="111"/>
      <c r="WEA19" s="111"/>
      <c r="WEB19" s="111"/>
      <c r="WEC19" s="111"/>
      <c r="WED19" s="111"/>
      <c r="WEE19" s="111"/>
      <c r="WEF19" s="111"/>
      <c r="WEG19" s="111"/>
      <c r="WEH19" s="111"/>
      <c r="WEI19" s="111"/>
      <c r="WEJ19" s="111"/>
      <c r="WEK19" s="111"/>
      <c r="WEL19" s="111"/>
      <c r="WEM19" s="111"/>
      <c r="WEN19" s="111"/>
      <c r="WEO19" s="111"/>
      <c r="WEP19" s="111"/>
      <c r="WEQ19" s="111"/>
      <c r="WER19" s="111"/>
      <c r="WES19" s="111"/>
      <c r="WET19" s="111"/>
      <c r="WEU19" s="111"/>
      <c r="WEV19" s="111"/>
      <c r="WEW19" s="111"/>
      <c r="WEX19" s="111"/>
      <c r="WEY19" s="111"/>
      <c r="WEZ19" s="111"/>
      <c r="WFA19" s="111"/>
      <c r="WFB19" s="111"/>
      <c r="WFC19" s="111"/>
      <c r="WFD19" s="111"/>
      <c r="WFE19" s="111"/>
      <c r="WFF19" s="111"/>
      <c r="WFG19" s="111"/>
      <c r="WFH19" s="111"/>
      <c r="WFI19" s="111"/>
      <c r="WFJ19" s="111"/>
      <c r="WFK19" s="111"/>
      <c r="WFL19" s="111"/>
      <c r="WFM19" s="111"/>
      <c r="WFN19" s="111"/>
      <c r="WFO19" s="111"/>
      <c r="WFP19" s="111"/>
      <c r="WFQ19" s="111"/>
      <c r="WFR19" s="111"/>
      <c r="WFS19" s="111"/>
      <c r="WFT19" s="111"/>
      <c r="WFU19" s="111"/>
      <c r="WFV19" s="111"/>
      <c r="WFW19" s="111"/>
      <c r="WFX19" s="111"/>
      <c r="WFY19" s="111"/>
      <c r="WFZ19" s="111"/>
      <c r="WGA19" s="111"/>
      <c r="WGB19" s="111"/>
      <c r="WGC19" s="111"/>
      <c r="WGD19" s="111"/>
      <c r="WGE19" s="111"/>
      <c r="WGF19" s="111"/>
      <c r="WGG19" s="111"/>
      <c r="WGH19" s="111"/>
      <c r="WGI19" s="111"/>
      <c r="WGJ19" s="111"/>
      <c r="WGK19" s="111"/>
      <c r="WGL19" s="111"/>
      <c r="WGM19" s="111"/>
      <c r="WGN19" s="111"/>
      <c r="WGO19" s="111"/>
      <c r="WGP19" s="111"/>
      <c r="WGQ19" s="111"/>
      <c r="WGR19" s="111"/>
      <c r="WGS19" s="111"/>
      <c r="WGT19" s="111"/>
      <c r="WGU19" s="111"/>
      <c r="WGV19" s="111"/>
      <c r="WGW19" s="111"/>
      <c r="WGX19" s="111"/>
      <c r="WGY19" s="111"/>
      <c r="WGZ19" s="111"/>
      <c r="WHA19" s="111"/>
      <c r="WHB19" s="111"/>
      <c r="WHC19" s="111"/>
      <c r="WHD19" s="111"/>
      <c r="WHE19" s="111"/>
      <c r="WHF19" s="111"/>
      <c r="WHG19" s="111"/>
      <c r="WHH19" s="111"/>
      <c r="WHI19" s="111"/>
      <c r="WHJ19" s="111"/>
      <c r="WHK19" s="111"/>
      <c r="WHL19" s="111"/>
      <c r="WHM19" s="111"/>
      <c r="WHN19" s="111"/>
      <c r="WHO19" s="111"/>
      <c r="WHP19" s="111"/>
      <c r="WHQ19" s="111"/>
      <c r="WHR19" s="111"/>
      <c r="WHS19" s="111"/>
      <c r="WHT19" s="111"/>
      <c r="WHU19" s="111"/>
      <c r="WHV19" s="111"/>
      <c r="WHW19" s="111"/>
      <c r="WHX19" s="111"/>
      <c r="WHY19" s="111"/>
      <c r="WHZ19" s="111"/>
      <c r="WIA19" s="111"/>
      <c r="WIB19" s="111"/>
      <c r="WIC19" s="111"/>
      <c r="WID19" s="111"/>
      <c r="WIE19" s="111"/>
      <c r="WIF19" s="111"/>
      <c r="WIG19" s="111"/>
      <c r="WIH19" s="111"/>
      <c r="WII19" s="111"/>
      <c r="WIJ19" s="111"/>
      <c r="WIK19" s="111"/>
      <c r="WIL19" s="111"/>
      <c r="WIM19" s="111"/>
      <c r="WIN19" s="111"/>
      <c r="WIO19" s="111"/>
      <c r="WIP19" s="111"/>
      <c r="WIQ19" s="111"/>
      <c r="WIR19" s="111"/>
      <c r="WIS19" s="111"/>
      <c r="WIT19" s="111"/>
      <c r="WIU19" s="111"/>
      <c r="WIV19" s="111"/>
      <c r="WIW19" s="111"/>
      <c r="WIX19" s="111"/>
      <c r="WIY19" s="111"/>
      <c r="WIZ19" s="111"/>
      <c r="WJA19" s="111"/>
      <c r="WJB19" s="111"/>
      <c r="WJC19" s="111"/>
      <c r="WJD19" s="111"/>
      <c r="WJE19" s="111"/>
      <c r="WJF19" s="111"/>
      <c r="WJG19" s="111"/>
      <c r="WJH19" s="111"/>
      <c r="WJI19" s="111"/>
      <c r="WJJ19" s="111"/>
      <c r="WJK19" s="111"/>
      <c r="WJL19" s="111"/>
      <c r="WJM19" s="111"/>
      <c r="WJN19" s="111"/>
      <c r="WJO19" s="111"/>
      <c r="WJP19" s="111"/>
      <c r="WJQ19" s="111"/>
      <c r="WJR19" s="111"/>
      <c r="WJS19" s="111"/>
      <c r="WJT19" s="111"/>
      <c r="WJU19" s="111"/>
      <c r="WJV19" s="111"/>
      <c r="WJW19" s="111"/>
      <c r="WJX19" s="111"/>
      <c r="WJY19" s="111"/>
      <c r="WJZ19" s="111"/>
      <c r="WKA19" s="111"/>
      <c r="WKB19" s="111"/>
      <c r="WKC19" s="111"/>
      <c r="WKD19" s="111"/>
      <c r="WKE19" s="111"/>
      <c r="WKF19" s="111"/>
      <c r="WKG19" s="111"/>
      <c r="WKH19" s="111"/>
      <c r="WKI19" s="111"/>
      <c r="WKJ19" s="111"/>
      <c r="WKK19" s="111"/>
      <c r="WKL19" s="111"/>
      <c r="WKM19" s="111"/>
      <c r="WKN19" s="111"/>
      <c r="WKO19" s="111"/>
      <c r="WKP19" s="111"/>
      <c r="WKQ19" s="111"/>
      <c r="WKR19" s="111"/>
      <c r="WKS19" s="111"/>
      <c r="WKT19" s="111"/>
      <c r="WKU19" s="111"/>
      <c r="WKV19" s="111"/>
      <c r="WKW19" s="111"/>
      <c r="WKX19" s="111"/>
      <c r="WKY19" s="111"/>
      <c r="WKZ19" s="111"/>
      <c r="WLA19" s="111"/>
      <c r="WLB19" s="111"/>
      <c r="WLC19" s="111"/>
      <c r="WLD19" s="111"/>
      <c r="WLE19" s="111"/>
      <c r="WLF19" s="111"/>
      <c r="WLG19" s="111"/>
      <c r="WLH19" s="111"/>
      <c r="WLI19" s="111"/>
      <c r="WLJ19" s="111"/>
      <c r="WLK19" s="111"/>
      <c r="WLL19" s="111"/>
      <c r="WLM19" s="111"/>
      <c r="WLN19" s="111"/>
      <c r="WLO19" s="111"/>
      <c r="WLP19" s="111"/>
      <c r="WLQ19" s="111"/>
      <c r="WLR19" s="111"/>
      <c r="WLS19" s="111"/>
      <c r="WLT19" s="111"/>
      <c r="WLU19" s="111"/>
      <c r="WLV19" s="111"/>
      <c r="WLW19" s="111"/>
      <c r="WLX19" s="111"/>
      <c r="WLY19" s="111"/>
      <c r="WLZ19" s="111"/>
      <c r="WMA19" s="111"/>
      <c r="WMB19" s="111"/>
      <c r="WMC19" s="111"/>
      <c r="WMD19" s="111"/>
      <c r="WME19" s="111"/>
      <c r="WMF19" s="111"/>
      <c r="WMG19" s="111"/>
      <c r="WMH19" s="111"/>
      <c r="WMI19" s="111"/>
      <c r="WMJ19" s="111"/>
      <c r="WMK19" s="111"/>
      <c r="WML19" s="111"/>
      <c r="WMM19" s="111"/>
      <c r="WMN19" s="111"/>
      <c r="WMO19" s="111"/>
      <c r="WMP19" s="111"/>
      <c r="WMQ19" s="111"/>
      <c r="WMR19" s="111"/>
      <c r="WMS19" s="111"/>
      <c r="WMT19" s="111"/>
      <c r="WMU19" s="111"/>
      <c r="WMV19" s="111"/>
      <c r="WMW19" s="111"/>
      <c r="WMX19" s="111"/>
      <c r="WMY19" s="111"/>
      <c r="WMZ19" s="111"/>
      <c r="WNA19" s="111"/>
      <c r="WNB19" s="111"/>
      <c r="WNC19" s="111"/>
      <c r="WND19" s="111"/>
      <c r="WNE19" s="111"/>
      <c r="WNF19" s="111"/>
      <c r="WNG19" s="111"/>
      <c r="WNH19" s="111"/>
      <c r="WNI19" s="111"/>
      <c r="WNJ19" s="111"/>
      <c r="WNK19" s="111"/>
      <c r="WNL19" s="111"/>
      <c r="WNM19" s="111"/>
      <c r="WNN19" s="111"/>
      <c r="WNO19" s="111"/>
      <c r="WNP19" s="111"/>
      <c r="WNQ19" s="111"/>
      <c r="WNR19" s="111"/>
      <c r="WNS19" s="111"/>
      <c r="WNT19" s="111"/>
      <c r="WNU19" s="111"/>
      <c r="WNV19" s="111"/>
      <c r="WNW19" s="111"/>
      <c r="WNX19" s="111"/>
      <c r="WNY19" s="111"/>
      <c r="WNZ19" s="111"/>
      <c r="WOA19" s="111"/>
      <c r="WOB19" s="111"/>
      <c r="WOC19" s="111"/>
      <c r="WOD19" s="111"/>
      <c r="WOE19" s="111"/>
      <c r="WOF19" s="111"/>
      <c r="WOG19" s="111"/>
      <c r="WOH19" s="111"/>
      <c r="WOI19" s="111"/>
      <c r="WOJ19" s="111"/>
      <c r="WOK19" s="111"/>
      <c r="WOL19" s="111"/>
      <c r="WOM19" s="111"/>
      <c r="WON19" s="111"/>
      <c r="WOO19" s="111"/>
      <c r="WOP19" s="111"/>
      <c r="WOQ19" s="111"/>
      <c r="WOR19" s="111"/>
      <c r="WOS19" s="111"/>
      <c r="WOT19" s="111"/>
      <c r="WOU19" s="111"/>
      <c r="WOV19" s="111"/>
      <c r="WOW19" s="111"/>
      <c r="WOX19" s="111"/>
      <c r="WOY19" s="111"/>
      <c r="WOZ19" s="111"/>
      <c r="WPA19" s="111"/>
      <c r="WPB19" s="111"/>
      <c r="WPC19" s="111"/>
      <c r="WPD19" s="111"/>
      <c r="WPE19" s="111"/>
      <c r="WPF19" s="111"/>
      <c r="WPG19" s="111"/>
      <c r="WPH19" s="111"/>
      <c r="WPI19" s="111"/>
      <c r="WPJ19" s="111"/>
      <c r="WPK19" s="111"/>
      <c r="WPL19" s="111"/>
      <c r="WPM19" s="111"/>
      <c r="WPN19" s="111"/>
      <c r="WPO19" s="111"/>
      <c r="WPP19" s="111"/>
      <c r="WPQ19" s="111"/>
      <c r="WPR19" s="111"/>
      <c r="WPS19" s="111"/>
      <c r="WPT19" s="111"/>
      <c r="WPU19" s="111"/>
      <c r="WPV19" s="111"/>
      <c r="WPW19" s="111"/>
      <c r="WPX19" s="111"/>
      <c r="WPY19" s="111"/>
      <c r="WPZ19" s="111"/>
      <c r="WQA19" s="111"/>
      <c r="WQB19" s="111"/>
      <c r="WQC19" s="111"/>
      <c r="WQD19" s="111"/>
      <c r="WQE19" s="111"/>
      <c r="WQF19" s="111"/>
      <c r="WQG19" s="111"/>
      <c r="WQH19" s="111"/>
      <c r="WQI19" s="111"/>
      <c r="WQJ19" s="111"/>
      <c r="WQK19" s="111"/>
      <c r="WQL19" s="111"/>
      <c r="WQM19" s="111"/>
      <c r="WQN19" s="111"/>
      <c r="WQO19" s="111"/>
      <c r="WQP19" s="111"/>
      <c r="WQQ19" s="111"/>
      <c r="WQR19" s="111"/>
      <c r="WQS19" s="111"/>
      <c r="WQT19" s="111"/>
      <c r="WQU19" s="111"/>
      <c r="WQV19" s="111"/>
      <c r="WQW19" s="111"/>
      <c r="WQX19" s="111"/>
      <c r="WQY19" s="111"/>
      <c r="WQZ19" s="111"/>
      <c r="WRA19" s="111"/>
      <c r="WRB19" s="111"/>
      <c r="WRC19" s="111"/>
      <c r="WRD19" s="111"/>
      <c r="WRE19" s="111"/>
      <c r="WRF19" s="111"/>
      <c r="WRG19" s="111"/>
      <c r="WRH19" s="111"/>
      <c r="WRI19" s="111"/>
      <c r="WRJ19" s="111"/>
      <c r="WRK19" s="111"/>
      <c r="WRL19" s="111"/>
      <c r="WRM19" s="111"/>
      <c r="WRN19" s="111"/>
      <c r="WRO19" s="111"/>
      <c r="WRP19" s="111"/>
      <c r="WRQ19" s="111"/>
      <c r="WRR19" s="111"/>
      <c r="WRS19" s="111"/>
      <c r="WRT19" s="111"/>
      <c r="WRU19" s="111"/>
      <c r="WRV19" s="111"/>
      <c r="WRW19" s="111"/>
      <c r="WRX19" s="111"/>
      <c r="WRY19" s="111"/>
      <c r="WRZ19" s="111"/>
      <c r="WSA19" s="111"/>
      <c r="WSB19" s="111"/>
      <c r="WSC19" s="111"/>
      <c r="WSD19" s="111"/>
      <c r="WSE19" s="111"/>
      <c r="WSF19" s="111"/>
      <c r="WSG19" s="111"/>
      <c r="WSH19" s="111"/>
      <c r="WSI19" s="111"/>
      <c r="WSJ19" s="111"/>
      <c r="WSK19" s="111"/>
      <c r="WSL19" s="111"/>
      <c r="WSM19" s="111"/>
      <c r="WSN19" s="111"/>
      <c r="WSO19" s="111"/>
      <c r="WSP19" s="111"/>
      <c r="WSQ19" s="111"/>
      <c r="WSR19" s="111"/>
      <c r="WSS19" s="111"/>
      <c r="WST19" s="111"/>
      <c r="WSU19" s="111"/>
      <c r="WSV19" s="111"/>
      <c r="WSW19" s="111"/>
      <c r="WSX19" s="111"/>
      <c r="WSY19" s="111"/>
      <c r="WSZ19" s="111"/>
      <c r="WTA19" s="111"/>
      <c r="WTB19" s="111"/>
      <c r="WTC19" s="111"/>
      <c r="WTD19" s="111"/>
      <c r="WTE19" s="111"/>
      <c r="WTF19" s="111"/>
      <c r="WTG19" s="111"/>
      <c r="WTH19" s="111"/>
      <c r="WTI19" s="111"/>
      <c r="WTJ19" s="111"/>
      <c r="WTK19" s="111"/>
      <c r="WTL19" s="111"/>
      <c r="WTM19" s="111"/>
      <c r="WTN19" s="111"/>
      <c r="WTO19" s="111"/>
      <c r="WTP19" s="111"/>
      <c r="WTQ19" s="111"/>
      <c r="WTR19" s="111"/>
      <c r="WTS19" s="111"/>
      <c r="WTT19" s="111"/>
      <c r="WTU19" s="111"/>
      <c r="WTV19" s="111"/>
      <c r="WTW19" s="111"/>
      <c r="WTX19" s="111"/>
      <c r="WTY19" s="111"/>
      <c r="WTZ19" s="111"/>
      <c r="WUA19" s="111"/>
      <c r="WUB19" s="111"/>
      <c r="WUC19" s="111"/>
      <c r="WUD19" s="111"/>
      <c r="WUE19" s="111"/>
      <c r="WUF19" s="111"/>
      <c r="WUG19" s="111"/>
      <c r="WUH19" s="111"/>
      <c r="WUI19" s="111"/>
      <c r="WUJ19" s="111"/>
      <c r="WUK19" s="111"/>
      <c r="WUL19" s="111"/>
      <c r="WUM19" s="111"/>
      <c r="WUN19" s="111"/>
      <c r="WUO19" s="111"/>
      <c r="WUP19" s="111"/>
      <c r="WUQ19" s="111"/>
      <c r="WUR19" s="111"/>
      <c r="WUS19" s="111"/>
      <c r="WUT19" s="111"/>
      <c r="WUU19" s="111"/>
      <c r="WUV19" s="111"/>
      <c r="WUW19" s="111"/>
      <c r="WUX19" s="111"/>
      <c r="WUY19" s="111"/>
      <c r="WUZ19" s="111"/>
      <c r="WVA19" s="111"/>
      <c r="WVB19" s="111"/>
      <c r="WVC19" s="111"/>
      <c r="WVD19" s="111"/>
      <c r="WVE19" s="111"/>
      <c r="WVF19" s="111"/>
      <c r="WVG19" s="111"/>
      <c r="WVH19" s="111"/>
      <c r="WVI19" s="111"/>
      <c r="WVJ19" s="111"/>
      <c r="WVK19" s="111"/>
      <c r="WVL19" s="111"/>
      <c r="WVM19" s="111"/>
      <c r="WVN19" s="111"/>
      <c r="WVO19" s="111"/>
      <c r="WVP19" s="111"/>
      <c r="WVQ19" s="111"/>
      <c r="WVR19" s="111"/>
      <c r="WVS19" s="111"/>
      <c r="WVT19" s="111"/>
      <c r="WVU19" s="111"/>
      <c r="WVV19" s="111"/>
      <c r="WVW19" s="111"/>
      <c r="WVX19" s="111"/>
      <c r="WVY19" s="111"/>
      <c r="WVZ19" s="111"/>
      <c r="WWA19" s="111"/>
      <c r="WWB19" s="111"/>
      <c r="WWC19" s="111"/>
      <c r="WWD19" s="111"/>
      <c r="WWE19" s="111"/>
      <c r="WWF19" s="111"/>
      <c r="WWG19" s="111"/>
      <c r="WWH19" s="111"/>
      <c r="WWI19" s="111"/>
      <c r="WWJ19" s="111"/>
      <c r="WWK19" s="111"/>
      <c r="WWL19" s="111"/>
      <c r="WWM19" s="111"/>
      <c r="WWN19" s="111"/>
      <c r="WWO19" s="111"/>
      <c r="WWP19" s="111"/>
      <c r="WWQ19" s="111"/>
      <c r="WWR19" s="111"/>
      <c r="WWS19" s="111"/>
      <c r="WWT19" s="111"/>
      <c r="WWU19" s="111"/>
      <c r="WWV19" s="111"/>
      <c r="WWW19" s="111"/>
      <c r="WWX19" s="111"/>
      <c r="WWY19" s="111"/>
      <c r="WWZ19" s="111"/>
      <c r="WXA19" s="111"/>
      <c r="WXB19" s="111"/>
      <c r="WXC19" s="111"/>
      <c r="WXD19" s="111"/>
      <c r="WXE19" s="111"/>
      <c r="WXF19" s="111"/>
      <c r="WXG19" s="111"/>
      <c r="WXH19" s="111"/>
      <c r="WXI19" s="111"/>
      <c r="WXJ19" s="111"/>
      <c r="WXK19" s="111"/>
      <c r="WXL19" s="111"/>
      <c r="WXM19" s="111"/>
      <c r="WXN19" s="111"/>
      <c r="WXO19" s="111"/>
      <c r="WXP19" s="111"/>
      <c r="WXQ19" s="111"/>
      <c r="WXR19" s="111"/>
      <c r="WXS19" s="111"/>
      <c r="WXT19" s="111"/>
      <c r="WXU19" s="111"/>
      <c r="WXV19" s="111"/>
      <c r="WXW19" s="111"/>
      <c r="WXX19" s="111"/>
      <c r="WXY19" s="111"/>
      <c r="WXZ19" s="111"/>
      <c r="WYA19" s="111"/>
      <c r="WYB19" s="111"/>
      <c r="WYC19" s="111"/>
      <c r="WYD19" s="111"/>
      <c r="WYE19" s="111"/>
      <c r="WYF19" s="111"/>
      <c r="WYG19" s="111"/>
      <c r="WYH19" s="111"/>
      <c r="WYI19" s="111"/>
      <c r="WYJ19" s="111"/>
      <c r="WYK19" s="111"/>
      <c r="WYL19" s="111"/>
      <c r="WYM19" s="111"/>
      <c r="WYN19" s="111"/>
      <c r="WYO19" s="111"/>
      <c r="WYP19" s="111"/>
      <c r="WYQ19" s="111"/>
      <c r="WYR19" s="111"/>
      <c r="WYS19" s="111"/>
      <c r="WYT19" s="111"/>
      <c r="WYU19" s="111"/>
      <c r="WYV19" s="111"/>
      <c r="WYW19" s="111"/>
      <c r="WYX19" s="111"/>
      <c r="WYY19" s="111"/>
      <c r="WYZ19" s="111"/>
      <c r="WZA19" s="111"/>
      <c r="WZB19" s="111"/>
      <c r="WZC19" s="111"/>
      <c r="WZD19" s="111"/>
      <c r="WZE19" s="111"/>
      <c r="WZF19" s="111"/>
      <c r="WZG19" s="111"/>
      <c r="WZH19" s="111"/>
      <c r="WZI19" s="111"/>
      <c r="WZJ19" s="111"/>
      <c r="WZK19" s="111"/>
      <c r="WZL19" s="111"/>
      <c r="WZM19" s="111"/>
      <c r="WZN19" s="111"/>
      <c r="WZO19" s="111"/>
      <c r="WZP19" s="111"/>
      <c r="WZQ19" s="111"/>
      <c r="WZR19" s="111"/>
      <c r="WZS19" s="111"/>
      <c r="WZT19" s="111"/>
      <c r="WZU19" s="111"/>
      <c r="WZV19" s="111"/>
      <c r="WZW19" s="111"/>
      <c r="WZX19" s="111"/>
      <c r="WZY19" s="111"/>
      <c r="WZZ19" s="111"/>
      <c r="XAA19" s="111"/>
      <c r="XAB19" s="111"/>
      <c r="XAC19" s="111"/>
      <c r="XAD19" s="111"/>
      <c r="XAE19" s="111"/>
      <c r="XAF19" s="111"/>
      <c r="XAG19" s="111"/>
      <c r="XAH19" s="111"/>
      <c r="XAI19" s="111"/>
      <c r="XAJ19" s="111"/>
      <c r="XAK19" s="111"/>
      <c r="XAL19" s="111"/>
      <c r="XAM19" s="111"/>
      <c r="XAN19" s="111"/>
      <c r="XAO19" s="111"/>
      <c r="XAP19" s="111"/>
      <c r="XAQ19" s="111"/>
      <c r="XAR19" s="111"/>
      <c r="XAS19" s="111"/>
      <c r="XAT19" s="111"/>
      <c r="XAU19" s="111"/>
      <c r="XAV19" s="111"/>
      <c r="XAW19" s="111"/>
      <c r="XAX19" s="111"/>
      <c r="XAY19" s="111"/>
      <c r="XAZ19" s="111"/>
      <c r="XBA19" s="111"/>
      <c r="XBB19" s="111"/>
      <c r="XBC19" s="111"/>
      <c r="XBD19" s="111"/>
      <c r="XBE19" s="111"/>
      <c r="XBF19" s="111"/>
      <c r="XBG19" s="111"/>
      <c r="XBH19" s="111"/>
      <c r="XBI19" s="111"/>
      <c r="XBJ19" s="111"/>
      <c r="XBK19" s="111"/>
      <c r="XBL19" s="111"/>
      <c r="XBM19" s="111"/>
      <c r="XBN19" s="111"/>
      <c r="XBO19" s="111"/>
      <c r="XBP19" s="111"/>
      <c r="XBQ19" s="111"/>
      <c r="XBR19" s="111"/>
      <c r="XBS19" s="111"/>
      <c r="XBT19" s="111"/>
      <c r="XBU19" s="111"/>
      <c r="XBV19" s="111"/>
      <c r="XBW19" s="111"/>
      <c r="XBX19" s="111"/>
      <c r="XBY19" s="111"/>
      <c r="XBZ19" s="111"/>
      <c r="XCA19" s="111"/>
      <c r="XCB19" s="111"/>
      <c r="XCC19" s="111"/>
      <c r="XCD19" s="111"/>
      <c r="XCE19" s="111"/>
      <c r="XCF19" s="111"/>
      <c r="XCG19" s="111"/>
      <c r="XCH19" s="111"/>
      <c r="XCI19" s="111"/>
      <c r="XCJ19" s="111"/>
      <c r="XCK19" s="111"/>
      <c r="XCL19" s="111"/>
      <c r="XCM19" s="111"/>
      <c r="XCN19" s="111"/>
      <c r="XCO19" s="111"/>
      <c r="XCP19" s="111"/>
      <c r="XCQ19" s="111"/>
      <c r="XCR19" s="111"/>
      <c r="XCS19" s="111"/>
      <c r="XCT19" s="111"/>
      <c r="XCU19" s="111"/>
      <c r="XCV19" s="111"/>
      <c r="XCW19" s="111"/>
      <c r="XCX19" s="111"/>
      <c r="XCY19" s="111"/>
      <c r="XCZ19" s="111"/>
      <c r="XDA19" s="111"/>
      <c r="XDB19" s="111"/>
      <c r="XDC19" s="111"/>
      <c r="XDD19" s="111"/>
      <c r="XDE19" s="111"/>
      <c r="XDF19" s="111"/>
      <c r="XDG19" s="111"/>
      <c r="XDH19" s="111"/>
      <c r="XDI19" s="111"/>
      <c r="XDJ19" s="111"/>
      <c r="XDK19" s="111"/>
      <c r="XDL19" s="111"/>
      <c r="XDM19" s="111"/>
      <c r="XDN19" s="111"/>
      <c r="XDO19" s="111"/>
      <c r="XDP19" s="111"/>
      <c r="XDQ19" s="111"/>
      <c r="XDR19" s="111"/>
      <c r="XDS19" s="111"/>
      <c r="XDT19" s="111"/>
      <c r="XDU19" s="111"/>
      <c r="XDV19" s="111"/>
      <c r="XDW19" s="111"/>
      <c r="XDX19" s="111"/>
      <c r="XDY19" s="111"/>
      <c r="XDZ19" s="111"/>
      <c r="XEA19" s="111"/>
      <c r="XEB19" s="111"/>
      <c r="XEC19" s="111"/>
      <c r="XED19" s="111"/>
      <c r="XEE19" s="111"/>
      <c r="XEF19" s="111"/>
      <c r="XEG19" s="111"/>
      <c r="XEH19" s="111"/>
      <c r="XEI19" s="111"/>
      <c r="XEJ19" s="111"/>
      <c r="XEK19" s="111"/>
      <c r="XEL19" s="111"/>
      <c r="XEM19" s="111"/>
      <c r="XEN19" s="111"/>
      <c r="XEO19" s="111"/>
      <c r="XEP19" s="111"/>
      <c r="XEQ19" s="111"/>
      <c r="XER19" s="111"/>
      <c r="XES19" s="111"/>
      <c r="XET19" s="111"/>
      <c r="XEU19" s="111"/>
      <c r="XEV19" s="111"/>
      <c r="XEW19" s="111"/>
      <c r="XEX19" s="111"/>
      <c r="XEY19" s="111"/>
      <c r="XEZ19" s="111"/>
      <c r="XFA19" s="111"/>
      <c r="XFB19" s="111"/>
      <c r="XFC19" s="111"/>
      <c r="XFD19" s="111"/>
    </row>
    <row r="20" spans="1:16384" x14ac:dyDescent="0.25">
      <c r="A20" s="117"/>
      <c r="B20" s="108"/>
      <c r="C20" s="108"/>
      <c r="D20" s="108"/>
      <c r="E20" s="108"/>
      <c r="F20" s="108"/>
      <c r="G20" s="108"/>
      <c r="H20" s="108"/>
      <c r="I20" s="108"/>
      <c r="J20" s="108"/>
      <c r="K20" s="108"/>
      <c r="L20" s="108"/>
      <c r="M20" s="108"/>
      <c r="N20" s="108"/>
    </row>
    <row r="21" spans="1:16384" x14ac:dyDescent="0.25">
      <c r="A21" s="111" t="s">
        <v>588</v>
      </c>
      <c r="B21" s="108"/>
      <c r="C21" s="108"/>
      <c r="D21" s="108"/>
      <c r="E21" s="108"/>
      <c r="F21" s="108"/>
      <c r="G21" s="108"/>
      <c r="H21" s="108"/>
      <c r="I21" s="108"/>
      <c r="J21" s="108"/>
      <c r="K21" s="108"/>
      <c r="L21" s="108"/>
      <c r="M21" s="108"/>
      <c r="N21" s="108"/>
    </row>
    <row r="22" spans="1:16384" x14ac:dyDescent="0.25">
      <c r="A22" s="111" t="s">
        <v>589</v>
      </c>
      <c r="B22" s="112"/>
      <c r="C22" s="112"/>
      <c r="D22" s="112"/>
      <c r="E22" s="112"/>
      <c r="F22" s="112"/>
      <c r="G22" s="112"/>
      <c r="H22" s="112"/>
      <c r="I22" s="112"/>
      <c r="J22" s="112"/>
      <c r="K22" s="108"/>
      <c r="L22" s="108"/>
      <c r="M22" s="108"/>
      <c r="N22" s="108"/>
    </row>
    <row r="23" spans="1:16384" ht="23.25" customHeight="1" x14ac:dyDescent="0.25">
      <c r="A23" s="111" t="s">
        <v>590</v>
      </c>
      <c r="B23" s="112"/>
      <c r="C23" s="112"/>
      <c r="D23" s="112"/>
      <c r="E23" s="112"/>
      <c r="F23" s="112"/>
      <c r="G23" s="112"/>
      <c r="H23" s="112"/>
      <c r="I23" s="112"/>
      <c r="J23" s="112"/>
      <c r="K23" s="108"/>
      <c r="L23" s="108"/>
      <c r="M23" s="108"/>
      <c r="N23" s="108"/>
    </row>
    <row r="24" spans="1:16384" ht="15" customHeight="1" x14ac:dyDescent="0.25">
      <c r="A24" s="111"/>
      <c r="B24" s="112"/>
      <c r="C24" s="112"/>
      <c r="D24" s="112"/>
      <c r="E24" s="112"/>
      <c r="F24" s="112"/>
      <c r="G24" s="112"/>
      <c r="H24" s="112"/>
      <c r="I24" s="112"/>
      <c r="J24" s="112"/>
      <c r="K24" s="108"/>
      <c r="L24" s="108"/>
      <c r="M24" s="108"/>
      <c r="N24" s="108"/>
    </row>
    <row r="25" spans="1:16384" ht="15" customHeight="1" x14ac:dyDescent="0.25">
      <c r="A25" s="118" t="s">
        <v>591</v>
      </c>
      <c r="B25" s="119"/>
      <c r="C25" s="119"/>
      <c r="D25" s="119"/>
      <c r="E25" s="119"/>
      <c r="F25" s="119"/>
      <c r="G25" s="119"/>
      <c r="H25" s="112"/>
      <c r="I25" s="112"/>
      <c r="J25" s="112"/>
      <c r="K25" s="108"/>
      <c r="L25" s="108"/>
      <c r="M25" s="108"/>
      <c r="N25" s="108"/>
    </row>
    <row r="26" spans="1:16384" ht="15" customHeight="1" x14ac:dyDescent="0.25">
      <c r="A26" s="118" t="s">
        <v>592</v>
      </c>
      <c r="B26" s="119"/>
      <c r="C26" s="119"/>
      <c r="D26" s="119"/>
      <c r="E26" s="119"/>
      <c r="F26" s="119"/>
      <c r="G26" s="119"/>
      <c r="H26" s="112"/>
      <c r="I26" s="112"/>
      <c r="J26" s="112"/>
      <c r="K26" s="108"/>
      <c r="L26" s="108"/>
      <c r="M26" s="108"/>
      <c r="N26" s="108"/>
    </row>
    <row r="27" spans="1:16384" ht="15" customHeight="1" x14ac:dyDescent="0.25">
      <c r="A27" s="118" t="s">
        <v>593</v>
      </c>
      <c r="B27" s="119"/>
      <c r="C27" s="119"/>
      <c r="D27" s="119"/>
      <c r="E27" s="119"/>
      <c r="F27" s="119"/>
      <c r="G27" s="119"/>
      <c r="H27" s="112"/>
      <c r="I27" s="112"/>
      <c r="J27" s="112"/>
      <c r="K27" s="108"/>
      <c r="L27" s="108"/>
      <c r="M27" s="108"/>
      <c r="N27" s="108"/>
    </row>
    <row r="28" spans="1:16384" ht="15" customHeight="1" x14ac:dyDescent="0.25">
      <c r="A28" s="118" t="s">
        <v>594</v>
      </c>
      <c r="B28" s="119"/>
      <c r="C28" s="119"/>
      <c r="D28" s="119"/>
      <c r="E28" s="119"/>
      <c r="F28" s="119"/>
      <c r="G28" s="119"/>
      <c r="H28" s="112"/>
      <c r="I28" s="112"/>
      <c r="J28" s="112"/>
      <c r="K28" s="108"/>
      <c r="L28" s="108"/>
      <c r="M28" s="108"/>
      <c r="N28" s="108"/>
    </row>
    <row r="29" spans="1:16384" ht="15" customHeight="1" x14ac:dyDescent="0.25">
      <c r="A29" s="111"/>
      <c r="B29" s="112"/>
      <c r="C29" s="112"/>
      <c r="D29" s="112"/>
      <c r="E29" s="112"/>
      <c r="F29" s="112"/>
      <c r="G29" s="112"/>
      <c r="H29" s="112"/>
      <c r="I29" s="112"/>
      <c r="J29" s="112"/>
      <c r="K29" s="108"/>
      <c r="L29" s="108"/>
      <c r="M29" s="108"/>
      <c r="N29" s="108"/>
    </row>
    <row r="30" spans="1:16384" x14ac:dyDescent="0.25">
      <c r="A30" s="111" t="s">
        <v>595</v>
      </c>
      <c r="B30" s="112"/>
      <c r="C30" s="112"/>
      <c r="D30" s="112"/>
      <c r="E30" s="112"/>
      <c r="F30" s="112"/>
      <c r="G30" s="112"/>
      <c r="H30" s="112"/>
      <c r="I30" s="112"/>
      <c r="J30" s="118"/>
      <c r="K30" s="108"/>
      <c r="L30" s="108"/>
      <c r="M30" s="108"/>
      <c r="N30" s="108"/>
    </row>
    <row r="31" spans="1:16384" x14ac:dyDescent="0.25">
      <c r="A31" s="111" t="s">
        <v>596</v>
      </c>
      <c r="B31" s="108"/>
      <c r="C31" s="108"/>
      <c r="D31" s="108"/>
      <c r="E31" s="108"/>
      <c r="F31" s="108"/>
      <c r="G31" s="108"/>
      <c r="H31" s="108"/>
      <c r="I31" s="108"/>
      <c r="J31" s="118"/>
      <c r="K31" s="108"/>
      <c r="L31" s="108"/>
      <c r="M31" s="108"/>
      <c r="N31" s="108"/>
    </row>
    <row r="32" spans="1:16384" ht="9.75" customHeight="1" thickBot="1" x14ac:dyDescent="0.3">
      <c r="A32" s="111"/>
      <c r="B32" s="108"/>
      <c r="C32" s="108"/>
      <c r="D32" s="108"/>
      <c r="E32" s="108"/>
      <c r="F32" s="108"/>
      <c r="G32" s="108"/>
      <c r="H32" s="108"/>
      <c r="I32" s="108"/>
      <c r="J32" s="108"/>
      <c r="K32" s="108"/>
      <c r="L32" s="108"/>
      <c r="M32" s="108"/>
      <c r="N32" s="108"/>
    </row>
    <row r="33" spans="1:14" ht="9" customHeight="1" thickBot="1" x14ac:dyDescent="0.3">
      <c r="A33" s="120"/>
      <c r="B33" s="121"/>
      <c r="C33" s="121"/>
      <c r="D33" s="121"/>
      <c r="E33" s="121"/>
      <c r="F33" s="121"/>
      <c r="G33" s="122"/>
      <c r="H33" s="108"/>
      <c r="I33" s="108"/>
      <c r="J33" s="108"/>
      <c r="K33" s="108"/>
      <c r="L33" s="108"/>
      <c r="M33" s="108"/>
      <c r="N33" s="108"/>
    </row>
    <row r="34" spans="1:14" ht="7.5" customHeight="1" x14ac:dyDescent="0.25">
      <c r="A34" s="111"/>
      <c r="B34" s="108"/>
      <c r="C34" s="108"/>
      <c r="D34" s="108"/>
      <c r="E34" s="108"/>
      <c r="F34" s="108"/>
      <c r="G34" s="108"/>
      <c r="H34" s="108"/>
      <c r="I34" s="108"/>
      <c r="J34" s="108"/>
      <c r="K34" s="108"/>
      <c r="L34" s="108"/>
      <c r="M34" s="108"/>
      <c r="N34" s="108"/>
    </row>
    <row r="35" spans="1:14" x14ac:dyDescent="0.25">
      <c r="A35" s="110" t="s">
        <v>176</v>
      </c>
      <c r="B35" s="108"/>
      <c r="C35" s="108"/>
      <c r="D35" s="108"/>
      <c r="E35" s="108"/>
      <c r="F35" s="108"/>
      <c r="G35" s="108"/>
      <c r="H35" s="108"/>
      <c r="I35" s="108"/>
      <c r="J35" s="108"/>
      <c r="K35" s="108"/>
      <c r="L35" s="108"/>
      <c r="M35" s="108"/>
      <c r="N35" s="108"/>
    </row>
    <row r="36" spans="1:14" x14ac:dyDescent="0.25">
      <c r="A36" s="111"/>
      <c r="B36" s="108"/>
      <c r="C36" s="108"/>
      <c r="D36" s="108"/>
      <c r="E36" s="108"/>
      <c r="F36" s="108"/>
      <c r="G36" s="108"/>
      <c r="H36" s="108"/>
      <c r="I36" s="108"/>
      <c r="J36" s="108"/>
      <c r="K36" s="108"/>
      <c r="L36" s="108"/>
      <c r="M36" s="108"/>
      <c r="N36" s="108"/>
    </row>
    <row r="37" spans="1:14" x14ac:dyDescent="0.25">
      <c r="A37" s="111" t="s">
        <v>597</v>
      </c>
      <c r="B37" s="108"/>
      <c r="C37" s="108"/>
      <c r="D37" s="108"/>
      <c r="E37" s="108"/>
      <c r="F37" s="108"/>
      <c r="G37" s="108"/>
      <c r="H37" s="108"/>
      <c r="I37" s="108"/>
      <c r="J37" s="108"/>
      <c r="K37" s="108"/>
      <c r="L37" s="108"/>
      <c r="M37" s="108"/>
      <c r="N37" s="108"/>
    </row>
    <row r="38" spans="1:14" x14ac:dyDescent="0.25">
      <c r="A38" s="123" t="s">
        <v>598</v>
      </c>
      <c r="B38" s="108"/>
      <c r="C38" s="108"/>
      <c r="D38" s="108"/>
      <c r="E38" s="108"/>
      <c r="F38" s="108"/>
      <c r="G38" s="108"/>
      <c r="H38" s="108"/>
      <c r="I38" s="108"/>
      <c r="J38" s="108"/>
      <c r="K38" s="108"/>
      <c r="L38" s="108"/>
      <c r="M38" s="108"/>
      <c r="N38" s="108"/>
    </row>
    <row r="39" spans="1:14" x14ac:dyDescent="0.25">
      <c r="A39" s="123" t="s">
        <v>599</v>
      </c>
      <c r="B39" s="108"/>
      <c r="C39" s="108"/>
      <c r="D39" s="108"/>
      <c r="E39" s="108"/>
      <c r="F39" s="108"/>
      <c r="G39" s="108"/>
      <c r="H39" s="108"/>
      <c r="I39" s="108"/>
      <c r="J39" s="108"/>
      <c r="K39" s="108"/>
      <c r="L39" s="108"/>
      <c r="M39" s="108"/>
      <c r="N39" s="108"/>
    </row>
    <row r="40" spans="1:14" x14ac:dyDescent="0.25">
      <c r="A40" s="123" t="s">
        <v>600</v>
      </c>
      <c r="B40" s="108"/>
      <c r="C40" s="108"/>
      <c r="D40" s="108"/>
      <c r="E40" s="108"/>
      <c r="F40" s="108"/>
      <c r="G40" s="108"/>
      <c r="H40" s="108"/>
      <c r="I40" s="108"/>
      <c r="J40" s="108"/>
      <c r="K40" s="108"/>
      <c r="L40" s="108"/>
      <c r="M40" s="108"/>
      <c r="N40" s="108"/>
    </row>
    <row r="41" spans="1:14" x14ac:dyDescent="0.25">
      <c r="A41" s="108"/>
      <c r="B41" s="108"/>
      <c r="C41" s="108"/>
      <c r="D41" s="108"/>
      <c r="E41" s="108"/>
      <c r="F41" s="108"/>
      <c r="G41" s="108"/>
      <c r="H41" s="108"/>
      <c r="I41" s="108"/>
      <c r="J41" s="108"/>
      <c r="K41" s="108"/>
      <c r="L41" s="108"/>
      <c r="M41" s="108"/>
      <c r="N41" s="108"/>
    </row>
    <row r="42" spans="1:14" x14ac:dyDescent="0.25">
      <c r="A42" s="124" t="s">
        <v>601</v>
      </c>
      <c r="B42" s="108"/>
      <c r="C42" s="108"/>
      <c r="D42" s="108"/>
      <c r="E42" s="108"/>
      <c r="F42" s="108"/>
      <c r="G42" s="108"/>
      <c r="H42" s="108"/>
      <c r="I42" s="108"/>
      <c r="J42" s="108"/>
      <c r="K42" s="108"/>
      <c r="L42" s="108"/>
      <c r="M42" s="108"/>
      <c r="N42" s="108"/>
    </row>
    <row r="43" spans="1:14" x14ac:dyDescent="0.25">
      <c r="A43" s="123" t="s">
        <v>602</v>
      </c>
      <c r="B43" s="108"/>
      <c r="C43" s="108"/>
      <c r="D43" s="108"/>
      <c r="E43" s="108"/>
      <c r="F43" s="108"/>
      <c r="G43" s="108"/>
      <c r="H43" s="108"/>
      <c r="I43" s="108"/>
      <c r="J43" s="108"/>
      <c r="K43" s="108"/>
      <c r="L43" s="108"/>
      <c r="M43" s="108"/>
      <c r="N43" s="108"/>
    </row>
    <row r="44" spans="1:14" x14ac:dyDescent="0.25">
      <c r="A44" s="123" t="s">
        <v>603</v>
      </c>
      <c r="B44" s="108"/>
      <c r="C44" s="108"/>
      <c r="D44" s="108"/>
      <c r="E44" s="108"/>
      <c r="F44" s="108"/>
      <c r="G44" s="108"/>
      <c r="H44" s="108"/>
      <c r="I44" s="108"/>
      <c r="J44" s="108"/>
      <c r="K44" s="108"/>
      <c r="L44" s="108"/>
      <c r="M44" s="108"/>
      <c r="N44" s="108"/>
    </row>
    <row r="45" spans="1:14" x14ac:dyDescent="0.25">
      <c r="A45" s="125"/>
      <c r="B45" s="108"/>
      <c r="C45" s="108"/>
      <c r="D45" s="108"/>
      <c r="E45" s="108"/>
      <c r="F45" s="108"/>
      <c r="G45" s="108"/>
      <c r="H45" s="108"/>
      <c r="I45" s="108"/>
      <c r="J45" s="108"/>
      <c r="K45" s="108"/>
      <c r="L45" s="108"/>
      <c r="M45" s="108"/>
      <c r="N45" s="108"/>
    </row>
    <row r="46" spans="1:14" x14ac:dyDescent="0.25">
      <c r="A46" s="124" t="s">
        <v>604</v>
      </c>
      <c r="B46" s="108"/>
      <c r="C46" s="108"/>
      <c r="D46" s="108"/>
      <c r="E46" s="108"/>
      <c r="F46" s="108"/>
      <c r="G46" s="108"/>
      <c r="H46" s="108"/>
      <c r="I46" s="108"/>
      <c r="J46" s="108"/>
      <c r="K46" s="108"/>
      <c r="L46" s="108"/>
      <c r="M46" s="108"/>
      <c r="N46" s="108"/>
    </row>
    <row r="47" spans="1:14" x14ac:dyDescent="0.25">
      <c r="A47" s="125"/>
      <c r="B47" s="108"/>
      <c r="C47" s="108"/>
      <c r="D47" s="108"/>
      <c r="E47" s="108"/>
      <c r="F47" s="108"/>
      <c r="G47" s="108"/>
      <c r="H47" s="108"/>
      <c r="I47" s="108"/>
      <c r="J47" s="108"/>
      <c r="K47" s="108"/>
      <c r="L47" s="108"/>
      <c r="M47" s="108"/>
      <c r="N47" s="108"/>
    </row>
    <row r="48" spans="1:14" x14ac:dyDescent="0.25">
      <c r="A48" s="124" t="s">
        <v>605</v>
      </c>
      <c r="B48" s="108"/>
      <c r="C48" s="108"/>
      <c r="D48" s="108"/>
      <c r="E48" s="108"/>
      <c r="F48" s="108"/>
      <c r="G48" s="108"/>
      <c r="H48" s="108"/>
      <c r="I48" s="108"/>
      <c r="J48" s="108"/>
      <c r="K48" s="108"/>
      <c r="L48" s="108"/>
      <c r="M48" s="108"/>
      <c r="N48" s="108"/>
    </row>
    <row r="49" spans="1:14" x14ac:dyDescent="0.25">
      <c r="A49" s="117"/>
      <c r="B49" s="108"/>
      <c r="C49" s="108"/>
      <c r="D49" s="108"/>
      <c r="E49" s="108"/>
      <c r="F49" s="108"/>
      <c r="G49" s="108"/>
      <c r="H49" s="108"/>
      <c r="I49" s="108"/>
      <c r="J49" s="108"/>
      <c r="K49" s="108"/>
      <c r="L49" s="108"/>
      <c r="M49" s="108"/>
      <c r="N49" s="108"/>
    </row>
    <row r="50" spans="1:14" x14ac:dyDescent="0.25">
      <c r="A50" s="124" t="s">
        <v>606</v>
      </c>
      <c r="B50" s="108"/>
      <c r="C50" s="108"/>
      <c r="D50" s="108"/>
      <c r="E50" s="108"/>
      <c r="F50" s="108"/>
      <c r="G50" s="108"/>
      <c r="H50" s="108"/>
      <c r="I50" s="108"/>
      <c r="J50" s="108"/>
      <c r="K50" s="108"/>
      <c r="L50" s="108"/>
      <c r="M50" s="108"/>
      <c r="N50" s="108"/>
    </row>
    <row r="51" spans="1:14" x14ac:dyDescent="0.25">
      <c r="A51" s="125"/>
    </row>
    <row r="52" spans="1:14" x14ac:dyDescent="0.25">
      <c r="A52" s="124" t="s">
        <v>607</v>
      </c>
    </row>
    <row r="53" spans="1:14" x14ac:dyDescent="0.25">
      <c r="A53" s="123" t="s">
        <v>608</v>
      </c>
    </row>
    <row r="54" spans="1:14" x14ac:dyDescent="0.25">
      <c r="A54" s="123"/>
    </row>
    <row r="55" spans="1:14" ht="16.5" customHeight="1" x14ac:dyDescent="0.25">
      <c r="A55" s="124" t="s">
        <v>609</v>
      </c>
    </row>
    <row r="56" spans="1:14" x14ac:dyDescent="0.25">
      <c r="A56" s="123" t="s">
        <v>610</v>
      </c>
    </row>
    <row r="57" spans="1:14" x14ac:dyDescent="0.25">
      <c r="A57" s="123" t="s">
        <v>611</v>
      </c>
    </row>
    <row r="58" spans="1:14" x14ac:dyDescent="0.25">
      <c r="A58" s="123"/>
    </row>
    <row r="59" spans="1:14" ht="15" customHeight="1" x14ac:dyDescent="0.25">
      <c r="A59" s="126" t="s">
        <v>612</v>
      </c>
      <c r="B59" s="119"/>
      <c r="C59" s="119"/>
      <c r="D59" s="119"/>
      <c r="E59" s="119"/>
      <c r="F59" s="119"/>
      <c r="G59" s="119"/>
      <c r="H59" s="112"/>
      <c r="I59" s="112"/>
      <c r="J59" s="112"/>
      <c r="K59" s="108"/>
      <c r="L59" s="108"/>
      <c r="M59" s="108"/>
      <c r="N59" s="108"/>
    </row>
    <row r="60" spans="1:14" ht="15" customHeight="1" x14ac:dyDescent="0.25">
      <c r="A60" s="126" t="s">
        <v>613</v>
      </c>
      <c r="B60" s="119"/>
      <c r="C60" s="119"/>
      <c r="D60" s="119"/>
      <c r="E60" s="119"/>
      <c r="F60" s="119"/>
      <c r="G60" s="119"/>
      <c r="H60" s="112"/>
      <c r="I60" s="112"/>
      <c r="J60" s="112"/>
      <c r="K60" s="108"/>
      <c r="L60" s="108"/>
      <c r="M60" s="108"/>
      <c r="N60" s="108"/>
    </row>
    <row r="61" spans="1:14" ht="15" customHeight="1" x14ac:dyDescent="0.25">
      <c r="A61" s="126" t="s">
        <v>614</v>
      </c>
      <c r="B61" s="119"/>
      <c r="C61" s="119"/>
      <c r="D61" s="119"/>
      <c r="E61" s="119"/>
      <c r="F61" s="119"/>
      <c r="G61" s="119"/>
      <c r="H61" s="112"/>
      <c r="I61" s="112"/>
      <c r="J61" s="112"/>
      <c r="K61" s="108"/>
      <c r="L61" s="108"/>
      <c r="M61" s="108"/>
      <c r="N61" s="108"/>
    </row>
    <row r="62" spans="1:14" ht="15" customHeight="1" x14ac:dyDescent="0.25">
      <c r="A62" s="126" t="s">
        <v>615</v>
      </c>
      <c r="B62" s="119"/>
      <c r="C62" s="119"/>
      <c r="D62" s="119"/>
      <c r="E62" s="119"/>
      <c r="F62" s="119"/>
      <c r="G62" s="119"/>
      <c r="H62" s="112"/>
      <c r="I62" s="112"/>
      <c r="J62" s="112"/>
      <c r="K62" s="108"/>
      <c r="L62" s="108"/>
      <c r="M62" s="108"/>
      <c r="N62" s="108"/>
    </row>
    <row r="63" spans="1:14" ht="12" customHeight="1" x14ac:dyDescent="0.25">
      <c r="A63" s="127" t="s">
        <v>616</v>
      </c>
      <c r="B63" s="128"/>
      <c r="C63" s="128"/>
      <c r="D63" s="128"/>
      <c r="E63" s="128"/>
      <c r="F63" s="128"/>
      <c r="G63" s="128"/>
    </row>
    <row r="64" spans="1:14" ht="8.25" customHeight="1" x14ac:dyDescent="0.25">
      <c r="A64" s="111"/>
    </row>
    <row r="65" spans="1:2" x14ac:dyDescent="0.25">
      <c r="A65" s="129" t="s">
        <v>617</v>
      </c>
      <c r="B65" s="128"/>
    </row>
    <row r="66" spans="1:2" x14ac:dyDescent="0.25">
      <c r="A66" s="130" t="s">
        <v>618</v>
      </c>
    </row>
  </sheetData>
  <sheetProtection algorithmName="SHA-512" hashValue="GhLQzQruES5ISHmpYR/CluyDMwtsuKtjafLKTofIZdRgTs3au+Fv6YAfWWP0n7+0UZvUtC+z1eVBsWAQkxoGpQ==" saltValue="eKNpf8PYPNYQihNsWOfDNw==" spinCount="100000" sheet="1" objects="1" scenarios="1" formatCells="0" formatColumns="0" formatRows="0" sort="0" autoFilter="0"/>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408"/>
  <sheetViews>
    <sheetView workbookViewId="0"/>
  </sheetViews>
  <sheetFormatPr defaultRowHeight="15" x14ac:dyDescent="0.25"/>
  <cols>
    <col min="1" max="1" width="10.42578125" bestFit="1" customWidth="1"/>
    <col min="2" max="2" width="14" style="179" customWidth="1"/>
    <col min="3" max="3" width="26.28515625" bestFit="1" customWidth="1"/>
    <col min="4" max="4" width="33.5703125" bestFit="1" customWidth="1"/>
    <col min="5" max="5" width="43.28515625" hidden="1" customWidth="1"/>
    <col min="6" max="6" width="12.85546875" hidden="1" customWidth="1"/>
    <col min="7" max="7" width="35.140625" bestFit="1" customWidth="1"/>
    <col min="8" max="8" width="32.7109375" hidden="1" customWidth="1"/>
    <col min="9" max="9" width="12.85546875" hidden="1" customWidth="1"/>
    <col min="10" max="10" width="14.85546875" bestFit="1" customWidth="1"/>
    <col min="11" max="11" width="42.140625" hidden="1" customWidth="1"/>
    <col min="12" max="12" width="12.85546875" hidden="1" customWidth="1"/>
    <col min="13" max="13" width="8.7109375" hidden="1" customWidth="1"/>
    <col min="14" max="14" width="9.5703125" hidden="1" customWidth="1"/>
    <col min="15" max="15" width="12.85546875" hidden="1" customWidth="1"/>
    <col min="16" max="16" width="13.5703125" bestFit="1" customWidth="1"/>
    <col min="17" max="17" width="14.42578125" hidden="1" customWidth="1"/>
    <col min="18" max="18" width="12.85546875" hidden="1" customWidth="1"/>
    <col min="19" max="19" width="11.7109375" bestFit="1" customWidth="1"/>
    <col min="20" max="20" width="13.85546875" hidden="1" customWidth="1"/>
    <col min="21" max="21" width="12.85546875" hidden="1" customWidth="1"/>
    <col min="22" max="22" width="11.28515625" bestFit="1" customWidth="1"/>
    <col min="23" max="23" width="18.140625" hidden="1" customWidth="1"/>
    <col min="24" max="24" width="12.85546875" hidden="1" customWidth="1"/>
    <col min="25" max="25" width="12.140625" bestFit="1" customWidth="1"/>
    <col min="26" max="26" width="14.140625" hidden="1" customWidth="1"/>
    <col min="27" max="27" width="12.85546875" hidden="1" customWidth="1"/>
    <col min="28" max="28" width="19.7109375" bestFit="1" customWidth="1"/>
    <col min="29" max="29" width="18" hidden="1" customWidth="1"/>
    <col min="30" max="30" width="12.85546875" hidden="1" customWidth="1"/>
    <col min="31" max="31" width="11.140625" bestFit="1" customWidth="1"/>
    <col min="32" max="32" width="14.42578125" hidden="1" customWidth="1"/>
    <col min="33" max="33" width="12.85546875" hidden="1" customWidth="1"/>
    <col min="34" max="34" width="10.5703125" customWidth="1"/>
    <col min="36" max="37" width="0" hidden="1" customWidth="1"/>
    <col min="38" max="38" width="12.5703125" hidden="1" customWidth="1"/>
    <col min="39" max="39" width="0" hidden="1" customWidth="1"/>
    <col min="40" max="42" width="9.140625" style="179"/>
  </cols>
  <sheetData>
    <row r="1" spans="1:47" ht="15.75" x14ac:dyDescent="0.25">
      <c r="A1" s="204" t="s">
        <v>649</v>
      </c>
      <c r="D1" s="78" t="s">
        <v>151</v>
      </c>
    </row>
    <row r="2" spans="1:47" s="44" customFormat="1" x14ac:dyDescent="0.25">
      <c r="A2" s="206"/>
      <c r="B2" s="207"/>
      <c r="C2" s="47"/>
      <c r="D2" s="47"/>
      <c r="H2" s="206"/>
      <c r="K2" s="206"/>
      <c r="Q2" s="206"/>
      <c r="W2" s="206"/>
      <c r="Z2" s="206"/>
      <c r="AC2" s="206"/>
      <c r="AF2" s="206"/>
      <c r="AG2" s="206"/>
      <c r="AH2" s="206"/>
      <c r="AI2" s="206"/>
    </row>
    <row r="3" spans="1:47" s="211" customFormat="1" ht="12" x14ac:dyDescent="0.2">
      <c r="A3" s="208" t="s">
        <v>651</v>
      </c>
      <c r="B3" s="209"/>
      <c r="C3" s="210"/>
      <c r="D3" s="210"/>
      <c r="H3" s="212"/>
      <c r="K3" s="212"/>
      <c r="Q3" s="212"/>
      <c r="W3" s="212"/>
      <c r="Z3" s="212"/>
      <c r="AC3" s="212"/>
      <c r="AF3" s="212"/>
      <c r="AG3" s="212"/>
      <c r="AH3" s="212"/>
      <c r="AI3" s="212"/>
    </row>
    <row r="4" spans="1:47" s="211" customFormat="1" ht="12" x14ac:dyDescent="0.2">
      <c r="A4" s="213" t="s">
        <v>652</v>
      </c>
      <c r="B4" s="209"/>
      <c r="C4" s="210"/>
      <c r="D4" s="210"/>
      <c r="H4" s="212"/>
      <c r="K4" s="212"/>
      <c r="Q4" s="212"/>
      <c r="W4" s="212"/>
      <c r="Z4" s="212"/>
      <c r="AC4" s="212"/>
      <c r="AF4" s="212"/>
      <c r="AG4" s="212"/>
      <c r="AH4" s="212"/>
      <c r="AI4" s="212"/>
    </row>
    <row r="5" spans="1:47" s="211" customFormat="1" ht="12" x14ac:dyDescent="0.2">
      <c r="A5" s="211" t="s">
        <v>653</v>
      </c>
      <c r="B5" s="209"/>
      <c r="C5" s="210"/>
      <c r="D5" s="210"/>
      <c r="H5" s="212"/>
      <c r="K5" s="212"/>
      <c r="Q5" s="212"/>
      <c r="W5" s="212"/>
      <c r="Z5" s="212"/>
      <c r="AC5" s="212"/>
      <c r="AF5" s="212"/>
      <c r="AG5" s="212"/>
      <c r="AH5" s="212"/>
      <c r="AI5" s="212"/>
    </row>
    <row r="6" spans="1:47" s="211" customFormat="1" ht="12" x14ac:dyDescent="0.2">
      <c r="A6" s="214" t="s">
        <v>654</v>
      </c>
      <c r="B6" s="209"/>
      <c r="C6" s="210"/>
      <c r="D6" s="210"/>
      <c r="H6" s="212"/>
      <c r="K6" s="212"/>
      <c r="Q6" s="212"/>
      <c r="W6" s="212"/>
      <c r="Z6" s="212"/>
      <c r="AC6" s="212"/>
      <c r="AF6" s="212"/>
      <c r="AG6" s="212"/>
      <c r="AH6" s="212"/>
      <c r="AI6" s="212"/>
    </row>
    <row r="7" spans="1:47" s="211" customFormat="1" ht="12" x14ac:dyDescent="0.2">
      <c r="A7" s="215"/>
      <c r="B7" s="209"/>
      <c r="C7" s="210"/>
      <c r="D7" s="210"/>
      <c r="H7" s="212"/>
      <c r="K7" s="212"/>
      <c r="Q7" s="212"/>
      <c r="W7" s="212"/>
      <c r="Z7" s="212"/>
      <c r="AC7" s="212"/>
      <c r="AF7" s="212"/>
      <c r="AG7" s="212"/>
      <c r="AH7" s="212"/>
      <c r="AI7" s="212"/>
    </row>
    <row r="8" spans="1:47" s="211" customFormat="1" ht="12" x14ac:dyDescent="0.2">
      <c r="A8" s="213" t="s">
        <v>655</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row>
    <row r="9" spans="1:47" s="211" customFormat="1" ht="12" x14ac:dyDescent="0.2">
      <c r="A9" s="213" t="s">
        <v>656</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row>
    <row r="10" spans="1:47" s="211" customFormat="1" ht="12" x14ac:dyDescent="0.2">
      <c r="A10" s="213" t="s">
        <v>657</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row>
    <row r="11" spans="1:47" s="211" customFormat="1" ht="12.75" thickBot="1" x14ac:dyDescent="0.25">
      <c r="A11" s="214" t="s">
        <v>658</v>
      </c>
      <c r="B11" s="209"/>
      <c r="C11" s="210"/>
      <c r="D11" s="210"/>
      <c r="H11" s="212"/>
      <c r="K11" s="212"/>
      <c r="Q11" s="212"/>
      <c r="W11" s="212"/>
      <c r="Z11" s="212"/>
      <c r="AC11" s="212"/>
      <c r="AF11" s="212"/>
      <c r="AG11" s="212"/>
      <c r="AH11" s="212"/>
      <c r="AI11" s="212"/>
    </row>
    <row r="12" spans="1:47" s="22" customFormat="1" ht="21.75" thickBot="1" x14ac:dyDescent="0.4">
      <c r="A12" s="203"/>
      <c r="B12" s="176"/>
      <c r="C12" s="77"/>
      <c r="D12" s="78"/>
      <c r="E12" s="79" t="s">
        <v>150</v>
      </c>
      <c r="AH12" s="169" t="s">
        <v>624</v>
      </c>
      <c r="AI12" s="164"/>
      <c r="AJ12" s="165"/>
      <c r="AK12" s="170" t="s">
        <v>178</v>
      </c>
      <c r="AL12" s="171"/>
      <c r="AM12" s="172"/>
      <c r="AN12" s="181"/>
      <c r="AO12" s="181"/>
      <c r="AP12" s="181"/>
    </row>
    <row r="13" spans="1:47" s="44" customFormat="1" ht="60" x14ac:dyDescent="0.25">
      <c r="A13" s="80" t="s">
        <v>650</v>
      </c>
      <c r="B13" s="205" t="s">
        <v>638</v>
      </c>
      <c r="C13" s="81" t="s">
        <v>1</v>
      </c>
      <c r="D13" s="82" t="s">
        <v>118</v>
      </c>
      <c r="E13" s="82" t="str">
        <f>VLOOKUP(D13,lookD,2,FALSE)</f>
        <v>PRODUIT</v>
      </c>
      <c r="F13" s="83" t="str">
        <f>VLOOKUP(D13,lookD,3,FALSE)</f>
        <v>GOCUID</v>
      </c>
      <c r="G13" s="84" t="s">
        <v>119</v>
      </c>
      <c r="H13" s="84" t="str">
        <f>VLOOKUP(G13,lookG,2,FALSE)</f>
        <v>TYPE DE PRODUIT</v>
      </c>
      <c r="I13" s="83" t="str">
        <f>VLOOKUP(G13,lookG,3,FALSE)</f>
        <v>GOCUID</v>
      </c>
      <c r="J13" s="85" t="s">
        <v>4</v>
      </c>
      <c r="K13" s="85" t="str">
        <f>VLOOKUP(J13,lookJ,2,FALSE)</f>
        <v>FORMAT</v>
      </c>
      <c r="L13" s="83" t="str">
        <f>VLOOKUP(J13,lookJ,3,FALSE)</f>
        <v>GOCUID</v>
      </c>
      <c r="M13" s="85" t="s">
        <v>170</v>
      </c>
      <c r="N13" s="85" t="str">
        <f>VLOOKUP(M13,lookM,2,FALSE)</f>
        <v xml:space="preserve">S.O. </v>
      </c>
      <c r="O13" s="83" t="str">
        <f>VLOOKUP(M13,lookM,3,FALSE)</f>
        <v>GOCUID</v>
      </c>
      <c r="P13" s="84" t="s">
        <v>147</v>
      </c>
      <c r="Q13" s="85" t="str">
        <f>VLOOKUP(P13,lookP,2,FALSE)</f>
        <v>FINI</v>
      </c>
      <c r="R13" s="83" t="str">
        <f>VLOOKUP(P13,lookP,3,FALSE)</f>
        <v>GOCUID</v>
      </c>
      <c r="S13" s="84" t="s">
        <v>5</v>
      </c>
      <c r="T13" s="85" t="str">
        <f>VLOOKUP(S13,lookS,2,FALSE)</f>
        <v>LARGEUR</v>
      </c>
      <c r="U13" s="83" t="str">
        <f>VLOOKUP(S13,lookS,3,FALSE)</f>
        <v>GOCUID</v>
      </c>
      <c r="V13" s="84" t="s">
        <v>6</v>
      </c>
      <c r="W13" s="85" t="str">
        <f>VLOOKUP(V13,lookV,2,FALSE)</f>
        <v>PROFONDEUR</v>
      </c>
      <c r="X13" s="83" t="str">
        <f>VLOOKUP(V13,lookV,3,FALSE)</f>
        <v>GOCUID</v>
      </c>
      <c r="Y13" s="84" t="s">
        <v>7</v>
      </c>
      <c r="Z13" s="85" t="str">
        <f>VLOOKUP(Y13,lookY,2,FALSE)</f>
        <v>HAUTEUR</v>
      </c>
      <c r="AA13" s="83" t="str">
        <f>VLOOKUP(Y13,lookY,3,FALSE)</f>
        <v>GOCUID</v>
      </c>
      <c r="AB13" s="84" t="s">
        <v>149</v>
      </c>
      <c r="AC13" s="84" t="str">
        <f>VLOOKUP(AB13,lookAB,2,FALSE)</f>
        <v>SIÈGES REMBOURRÉS</v>
      </c>
      <c r="AD13" s="83" t="str">
        <f>VLOOKUP(AB13,lookAB,3,FALSE)</f>
        <v>GOCUID</v>
      </c>
      <c r="AE13" s="84" t="s">
        <v>83</v>
      </c>
      <c r="AF13" s="85" t="str">
        <f>VLOOKUP(AE13,lookAE,2,FALSE)</f>
        <v>SERRURES</v>
      </c>
      <c r="AG13" s="83" t="str">
        <f>VLOOKUP(AE13,lookAE,3,FALSE)</f>
        <v>GOCUID</v>
      </c>
      <c r="AH13" s="166" t="s">
        <v>639</v>
      </c>
      <c r="AI13" s="167" t="s">
        <v>640</v>
      </c>
      <c r="AJ13" s="168" t="s">
        <v>641</v>
      </c>
      <c r="AK13" s="166" t="s">
        <v>639</v>
      </c>
      <c r="AL13" s="167" t="s">
        <v>640</v>
      </c>
      <c r="AM13" s="168" t="s">
        <v>642</v>
      </c>
      <c r="AN13" s="182"/>
      <c r="AO13" s="182"/>
      <c r="AP13" s="182"/>
    </row>
    <row r="14" spans="1:47" x14ac:dyDescent="0.25">
      <c r="A14" s="88">
        <v>1</v>
      </c>
      <c r="B14" s="177"/>
      <c r="C14" s="91" t="s">
        <v>181</v>
      </c>
      <c r="D14" s="53" t="s">
        <v>117</v>
      </c>
      <c r="E14" s="53" t="s">
        <v>90</v>
      </c>
      <c r="F14" s="97" t="s">
        <v>9</v>
      </c>
      <c r="G14" s="53" t="s">
        <v>10</v>
      </c>
      <c r="H14" s="53" t="s">
        <v>10</v>
      </c>
      <c r="I14" s="97" t="s">
        <v>11</v>
      </c>
      <c r="J14" s="93" t="s">
        <v>12</v>
      </c>
      <c r="K14" s="93" t="s">
        <v>91</v>
      </c>
      <c r="L14" s="97" t="s">
        <v>13</v>
      </c>
      <c r="M14" s="93" t="s">
        <v>8</v>
      </c>
      <c r="N14" s="93" t="s">
        <v>132</v>
      </c>
      <c r="O14" s="97" t="s">
        <v>14</v>
      </c>
      <c r="P14" s="93" t="s">
        <v>16</v>
      </c>
      <c r="Q14" s="93" t="s">
        <v>575</v>
      </c>
      <c r="R14" s="97" t="s">
        <v>123</v>
      </c>
      <c r="S14" s="95">
        <v>15</v>
      </c>
      <c r="T14" s="95">
        <v>15</v>
      </c>
      <c r="U14" s="97">
        <v>15</v>
      </c>
      <c r="V14" s="95">
        <v>28</v>
      </c>
      <c r="W14" s="95">
        <v>28</v>
      </c>
      <c r="X14" s="97" t="s">
        <v>24</v>
      </c>
      <c r="Y14" s="95" t="s">
        <v>8</v>
      </c>
      <c r="Z14" s="95" t="s">
        <v>132</v>
      </c>
      <c r="AA14" s="97" t="s">
        <v>14</v>
      </c>
      <c r="AB14" s="93" t="s">
        <v>8</v>
      </c>
      <c r="AC14" s="93" t="s">
        <v>132</v>
      </c>
      <c r="AD14" s="97" t="s">
        <v>15</v>
      </c>
      <c r="AE14" s="93" t="s">
        <v>42</v>
      </c>
      <c r="AF14" s="93" t="s">
        <v>129</v>
      </c>
      <c r="AG14" s="97" t="s">
        <v>85</v>
      </c>
      <c r="AH14" s="163">
        <v>497.28</v>
      </c>
      <c r="AI14" s="163">
        <f>AH14*$B14</f>
        <v>0</v>
      </c>
      <c r="AJ14" s="173">
        <v>15</v>
      </c>
      <c r="AK14" s="163">
        <v>464.44000000000005</v>
      </c>
      <c r="AL14" s="163">
        <f t="shared" ref="AL14:AL77" si="0">AK14*$B14</f>
        <v>0</v>
      </c>
      <c r="AM14" s="173">
        <v>8</v>
      </c>
    </row>
    <row r="15" spans="1:47" x14ac:dyDescent="0.25">
      <c r="A15" s="88">
        <v>2</v>
      </c>
      <c r="B15" s="177"/>
      <c r="C15" s="91" t="s">
        <v>182</v>
      </c>
      <c r="D15" s="53" t="s">
        <v>117</v>
      </c>
      <c r="E15" s="53" t="s">
        <v>90</v>
      </c>
      <c r="F15" s="97" t="s">
        <v>9</v>
      </c>
      <c r="G15" s="53" t="s">
        <v>10</v>
      </c>
      <c r="H15" s="53" t="s">
        <v>10</v>
      </c>
      <c r="I15" s="97" t="s">
        <v>11</v>
      </c>
      <c r="J15" s="93" t="s">
        <v>12</v>
      </c>
      <c r="K15" s="93" t="s">
        <v>91</v>
      </c>
      <c r="L15" s="97" t="s">
        <v>13</v>
      </c>
      <c r="M15" s="93" t="s">
        <v>8</v>
      </c>
      <c r="N15" s="93" t="s">
        <v>132</v>
      </c>
      <c r="O15" s="97" t="s">
        <v>14</v>
      </c>
      <c r="P15" s="93" t="s">
        <v>16</v>
      </c>
      <c r="Q15" s="93" t="s">
        <v>575</v>
      </c>
      <c r="R15" s="97" t="s">
        <v>123</v>
      </c>
      <c r="S15" s="95">
        <v>15</v>
      </c>
      <c r="T15" s="95">
        <v>15</v>
      </c>
      <c r="U15" s="97">
        <v>15</v>
      </c>
      <c r="V15" s="95">
        <v>28</v>
      </c>
      <c r="W15" s="95">
        <v>28</v>
      </c>
      <c r="X15" s="97" t="s">
        <v>24</v>
      </c>
      <c r="Y15" s="95" t="s">
        <v>8</v>
      </c>
      <c r="Z15" s="95" t="s">
        <v>132</v>
      </c>
      <c r="AA15" s="97" t="s">
        <v>14</v>
      </c>
      <c r="AB15" s="93" t="s">
        <v>8</v>
      </c>
      <c r="AC15" s="93" t="s">
        <v>132</v>
      </c>
      <c r="AD15" s="97" t="s">
        <v>15</v>
      </c>
      <c r="AE15" s="93" t="s">
        <v>46</v>
      </c>
      <c r="AF15" s="93" t="s">
        <v>129</v>
      </c>
      <c r="AG15" s="97" t="s">
        <v>86</v>
      </c>
      <c r="AH15" s="174">
        <v>706.05</v>
      </c>
      <c r="AI15" s="163">
        <f t="shared" ref="AI15:AI78" si="1">AH15*$B15</f>
        <v>0</v>
      </c>
      <c r="AJ15" s="23">
        <v>14</v>
      </c>
      <c r="AK15" s="23">
        <v>706.05</v>
      </c>
      <c r="AL15" s="163">
        <f t="shared" si="0"/>
        <v>0</v>
      </c>
      <c r="AM15" s="23">
        <v>8</v>
      </c>
    </row>
    <row r="16" spans="1:47" x14ac:dyDescent="0.25">
      <c r="A16" s="88">
        <v>3</v>
      </c>
      <c r="B16" s="177"/>
      <c r="C16" s="91" t="s">
        <v>183</v>
      </c>
      <c r="D16" s="53" t="s">
        <v>117</v>
      </c>
      <c r="E16" s="53" t="s">
        <v>90</v>
      </c>
      <c r="F16" s="97" t="s">
        <v>9</v>
      </c>
      <c r="G16" s="53" t="s">
        <v>10</v>
      </c>
      <c r="H16" s="53" t="s">
        <v>10</v>
      </c>
      <c r="I16" s="97" t="s">
        <v>11</v>
      </c>
      <c r="J16" s="93" t="s">
        <v>18</v>
      </c>
      <c r="K16" s="93" t="s">
        <v>95</v>
      </c>
      <c r="L16" s="97" t="s">
        <v>19</v>
      </c>
      <c r="M16" s="93" t="s">
        <v>8</v>
      </c>
      <c r="N16" s="93" t="s">
        <v>132</v>
      </c>
      <c r="O16" s="97" t="s">
        <v>14</v>
      </c>
      <c r="P16" s="93" t="s">
        <v>16</v>
      </c>
      <c r="Q16" s="93" t="s">
        <v>575</v>
      </c>
      <c r="R16" s="97" t="s">
        <v>123</v>
      </c>
      <c r="S16" s="95">
        <v>15</v>
      </c>
      <c r="T16" s="95">
        <v>15</v>
      </c>
      <c r="U16" s="97">
        <v>15</v>
      </c>
      <c r="V16" s="95">
        <v>28</v>
      </c>
      <c r="W16" s="95">
        <v>28</v>
      </c>
      <c r="X16" s="97" t="s">
        <v>24</v>
      </c>
      <c r="Y16" s="95" t="s">
        <v>8</v>
      </c>
      <c r="Z16" s="95" t="s">
        <v>132</v>
      </c>
      <c r="AA16" s="97" t="s">
        <v>14</v>
      </c>
      <c r="AB16" s="93" t="s">
        <v>8</v>
      </c>
      <c r="AC16" s="93" t="s">
        <v>132</v>
      </c>
      <c r="AD16" s="97" t="s">
        <v>15</v>
      </c>
      <c r="AE16" s="93" t="s">
        <v>42</v>
      </c>
      <c r="AF16" s="93" t="s">
        <v>129</v>
      </c>
      <c r="AG16" s="97" t="s">
        <v>85</v>
      </c>
      <c r="AH16" s="174">
        <v>707.84</v>
      </c>
      <c r="AI16" s="163">
        <f t="shared" si="1"/>
        <v>0</v>
      </c>
      <c r="AJ16" s="23">
        <v>14</v>
      </c>
      <c r="AK16" s="23">
        <v>636.34500000000003</v>
      </c>
      <c r="AL16" s="163">
        <f t="shared" si="0"/>
        <v>0</v>
      </c>
      <c r="AM16" s="23">
        <v>8</v>
      </c>
    </row>
    <row r="17" spans="1:39" x14ac:dyDescent="0.25">
      <c r="A17" s="88">
        <v>4</v>
      </c>
      <c r="B17" s="177"/>
      <c r="C17" s="91" t="s">
        <v>184</v>
      </c>
      <c r="D17" s="53" t="s">
        <v>117</v>
      </c>
      <c r="E17" s="53" t="s">
        <v>90</v>
      </c>
      <c r="F17" s="97" t="s">
        <v>9</v>
      </c>
      <c r="G17" s="53" t="s">
        <v>10</v>
      </c>
      <c r="H17" s="53" t="s">
        <v>10</v>
      </c>
      <c r="I17" s="97" t="s">
        <v>11</v>
      </c>
      <c r="J17" s="93" t="s">
        <v>18</v>
      </c>
      <c r="K17" s="93" t="s">
        <v>95</v>
      </c>
      <c r="L17" s="97" t="s">
        <v>19</v>
      </c>
      <c r="M17" s="93" t="s">
        <v>8</v>
      </c>
      <c r="N17" s="93" t="s">
        <v>132</v>
      </c>
      <c r="O17" s="97" t="s">
        <v>14</v>
      </c>
      <c r="P17" s="93" t="s">
        <v>16</v>
      </c>
      <c r="Q17" s="93" t="s">
        <v>575</v>
      </c>
      <c r="R17" s="97" t="s">
        <v>123</v>
      </c>
      <c r="S17" s="95">
        <v>15</v>
      </c>
      <c r="T17" s="95">
        <v>15</v>
      </c>
      <c r="U17" s="97">
        <v>15</v>
      </c>
      <c r="V17" s="95">
        <v>28</v>
      </c>
      <c r="W17" s="95">
        <v>28</v>
      </c>
      <c r="X17" s="97" t="s">
        <v>24</v>
      </c>
      <c r="Y17" s="95" t="s">
        <v>8</v>
      </c>
      <c r="Z17" s="95" t="s">
        <v>132</v>
      </c>
      <c r="AA17" s="97" t="s">
        <v>14</v>
      </c>
      <c r="AB17" s="93" t="s">
        <v>8</v>
      </c>
      <c r="AC17" s="93" t="s">
        <v>132</v>
      </c>
      <c r="AD17" s="97" t="s">
        <v>15</v>
      </c>
      <c r="AE17" s="93" t="s">
        <v>46</v>
      </c>
      <c r="AF17" s="93" t="s">
        <v>129</v>
      </c>
      <c r="AG17" s="97" t="s">
        <v>86</v>
      </c>
      <c r="AH17" s="174">
        <v>915.85</v>
      </c>
      <c r="AI17" s="163">
        <f t="shared" si="1"/>
        <v>0</v>
      </c>
      <c r="AJ17" s="23">
        <v>14</v>
      </c>
      <c r="AK17" s="23">
        <v>915.85</v>
      </c>
      <c r="AL17" s="163">
        <f t="shared" si="0"/>
        <v>0</v>
      </c>
      <c r="AM17" s="23">
        <v>8</v>
      </c>
    </row>
    <row r="18" spans="1:39" x14ac:dyDescent="0.25">
      <c r="A18" s="88">
        <v>5</v>
      </c>
      <c r="B18" s="177"/>
      <c r="C18" s="91" t="s">
        <v>185</v>
      </c>
      <c r="D18" s="53" t="s">
        <v>117</v>
      </c>
      <c r="E18" s="53" t="s">
        <v>90</v>
      </c>
      <c r="F18" s="97" t="s">
        <v>9</v>
      </c>
      <c r="G18" s="53" t="s">
        <v>10</v>
      </c>
      <c r="H18" s="53" t="s">
        <v>10</v>
      </c>
      <c r="I18" s="97" t="s">
        <v>11</v>
      </c>
      <c r="J18" s="93" t="s">
        <v>20</v>
      </c>
      <c r="K18" s="93" t="s">
        <v>99</v>
      </c>
      <c r="L18" s="97" t="s">
        <v>21</v>
      </c>
      <c r="M18" s="93" t="s">
        <v>8</v>
      </c>
      <c r="N18" s="93" t="s">
        <v>132</v>
      </c>
      <c r="O18" s="97" t="s">
        <v>14</v>
      </c>
      <c r="P18" s="93" t="s">
        <v>16</v>
      </c>
      <c r="Q18" s="93" t="s">
        <v>575</v>
      </c>
      <c r="R18" s="97" t="s">
        <v>123</v>
      </c>
      <c r="S18" s="95">
        <v>15</v>
      </c>
      <c r="T18" s="95">
        <v>15</v>
      </c>
      <c r="U18" s="97">
        <v>15</v>
      </c>
      <c r="V18" s="95">
        <v>28</v>
      </c>
      <c r="W18" s="95">
        <v>28</v>
      </c>
      <c r="X18" s="97" t="s">
        <v>24</v>
      </c>
      <c r="Y18" s="95" t="s">
        <v>8</v>
      </c>
      <c r="Z18" s="95" t="s">
        <v>132</v>
      </c>
      <c r="AA18" s="97" t="s">
        <v>14</v>
      </c>
      <c r="AB18" s="93" t="s">
        <v>8</v>
      </c>
      <c r="AC18" s="93" t="s">
        <v>132</v>
      </c>
      <c r="AD18" s="97" t="s">
        <v>15</v>
      </c>
      <c r="AE18" s="93" t="s">
        <v>42</v>
      </c>
      <c r="AF18" s="93" t="s">
        <v>129</v>
      </c>
      <c r="AG18" s="97" t="s">
        <v>85</v>
      </c>
      <c r="AH18" s="174">
        <v>759.36</v>
      </c>
      <c r="AI18" s="163">
        <f t="shared" si="1"/>
        <v>0</v>
      </c>
      <c r="AJ18" s="23">
        <v>16</v>
      </c>
      <c r="AK18" s="23">
        <v>730.68000000000006</v>
      </c>
      <c r="AL18" s="163">
        <f t="shared" si="0"/>
        <v>0</v>
      </c>
      <c r="AM18" s="23">
        <v>8</v>
      </c>
    </row>
    <row r="19" spans="1:39" x14ac:dyDescent="0.25">
      <c r="A19" s="88">
        <v>6</v>
      </c>
      <c r="B19" s="177"/>
      <c r="C19" s="91" t="s">
        <v>186</v>
      </c>
      <c r="D19" s="53" t="s">
        <v>117</v>
      </c>
      <c r="E19" s="53" t="s">
        <v>90</v>
      </c>
      <c r="F19" s="97" t="s">
        <v>9</v>
      </c>
      <c r="G19" s="53" t="s">
        <v>10</v>
      </c>
      <c r="H19" s="53" t="s">
        <v>10</v>
      </c>
      <c r="I19" s="97" t="s">
        <v>11</v>
      </c>
      <c r="J19" s="93" t="s">
        <v>20</v>
      </c>
      <c r="K19" s="93" t="s">
        <v>99</v>
      </c>
      <c r="L19" s="97" t="s">
        <v>21</v>
      </c>
      <c r="M19" s="93" t="s">
        <v>8</v>
      </c>
      <c r="N19" s="93" t="s">
        <v>132</v>
      </c>
      <c r="O19" s="97" t="s">
        <v>14</v>
      </c>
      <c r="P19" s="93" t="s">
        <v>16</v>
      </c>
      <c r="Q19" s="93" t="s">
        <v>575</v>
      </c>
      <c r="R19" s="97" t="s">
        <v>123</v>
      </c>
      <c r="S19" s="95">
        <v>15</v>
      </c>
      <c r="T19" s="95">
        <v>15</v>
      </c>
      <c r="U19" s="97">
        <v>15</v>
      </c>
      <c r="V19" s="95">
        <v>28</v>
      </c>
      <c r="W19" s="95">
        <v>28</v>
      </c>
      <c r="X19" s="97" t="s">
        <v>24</v>
      </c>
      <c r="Y19" s="95" t="s">
        <v>8</v>
      </c>
      <c r="Z19" s="95" t="s">
        <v>132</v>
      </c>
      <c r="AA19" s="97" t="s">
        <v>14</v>
      </c>
      <c r="AB19" s="93" t="s">
        <v>8</v>
      </c>
      <c r="AC19" s="93" t="s">
        <v>132</v>
      </c>
      <c r="AD19" s="97" t="s">
        <v>15</v>
      </c>
      <c r="AE19" s="93" t="s">
        <v>46</v>
      </c>
      <c r="AF19" s="93" t="s">
        <v>129</v>
      </c>
      <c r="AG19" s="97" t="s">
        <v>86</v>
      </c>
      <c r="AH19" s="174">
        <v>958.25</v>
      </c>
      <c r="AI19" s="163">
        <f t="shared" si="1"/>
        <v>0</v>
      </c>
      <c r="AJ19" s="23">
        <v>14</v>
      </c>
      <c r="AK19" s="23">
        <v>984.75</v>
      </c>
      <c r="AL19" s="163">
        <f t="shared" si="0"/>
        <v>0</v>
      </c>
      <c r="AM19" s="23">
        <v>8</v>
      </c>
    </row>
    <row r="20" spans="1:39" x14ac:dyDescent="0.25">
      <c r="A20" s="88">
        <v>7</v>
      </c>
      <c r="B20" s="177"/>
      <c r="C20" s="91" t="s">
        <v>187</v>
      </c>
      <c r="D20" s="53" t="s">
        <v>117</v>
      </c>
      <c r="E20" s="53" t="s">
        <v>90</v>
      </c>
      <c r="F20" s="97" t="s">
        <v>9</v>
      </c>
      <c r="G20" s="53" t="s">
        <v>22</v>
      </c>
      <c r="H20" s="53" t="s">
        <v>94</v>
      </c>
      <c r="I20" s="97" t="s">
        <v>23</v>
      </c>
      <c r="J20" s="93" t="s">
        <v>12</v>
      </c>
      <c r="K20" s="93" t="s">
        <v>91</v>
      </c>
      <c r="L20" s="97" t="s">
        <v>13</v>
      </c>
      <c r="M20" s="93" t="s">
        <v>8</v>
      </c>
      <c r="N20" s="93" t="s">
        <v>132</v>
      </c>
      <c r="O20" s="97" t="s">
        <v>14</v>
      </c>
      <c r="P20" s="93" t="s">
        <v>16</v>
      </c>
      <c r="Q20" s="93" t="s">
        <v>575</v>
      </c>
      <c r="R20" s="97" t="s">
        <v>123</v>
      </c>
      <c r="S20" s="95">
        <v>30</v>
      </c>
      <c r="T20" s="95">
        <v>30</v>
      </c>
      <c r="U20" s="97">
        <v>30</v>
      </c>
      <c r="V20" s="95">
        <v>18</v>
      </c>
      <c r="W20" s="95">
        <v>18</v>
      </c>
      <c r="X20" s="97" t="s">
        <v>17</v>
      </c>
      <c r="Y20" s="95" t="s">
        <v>8</v>
      </c>
      <c r="Z20" s="95" t="s">
        <v>132</v>
      </c>
      <c r="AA20" s="97" t="s">
        <v>14</v>
      </c>
      <c r="AB20" s="93" t="s">
        <v>8</v>
      </c>
      <c r="AC20" s="93" t="s">
        <v>132</v>
      </c>
      <c r="AD20" s="97" t="s">
        <v>15</v>
      </c>
      <c r="AE20" s="93" t="s">
        <v>42</v>
      </c>
      <c r="AF20" s="93" t="s">
        <v>129</v>
      </c>
      <c r="AG20" s="97" t="s">
        <v>85</v>
      </c>
      <c r="AH20" s="174">
        <v>646.75</v>
      </c>
      <c r="AI20" s="163">
        <f t="shared" si="1"/>
        <v>0</v>
      </c>
      <c r="AJ20" s="23">
        <v>24</v>
      </c>
      <c r="AK20" s="23">
        <v>613.375</v>
      </c>
      <c r="AL20" s="163">
        <f t="shared" si="0"/>
        <v>0</v>
      </c>
      <c r="AM20" s="23">
        <v>8</v>
      </c>
    </row>
    <row r="21" spans="1:39" x14ac:dyDescent="0.25">
      <c r="A21" s="88">
        <v>8</v>
      </c>
      <c r="B21" s="177"/>
      <c r="C21" s="91" t="s">
        <v>188</v>
      </c>
      <c r="D21" s="53" t="s">
        <v>117</v>
      </c>
      <c r="E21" s="53" t="s">
        <v>90</v>
      </c>
      <c r="F21" s="97" t="s">
        <v>9</v>
      </c>
      <c r="G21" s="53" t="s">
        <v>22</v>
      </c>
      <c r="H21" s="53" t="s">
        <v>94</v>
      </c>
      <c r="I21" s="97" t="s">
        <v>23</v>
      </c>
      <c r="J21" s="93" t="s">
        <v>12</v>
      </c>
      <c r="K21" s="93" t="s">
        <v>91</v>
      </c>
      <c r="L21" s="97" t="s">
        <v>13</v>
      </c>
      <c r="M21" s="93" t="s">
        <v>8</v>
      </c>
      <c r="N21" s="93" t="s">
        <v>132</v>
      </c>
      <c r="O21" s="97" t="s">
        <v>14</v>
      </c>
      <c r="P21" s="93" t="s">
        <v>16</v>
      </c>
      <c r="Q21" s="93" t="s">
        <v>575</v>
      </c>
      <c r="R21" s="97" t="s">
        <v>123</v>
      </c>
      <c r="S21" s="95">
        <v>30</v>
      </c>
      <c r="T21" s="95">
        <v>30</v>
      </c>
      <c r="U21" s="97">
        <v>30</v>
      </c>
      <c r="V21" s="95">
        <v>18</v>
      </c>
      <c r="W21" s="95">
        <v>18</v>
      </c>
      <c r="X21" s="97" t="s">
        <v>17</v>
      </c>
      <c r="Y21" s="95" t="s">
        <v>8</v>
      </c>
      <c r="Z21" s="95" t="s">
        <v>132</v>
      </c>
      <c r="AA21" s="97" t="s">
        <v>14</v>
      </c>
      <c r="AB21" s="93" t="s">
        <v>8</v>
      </c>
      <c r="AC21" s="93" t="s">
        <v>132</v>
      </c>
      <c r="AD21" s="97" t="s">
        <v>15</v>
      </c>
      <c r="AE21" s="93" t="s">
        <v>46</v>
      </c>
      <c r="AF21" s="93" t="s">
        <v>129</v>
      </c>
      <c r="AG21" s="97" t="s">
        <v>86</v>
      </c>
      <c r="AH21" s="174">
        <v>966.5</v>
      </c>
      <c r="AI21" s="163">
        <f t="shared" si="1"/>
        <v>0</v>
      </c>
      <c r="AJ21" s="23">
        <v>20</v>
      </c>
      <c r="AK21" s="23">
        <v>815.95500000000004</v>
      </c>
      <c r="AL21" s="163">
        <f t="shared" si="0"/>
        <v>0</v>
      </c>
      <c r="AM21" s="23">
        <v>8</v>
      </c>
    </row>
    <row r="22" spans="1:39" x14ac:dyDescent="0.25">
      <c r="A22" s="88">
        <v>9</v>
      </c>
      <c r="B22" s="177"/>
      <c r="C22" s="91" t="s">
        <v>189</v>
      </c>
      <c r="D22" s="53" t="s">
        <v>117</v>
      </c>
      <c r="E22" s="53" t="s">
        <v>90</v>
      </c>
      <c r="F22" s="97" t="s">
        <v>9</v>
      </c>
      <c r="G22" s="53" t="s">
        <v>22</v>
      </c>
      <c r="H22" s="53" t="s">
        <v>94</v>
      </c>
      <c r="I22" s="97" t="s">
        <v>23</v>
      </c>
      <c r="J22" s="93" t="s">
        <v>12</v>
      </c>
      <c r="K22" s="93" t="s">
        <v>91</v>
      </c>
      <c r="L22" s="97" t="s">
        <v>13</v>
      </c>
      <c r="M22" s="93" t="s">
        <v>8</v>
      </c>
      <c r="N22" s="93" t="s">
        <v>132</v>
      </c>
      <c r="O22" s="97" t="s">
        <v>14</v>
      </c>
      <c r="P22" s="93" t="s">
        <v>16</v>
      </c>
      <c r="Q22" s="93" t="s">
        <v>575</v>
      </c>
      <c r="R22" s="97" t="s">
        <v>123</v>
      </c>
      <c r="S22" s="95">
        <v>36</v>
      </c>
      <c r="T22" s="95">
        <v>36</v>
      </c>
      <c r="U22" s="97">
        <v>36</v>
      </c>
      <c r="V22" s="95">
        <v>18</v>
      </c>
      <c r="W22" s="95">
        <v>18</v>
      </c>
      <c r="X22" s="97" t="s">
        <v>17</v>
      </c>
      <c r="Y22" s="95" t="s">
        <v>8</v>
      </c>
      <c r="Z22" s="95" t="s">
        <v>132</v>
      </c>
      <c r="AA22" s="97" t="s">
        <v>14</v>
      </c>
      <c r="AB22" s="93" t="s">
        <v>8</v>
      </c>
      <c r="AC22" s="93" t="s">
        <v>132</v>
      </c>
      <c r="AD22" s="97" t="s">
        <v>15</v>
      </c>
      <c r="AE22" s="93" t="s">
        <v>42</v>
      </c>
      <c r="AF22" s="93" t="s">
        <v>129</v>
      </c>
      <c r="AG22" s="97" t="s">
        <v>85</v>
      </c>
      <c r="AH22" s="174">
        <v>679.9</v>
      </c>
      <c r="AI22" s="163">
        <f t="shared" si="1"/>
        <v>0</v>
      </c>
      <c r="AJ22" s="23">
        <v>24</v>
      </c>
      <c r="AK22" s="23">
        <v>646.95000000000005</v>
      </c>
      <c r="AL22" s="163">
        <f t="shared" si="0"/>
        <v>0</v>
      </c>
      <c r="AM22" s="23">
        <v>8</v>
      </c>
    </row>
    <row r="23" spans="1:39" x14ac:dyDescent="0.25">
      <c r="A23" s="88">
        <v>10</v>
      </c>
      <c r="B23" s="177"/>
      <c r="C23" s="91" t="s">
        <v>190</v>
      </c>
      <c r="D23" s="53" t="s">
        <v>117</v>
      </c>
      <c r="E23" s="53" t="s">
        <v>90</v>
      </c>
      <c r="F23" s="97" t="s">
        <v>9</v>
      </c>
      <c r="G23" s="53" t="s">
        <v>22</v>
      </c>
      <c r="H23" s="53" t="s">
        <v>94</v>
      </c>
      <c r="I23" s="97" t="s">
        <v>23</v>
      </c>
      <c r="J23" s="93" t="s">
        <v>12</v>
      </c>
      <c r="K23" s="93" t="s">
        <v>91</v>
      </c>
      <c r="L23" s="97" t="s">
        <v>13</v>
      </c>
      <c r="M23" s="93" t="s">
        <v>8</v>
      </c>
      <c r="N23" s="93" t="s">
        <v>132</v>
      </c>
      <c r="O23" s="97" t="s">
        <v>14</v>
      </c>
      <c r="P23" s="93" t="s">
        <v>16</v>
      </c>
      <c r="Q23" s="93" t="s">
        <v>575</v>
      </c>
      <c r="R23" s="97" t="s">
        <v>123</v>
      </c>
      <c r="S23" s="95">
        <v>36</v>
      </c>
      <c r="T23" s="95">
        <v>36</v>
      </c>
      <c r="U23" s="97">
        <v>36</v>
      </c>
      <c r="V23" s="95">
        <v>18</v>
      </c>
      <c r="W23" s="95">
        <v>18</v>
      </c>
      <c r="X23" s="97" t="s">
        <v>17</v>
      </c>
      <c r="Y23" s="95" t="s">
        <v>8</v>
      </c>
      <c r="Z23" s="95" t="s">
        <v>132</v>
      </c>
      <c r="AA23" s="97" t="s">
        <v>14</v>
      </c>
      <c r="AB23" s="93" t="s">
        <v>8</v>
      </c>
      <c r="AC23" s="93" t="s">
        <v>132</v>
      </c>
      <c r="AD23" s="97" t="s">
        <v>15</v>
      </c>
      <c r="AE23" s="93" t="s">
        <v>46</v>
      </c>
      <c r="AF23" s="93" t="s">
        <v>129</v>
      </c>
      <c r="AG23" s="97" t="s">
        <v>86</v>
      </c>
      <c r="AH23" s="174">
        <v>978.5</v>
      </c>
      <c r="AI23" s="163">
        <f t="shared" si="1"/>
        <v>0</v>
      </c>
      <c r="AJ23" s="23">
        <v>20</v>
      </c>
      <c r="AK23" s="23">
        <v>844.57000000000016</v>
      </c>
      <c r="AL23" s="163">
        <f t="shared" si="0"/>
        <v>0</v>
      </c>
      <c r="AM23" s="23">
        <v>8</v>
      </c>
    </row>
    <row r="24" spans="1:39" x14ac:dyDescent="0.25">
      <c r="A24" s="88">
        <v>11</v>
      </c>
      <c r="B24" s="177"/>
      <c r="C24" s="91" t="s">
        <v>191</v>
      </c>
      <c r="D24" s="53" t="s">
        <v>117</v>
      </c>
      <c r="E24" s="53" t="s">
        <v>90</v>
      </c>
      <c r="F24" s="97" t="s">
        <v>9</v>
      </c>
      <c r="G24" s="53" t="s">
        <v>22</v>
      </c>
      <c r="H24" s="53" t="s">
        <v>94</v>
      </c>
      <c r="I24" s="97" t="s">
        <v>23</v>
      </c>
      <c r="J24" s="93" t="s">
        <v>18</v>
      </c>
      <c r="K24" s="93" t="s">
        <v>95</v>
      </c>
      <c r="L24" s="97" t="s">
        <v>19</v>
      </c>
      <c r="M24" s="93" t="s">
        <v>8</v>
      </c>
      <c r="N24" s="93" t="s">
        <v>132</v>
      </c>
      <c r="O24" s="97" t="s">
        <v>14</v>
      </c>
      <c r="P24" s="93" t="s">
        <v>16</v>
      </c>
      <c r="Q24" s="93" t="s">
        <v>575</v>
      </c>
      <c r="R24" s="97" t="s">
        <v>123</v>
      </c>
      <c r="S24" s="95">
        <v>30</v>
      </c>
      <c r="T24" s="95">
        <v>30</v>
      </c>
      <c r="U24" s="97">
        <v>30</v>
      </c>
      <c r="V24" s="95">
        <v>18</v>
      </c>
      <c r="W24" s="95">
        <v>18</v>
      </c>
      <c r="X24" s="97" t="s">
        <v>17</v>
      </c>
      <c r="Y24" s="95" t="s">
        <v>8</v>
      </c>
      <c r="Z24" s="95" t="s">
        <v>132</v>
      </c>
      <c r="AA24" s="97" t="s">
        <v>14</v>
      </c>
      <c r="AB24" s="93" t="s">
        <v>8</v>
      </c>
      <c r="AC24" s="93" t="s">
        <v>132</v>
      </c>
      <c r="AD24" s="97" t="s">
        <v>15</v>
      </c>
      <c r="AE24" s="93" t="s">
        <v>42</v>
      </c>
      <c r="AF24" s="93" t="s">
        <v>129</v>
      </c>
      <c r="AG24" s="97" t="s">
        <v>85</v>
      </c>
      <c r="AH24" s="174">
        <v>809.9</v>
      </c>
      <c r="AI24" s="163">
        <f t="shared" si="1"/>
        <v>0</v>
      </c>
      <c r="AJ24" s="23">
        <v>24</v>
      </c>
      <c r="AK24" s="23">
        <v>786.45</v>
      </c>
      <c r="AL24" s="163">
        <f t="shared" si="0"/>
        <v>0</v>
      </c>
      <c r="AM24" s="23">
        <v>8</v>
      </c>
    </row>
    <row r="25" spans="1:39" x14ac:dyDescent="0.25">
      <c r="A25" s="88">
        <v>12</v>
      </c>
      <c r="B25" s="177"/>
      <c r="C25" s="91" t="s">
        <v>192</v>
      </c>
      <c r="D25" s="53" t="s">
        <v>117</v>
      </c>
      <c r="E25" s="53" t="s">
        <v>90</v>
      </c>
      <c r="F25" s="97" t="s">
        <v>9</v>
      </c>
      <c r="G25" s="53" t="s">
        <v>22</v>
      </c>
      <c r="H25" s="53" t="s">
        <v>94</v>
      </c>
      <c r="I25" s="97" t="s">
        <v>23</v>
      </c>
      <c r="J25" s="93" t="s">
        <v>18</v>
      </c>
      <c r="K25" s="93" t="s">
        <v>95</v>
      </c>
      <c r="L25" s="97" t="s">
        <v>19</v>
      </c>
      <c r="M25" s="93" t="s">
        <v>8</v>
      </c>
      <c r="N25" s="93" t="s">
        <v>132</v>
      </c>
      <c r="O25" s="97" t="s">
        <v>14</v>
      </c>
      <c r="P25" s="93" t="s">
        <v>16</v>
      </c>
      <c r="Q25" s="93" t="s">
        <v>575</v>
      </c>
      <c r="R25" s="97" t="s">
        <v>123</v>
      </c>
      <c r="S25" s="95">
        <v>30</v>
      </c>
      <c r="T25" s="95">
        <v>30</v>
      </c>
      <c r="U25" s="97">
        <v>30</v>
      </c>
      <c r="V25" s="95">
        <v>18</v>
      </c>
      <c r="W25" s="95">
        <v>18</v>
      </c>
      <c r="X25" s="97" t="s">
        <v>17</v>
      </c>
      <c r="Y25" s="95" t="s">
        <v>8</v>
      </c>
      <c r="Z25" s="95" t="s">
        <v>132</v>
      </c>
      <c r="AA25" s="97" t="s">
        <v>14</v>
      </c>
      <c r="AB25" s="93" t="s">
        <v>8</v>
      </c>
      <c r="AC25" s="93" t="s">
        <v>132</v>
      </c>
      <c r="AD25" s="97" t="s">
        <v>15</v>
      </c>
      <c r="AE25" s="93" t="s">
        <v>46</v>
      </c>
      <c r="AF25" s="93" t="s">
        <v>129</v>
      </c>
      <c r="AG25" s="97" t="s">
        <v>86</v>
      </c>
      <c r="AH25" s="174">
        <v>1058.95</v>
      </c>
      <c r="AI25" s="163">
        <f t="shared" si="1"/>
        <v>0</v>
      </c>
      <c r="AJ25" s="23">
        <v>20</v>
      </c>
      <c r="AK25" s="23">
        <v>955.49</v>
      </c>
      <c r="AL25" s="163">
        <f t="shared" si="0"/>
        <v>0</v>
      </c>
      <c r="AM25" s="23">
        <v>8</v>
      </c>
    </row>
    <row r="26" spans="1:39" x14ac:dyDescent="0.25">
      <c r="A26" s="88">
        <v>13</v>
      </c>
      <c r="B26" s="177"/>
      <c r="C26" s="91" t="s">
        <v>193</v>
      </c>
      <c r="D26" s="53" t="s">
        <v>117</v>
      </c>
      <c r="E26" s="53" t="s">
        <v>90</v>
      </c>
      <c r="F26" s="97" t="s">
        <v>9</v>
      </c>
      <c r="G26" s="53" t="s">
        <v>22</v>
      </c>
      <c r="H26" s="53" t="s">
        <v>94</v>
      </c>
      <c r="I26" s="97" t="s">
        <v>23</v>
      </c>
      <c r="J26" s="93" t="s">
        <v>18</v>
      </c>
      <c r="K26" s="93" t="s">
        <v>95</v>
      </c>
      <c r="L26" s="97" t="s">
        <v>19</v>
      </c>
      <c r="M26" s="93" t="s">
        <v>8</v>
      </c>
      <c r="N26" s="93" t="s">
        <v>132</v>
      </c>
      <c r="O26" s="97" t="s">
        <v>14</v>
      </c>
      <c r="P26" s="93" t="s">
        <v>16</v>
      </c>
      <c r="Q26" s="93" t="s">
        <v>575</v>
      </c>
      <c r="R26" s="97" t="s">
        <v>123</v>
      </c>
      <c r="S26" s="95">
        <v>36</v>
      </c>
      <c r="T26" s="95">
        <v>36</v>
      </c>
      <c r="U26" s="97">
        <v>36</v>
      </c>
      <c r="V26" s="95">
        <v>18</v>
      </c>
      <c r="W26" s="95">
        <v>18</v>
      </c>
      <c r="X26" s="97" t="s">
        <v>17</v>
      </c>
      <c r="Y26" s="95" t="s">
        <v>8</v>
      </c>
      <c r="Z26" s="95" t="s">
        <v>132</v>
      </c>
      <c r="AA26" s="97" t="s">
        <v>14</v>
      </c>
      <c r="AB26" s="93" t="s">
        <v>8</v>
      </c>
      <c r="AC26" s="93" t="s">
        <v>132</v>
      </c>
      <c r="AD26" s="97" t="s">
        <v>15</v>
      </c>
      <c r="AE26" s="93" t="s">
        <v>42</v>
      </c>
      <c r="AF26" s="93" t="s">
        <v>129</v>
      </c>
      <c r="AG26" s="97" t="s">
        <v>85</v>
      </c>
      <c r="AH26" s="174">
        <v>836.55</v>
      </c>
      <c r="AI26" s="163">
        <f t="shared" si="1"/>
        <v>0</v>
      </c>
      <c r="AJ26" s="23">
        <v>24</v>
      </c>
      <c r="AK26" s="23">
        <v>823.27499999999998</v>
      </c>
      <c r="AL26" s="163">
        <f t="shared" si="0"/>
        <v>0</v>
      </c>
      <c r="AM26" s="23">
        <v>8</v>
      </c>
    </row>
    <row r="27" spans="1:39" x14ac:dyDescent="0.25">
      <c r="A27" s="88">
        <v>14</v>
      </c>
      <c r="B27" s="177"/>
      <c r="C27" s="91" t="s">
        <v>194</v>
      </c>
      <c r="D27" s="53" t="s">
        <v>117</v>
      </c>
      <c r="E27" s="53" t="s">
        <v>90</v>
      </c>
      <c r="F27" s="97" t="s">
        <v>9</v>
      </c>
      <c r="G27" s="53" t="s">
        <v>22</v>
      </c>
      <c r="H27" s="53" t="s">
        <v>94</v>
      </c>
      <c r="I27" s="97" t="s">
        <v>23</v>
      </c>
      <c r="J27" s="93" t="s">
        <v>18</v>
      </c>
      <c r="K27" s="93" t="s">
        <v>95</v>
      </c>
      <c r="L27" s="97" t="s">
        <v>19</v>
      </c>
      <c r="M27" s="93" t="s">
        <v>8</v>
      </c>
      <c r="N27" s="93" t="s">
        <v>132</v>
      </c>
      <c r="O27" s="97" t="s">
        <v>14</v>
      </c>
      <c r="P27" s="93" t="s">
        <v>16</v>
      </c>
      <c r="Q27" s="93" t="s">
        <v>575</v>
      </c>
      <c r="R27" s="97" t="s">
        <v>123</v>
      </c>
      <c r="S27" s="95">
        <v>36</v>
      </c>
      <c r="T27" s="95">
        <v>36</v>
      </c>
      <c r="U27" s="97">
        <v>36</v>
      </c>
      <c r="V27" s="95">
        <v>18</v>
      </c>
      <c r="W27" s="95">
        <v>18</v>
      </c>
      <c r="X27" s="97" t="s">
        <v>17</v>
      </c>
      <c r="Y27" s="95" t="s">
        <v>8</v>
      </c>
      <c r="Z27" s="95" t="s">
        <v>132</v>
      </c>
      <c r="AA27" s="97" t="s">
        <v>14</v>
      </c>
      <c r="AB27" s="93" t="s">
        <v>8</v>
      </c>
      <c r="AC27" s="93" t="s">
        <v>132</v>
      </c>
      <c r="AD27" s="97" t="s">
        <v>15</v>
      </c>
      <c r="AE27" s="93" t="s">
        <v>46</v>
      </c>
      <c r="AF27" s="93" t="s">
        <v>129</v>
      </c>
      <c r="AG27" s="97" t="s">
        <v>86</v>
      </c>
      <c r="AH27" s="174">
        <v>1084.28</v>
      </c>
      <c r="AI27" s="163">
        <f t="shared" si="1"/>
        <v>0</v>
      </c>
      <c r="AJ27" s="23">
        <v>20</v>
      </c>
      <c r="AK27" s="23">
        <v>998.49500000000012</v>
      </c>
      <c r="AL27" s="163">
        <f t="shared" si="0"/>
        <v>0</v>
      </c>
      <c r="AM27" s="23">
        <v>8</v>
      </c>
    </row>
    <row r="28" spans="1:39" x14ac:dyDescent="0.25">
      <c r="A28" s="88">
        <v>15</v>
      </c>
      <c r="B28" s="177"/>
      <c r="C28" s="91" t="s">
        <v>195</v>
      </c>
      <c r="D28" s="53" t="s">
        <v>117</v>
      </c>
      <c r="E28" s="53" t="s">
        <v>90</v>
      </c>
      <c r="F28" s="97" t="s">
        <v>9</v>
      </c>
      <c r="G28" s="53" t="s">
        <v>22</v>
      </c>
      <c r="H28" s="53" t="s">
        <v>94</v>
      </c>
      <c r="I28" s="97" t="s">
        <v>23</v>
      </c>
      <c r="J28" s="93" t="s">
        <v>20</v>
      </c>
      <c r="K28" s="93" t="s">
        <v>99</v>
      </c>
      <c r="L28" s="97" t="s">
        <v>21</v>
      </c>
      <c r="M28" s="93" t="s">
        <v>8</v>
      </c>
      <c r="N28" s="93" t="s">
        <v>132</v>
      </c>
      <c r="O28" s="97" t="s">
        <v>14</v>
      </c>
      <c r="P28" s="93" t="s">
        <v>16</v>
      </c>
      <c r="Q28" s="93" t="s">
        <v>575</v>
      </c>
      <c r="R28" s="97" t="s">
        <v>123</v>
      </c>
      <c r="S28" s="95">
        <v>30</v>
      </c>
      <c r="T28" s="95">
        <v>30</v>
      </c>
      <c r="U28" s="97">
        <v>30</v>
      </c>
      <c r="V28" s="95">
        <v>18</v>
      </c>
      <c r="W28" s="95">
        <v>18</v>
      </c>
      <c r="X28" s="97" t="s">
        <v>17</v>
      </c>
      <c r="Y28" s="95" t="s">
        <v>8</v>
      </c>
      <c r="Z28" s="95" t="s">
        <v>132</v>
      </c>
      <c r="AA28" s="97" t="s">
        <v>14</v>
      </c>
      <c r="AB28" s="93" t="s">
        <v>8</v>
      </c>
      <c r="AC28" s="93" t="s">
        <v>132</v>
      </c>
      <c r="AD28" s="97" t="s">
        <v>15</v>
      </c>
      <c r="AE28" s="93" t="s">
        <v>42</v>
      </c>
      <c r="AF28" s="93" t="s">
        <v>129</v>
      </c>
      <c r="AG28" s="97" t="s">
        <v>85</v>
      </c>
      <c r="AH28" s="174">
        <v>987.98</v>
      </c>
      <c r="AI28" s="163">
        <f t="shared" si="1"/>
        <v>0</v>
      </c>
      <c r="AJ28" s="23">
        <v>24</v>
      </c>
      <c r="AK28" s="23">
        <v>935.47500000000002</v>
      </c>
      <c r="AL28" s="163">
        <f t="shared" si="0"/>
        <v>0</v>
      </c>
      <c r="AM28" s="23">
        <v>8</v>
      </c>
    </row>
    <row r="29" spans="1:39" x14ac:dyDescent="0.25">
      <c r="A29" s="88">
        <v>16</v>
      </c>
      <c r="B29" s="177"/>
      <c r="C29" s="91" t="s">
        <v>196</v>
      </c>
      <c r="D29" s="53" t="s">
        <v>117</v>
      </c>
      <c r="E29" s="53" t="s">
        <v>90</v>
      </c>
      <c r="F29" s="97" t="s">
        <v>9</v>
      </c>
      <c r="G29" s="53" t="s">
        <v>22</v>
      </c>
      <c r="H29" s="53" t="s">
        <v>94</v>
      </c>
      <c r="I29" s="97" t="s">
        <v>23</v>
      </c>
      <c r="J29" s="93" t="s">
        <v>20</v>
      </c>
      <c r="K29" s="93" t="s">
        <v>99</v>
      </c>
      <c r="L29" s="97" t="s">
        <v>21</v>
      </c>
      <c r="M29" s="93" t="s">
        <v>8</v>
      </c>
      <c r="N29" s="93" t="s">
        <v>132</v>
      </c>
      <c r="O29" s="97" t="s">
        <v>14</v>
      </c>
      <c r="P29" s="93" t="s">
        <v>16</v>
      </c>
      <c r="Q29" s="93" t="s">
        <v>575</v>
      </c>
      <c r="R29" s="97" t="s">
        <v>123</v>
      </c>
      <c r="S29" s="95">
        <v>30</v>
      </c>
      <c r="T29" s="95">
        <v>30</v>
      </c>
      <c r="U29" s="97">
        <v>30</v>
      </c>
      <c r="V29" s="95">
        <v>18</v>
      </c>
      <c r="W29" s="95">
        <v>18</v>
      </c>
      <c r="X29" s="97" t="s">
        <v>17</v>
      </c>
      <c r="Y29" s="95" t="s">
        <v>8</v>
      </c>
      <c r="Z29" s="95" t="s">
        <v>132</v>
      </c>
      <c r="AA29" s="97" t="s">
        <v>14</v>
      </c>
      <c r="AB29" s="93" t="s">
        <v>8</v>
      </c>
      <c r="AC29" s="93" t="s">
        <v>132</v>
      </c>
      <c r="AD29" s="97" t="s">
        <v>15</v>
      </c>
      <c r="AE29" s="93" t="s">
        <v>46</v>
      </c>
      <c r="AF29" s="93" t="s">
        <v>129</v>
      </c>
      <c r="AG29" s="97" t="s">
        <v>86</v>
      </c>
      <c r="AH29" s="174">
        <v>1241.48</v>
      </c>
      <c r="AI29" s="163">
        <f t="shared" si="1"/>
        <v>0</v>
      </c>
      <c r="AJ29" s="23">
        <v>20</v>
      </c>
      <c r="AK29" s="23">
        <v>1161.9349999999999</v>
      </c>
      <c r="AL29" s="163">
        <f t="shared" si="0"/>
        <v>0</v>
      </c>
      <c r="AM29" s="23">
        <v>8</v>
      </c>
    </row>
    <row r="30" spans="1:39" x14ac:dyDescent="0.25">
      <c r="A30" s="88">
        <v>17</v>
      </c>
      <c r="B30" s="177"/>
      <c r="C30" s="91" t="s">
        <v>197</v>
      </c>
      <c r="D30" s="53" t="s">
        <v>117</v>
      </c>
      <c r="E30" s="53" t="s">
        <v>90</v>
      </c>
      <c r="F30" s="97" t="s">
        <v>9</v>
      </c>
      <c r="G30" s="53" t="s">
        <v>22</v>
      </c>
      <c r="H30" s="53" t="s">
        <v>94</v>
      </c>
      <c r="I30" s="97" t="s">
        <v>23</v>
      </c>
      <c r="J30" s="93" t="s">
        <v>20</v>
      </c>
      <c r="K30" s="93" t="s">
        <v>99</v>
      </c>
      <c r="L30" s="97" t="s">
        <v>21</v>
      </c>
      <c r="M30" s="93" t="s">
        <v>8</v>
      </c>
      <c r="N30" s="93" t="s">
        <v>132</v>
      </c>
      <c r="O30" s="97" t="s">
        <v>14</v>
      </c>
      <c r="P30" s="93" t="s">
        <v>16</v>
      </c>
      <c r="Q30" s="93" t="s">
        <v>575</v>
      </c>
      <c r="R30" s="97" t="s">
        <v>123</v>
      </c>
      <c r="S30" s="95">
        <v>36</v>
      </c>
      <c r="T30" s="95">
        <v>36</v>
      </c>
      <c r="U30" s="97">
        <v>36</v>
      </c>
      <c r="V30" s="95">
        <v>18</v>
      </c>
      <c r="W30" s="95">
        <v>18</v>
      </c>
      <c r="X30" s="97" t="s">
        <v>17</v>
      </c>
      <c r="Y30" s="95" t="s">
        <v>8</v>
      </c>
      <c r="Z30" s="95" t="s">
        <v>132</v>
      </c>
      <c r="AA30" s="97" t="s">
        <v>14</v>
      </c>
      <c r="AB30" s="93" t="s">
        <v>8</v>
      </c>
      <c r="AC30" s="93" t="s">
        <v>132</v>
      </c>
      <c r="AD30" s="97" t="s">
        <v>15</v>
      </c>
      <c r="AE30" s="93" t="s">
        <v>42</v>
      </c>
      <c r="AF30" s="93" t="s">
        <v>129</v>
      </c>
      <c r="AG30" s="97" t="s">
        <v>85</v>
      </c>
      <c r="AH30" s="174">
        <v>1017.25</v>
      </c>
      <c r="AI30" s="163">
        <f t="shared" si="1"/>
        <v>0</v>
      </c>
      <c r="AJ30" s="23">
        <v>24</v>
      </c>
      <c r="AK30" s="23">
        <v>985.375</v>
      </c>
      <c r="AL30" s="163">
        <f t="shared" si="0"/>
        <v>0</v>
      </c>
      <c r="AM30" s="23">
        <v>8</v>
      </c>
    </row>
    <row r="31" spans="1:39" x14ac:dyDescent="0.25">
      <c r="A31" s="88">
        <v>18</v>
      </c>
      <c r="B31" s="177"/>
      <c r="C31" s="91" t="s">
        <v>198</v>
      </c>
      <c r="D31" s="53" t="s">
        <v>117</v>
      </c>
      <c r="E31" s="53" t="s">
        <v>90</v>
      </c>
      <c r="F31" s="97" t="s">
        <v>9</v>
      </c>
      <c r="G31" s="53" t="s">
        <v>22</v>
      </c>
      <c r="H31" s="53" t="s">
        <v>94</v>
      </c>
      <c r="I31" s="97" t="s">
        <v>23</v>
      </c>
      <c r="J31" s="93" t="s">
        <v>20</v>
      </c>
      <c r="K31" s="93" t="s">
        <v>99</v>
      </c>
      <c r="L31" s="97" t="s">
        <v>21</v>
      </c>
      <c r="M31" s="93" t="s">
        <v>8</v>
      </c>
      <c r="N31" s="93" t="s">
        <v>132</v>
      </c>
      <c r="O31" s="97" t="s">
        <v>14</v>
      </c>
      <c r="P31" s="93" t="s">
        <v>16</v>
      </c>
      <c r="Q31" s="93" t="s">
        <v>575</v>
      </c>
      <c r="R31" s="97" t="s">
        <v>123</v>
      </c>
      <c r="S31" s="95">
        <v>36</v>
      </c>
      <c r="T31" s="95">
        <v>36</v>
      </c>
      <c r="U31" s="97">
        <v>36</v>
      </c>
      <c r="V31" s="95">
        <v>18</v>
      </c>
      <c r="W31" s="95">
        <v>18</v>
      </c>
      <c r="X31" s="97" t="s">
        <v>17</v>
      </c>
      <c r="Y31" s="95" t="s">
        <v>8</v>
      </c>
      <c r="Z31" s="95" t="s">
        <v>132</v>
      </c>
      <c r="AA31" s="97" t="s">
        <v>14</v>
      </c>
      <c r="AB31" s="93" t="s">
        <v>8</v>
      </c>
      <c r="AC31" s="93" t="s">
        <v>132</v>
      </c>
      <c r="AD31" s="97" t="s">
        <v>15</v>
      </c>
      <c r="AE31" s="93" t="s">
        <v>46</v>
      </c>
      <c r="AF31" s="93" t="s">
        <v>129</v>
      </c>
      <c r="AG31" s="97" t="s">
        <v>86</v>
      </c>
      <c r="AH31" s="174">
        <v>1299.71</v>
      </c>
      <c r="AI31" s="163">
        <f t="shared" si="1"/>
        <v>0</v>
      </c>
      <c r="AJ31" s="23">
        <v>20</v>
      </c>
      <c r="AK31" s="23">
        <v>1200.5650000000001</v>
      </c>
      <c r="AL31" s="163">
        <f t="shared" si="0"/>
        <v>0</v>
      </c>
      <c r="AM31" s="23">
        <v>8</v>
      </c>
    </row>
    <row r="32" spans="1:39" x14ac:dyDescent="0.25">
      <c r="A32" s="88">
        <v>19</v>
      </c>
      <c r="B32" s="177"/>
      <c r="C32" s="91" t="s">
        <v>199</v>
      </c>
      <c r="D32" s="53" t="s">
        <v>117</v>
      </c>
      <c r="E32" s="53" t="s">
        <v>90</v>
      </c>
      <c r="F32" s="97" t="s">
        <v>9</v>
      </c>
      <c r="G32" s="53" t="s">
        <v>22</v>
      </c>
      <c r="H32" s="53" t="s">
        <v>94</v>
      </c>
      <c r="I32" s="97" t="s">
        <v>23</v>
      </c>
      <c r="J32" s="93" t="s">
        <v>25</v>
      </c>
      <c r="K32" s="93" t="s">
        <v>102</v>
      </c>
      <c r="L32" s="97" t="s">
        <v>26</v>
      </c>
      <c r="M32" s="93" t="s">
        <v>8</v>
      </c>
      <c r="N32" s="93" t="s">
        <v>132</v>
      </c>
      <c r="O32" s="97" t="s">
        <v>14</v>
      </c>
      <c r="P32" s="93" t="s">
        <v>16</v>
      </c>
      <c r="Q32" s="93" t="s">
        <v>92</v>
      </c>
      <c r="R32" s="97" t="s">
        <v>123</v>
      </c>
      <c r="S32" s="95">
        <v>30</v>
      </c>
      <c r="T32" s="95">
        <v>30</v>
      </c>
      <c r="U32" s="97">
        <v>30</v>
      </c>
      <c r="V32" s="95">
        <v>18</v>
      </c>
      <c r="W32" s="95">
        <v>18</v>
      </c>
      <c r="X32" s="97" t="s">
        <v>17</v>
      </c>
      <c r="Y32" s="95" t="s">
        <v>8</v>
      </c>
      <c r="Z32" s="95" t="s">
        <v>132</v>
      </c>
      <c r="AA32" s="97" t="s">
        <v>14</v>
      </c>
      <c r="AB32" s="93" t="s">
        <v>8</v>
      </c>
      <c r="AC32" s="93" t="s">
        <v>132</v>
      </c>
      <c r="AD32" s="97" t="s">
        <v>15</v>
      </c>
      <c r="AE32" s="93" t="s">
        <v>42</v>
      </c>
      <c r="AF32" s="93" t="s">
        <v>129</v>
      </c>
      <c r="AG32" s="97" t="s">
        <v>85</v>
      </c>
      <c r="AH32" s="174">
        <v>1164.18</v>
      </c>
      <c r="AI32" s="163">
        <f t="shared" si="1"/>
        <v>0</v>
      </c>
      <c r="AJ32" s="23">
        <v>24</v>
      </c>
      <c r="AK32" s="23">
        <v>1143.3499999999999</v>
      </c>
      <c r="AL32" s="163">
        <f t="shared" si="0"/>
        <v>0</v>
      </c>
      <c r="AM32" s="23">
        <v>8</v>
      </c>
    </row>
    <row r="33" spans="1:39" x14ac:dyDescent="0.25">
      <c r="A33" s="88">
        <v>20</v>
      </c>
      <c r="B33" s="177"/>
      <c r="C33" s="91" t="s">
        <v>200</v>
      </c>
      <c r="D33" s="53" t="s">
        <v>117</v>
      </c>
      <c r="E33" s="53" t="s">
        <v>90</v>
      </c>
      <c r="F33" s="97" t="s">
        <v>9</v>
      </c>
      <c r="G33" s="53" t="s">
        <v>22</v>
      </c>
      <c r="H33" s="53" t="s">
        <v>94</v>
      </c>
      <c r="I33" s="97" t="s">
        <v>23</v>
      </c>
      <c r="J33" s="93" t="s">
        <v>25</v>
      </c>
      <c r="K33" s="93" t="s">
        <v>102</v>
      </c>
      <c r="L33" s="97" t="s">
        <v>26</v>
      </c>
      <c r="M33" s="93" t="s">
        <v>8</v>
      </c>
      <c r="N33" s="93" t="s">
        <v>132</v>
      </c>
      <c r="O33" s="97" t="s">
        <v>14</v>
      </c>
      <c r="P33" s="93" t="s">
        <v>16</v>
      </c>
      <c r="Q33" s="93" t="s">
        <v>92</v>
      </c>
      <c r="R33" s="97" t="s">
        <v>123</v>
      </c>
      <c r="S33" s="95">
        <v>30</v>
      </c>
      <c r="T33" s="95">
        <v>30</v>
      </c>
      <c r="U33" s="97">
        <v>30</v>
      </c>
      <c r="V33" s="95">
        <v>18</v>
      </c>
      <c r="W33" s="95">
        <v>18</v>
      </c>
      <c r="X33" s="97" t="s">
        <v>17</v>
      </c>
      <c r="Y33" s="95" t="s">
        <v>8</v>
      </c>
      <c r="Z33" s="95" t="s">
        <v>132</v>
      </c>
      <c r="AA33" s="97" t="s">
        <v>14</v>
      </c>
      <c r="AB33" s="93" t="s">
        <v>8</v>
      </c>
      <c r="AC33" s="93" t="s">
        <v>132</v>
      </c>
      <c r="AD33" s="97" t="s">
        <v>15</v>
      </c>
      <c r="AE33" s="93" t="s">
        <v>46</v>
      </c>
      <c r="AF33" s="93" t="s">
        <v>129</v>
      </c>
      <c r="AG33" s="97" t="s">
        <v>86</v>
      </c>
      <c r="AH33" s="174">
        <v>1458.5</v>
      </c>
      <c r="AI33" s="163">
        <f t="shared" si="1"/>
        <v>0</v>
      </c>
      <c r="AJ33" s="23">
        <v>20</v>
      </c>
      <c r="AK33" s="23">
        <v>1349.575</v>
      </c>
      <c r="AL33" s="163">
        <f t="shared" si="0"/>
        <v>0</v>
      </c>
      <c r="AM33" s="23">
        <v>8</v>
      </c>
    </row>
    <row r="34" spans="1:39" x14ac:dyDescent="0.25">
      <c r="A34" s="88">
        <v>21</v>
      </c>
      <c r="B34" s="177"/>
      <c r="C34" s="91" t="s">
        <v>201</v>
      </c>
      <c r="D34" s="53" t="s">
        <v>117</v>
      </c>
      <c r="E34" s="53" t="s">
        <v>90</v>
      </c>
      <c r="F34" s="97" t="s">
        <v>9</v>
      </c>
      <c r="G34" s="53" t="s">
        <v>22</v>
      </c>
      <c r="H34" s="53" t="s">
        <v>94</v>
      </c>
      <c r="I34" s="97" t="s">
        <v>23</v>
      </c>
      <c r="J34" s="93" t="s">
        <v>25</v>
      </c>
      <c r="K34" s="93" t="s">
        <v>102</v>
      </c>
      <c r="L34" s="97" t="s">
        <v>26</v>
      </c>
      <c r="M34" s="93" t="s">
        <v>8</v>
      </c>
      <c r="N34" s="93" t="s">
        <v>132</v>
      </c>
      <c r="O34" s="97" t="s">
        <v>14</v>
      </c>
      <c r="P34" s="93" t="s">
        <v>16</v>
      </c>
      <c r="Q34" s="93" t="s">
        <v>92</v>
      </c>
      <c r="R34" s="97" t="s">
        <v>123</v>
      </c>
      <c r="S34" s="95">
        <v>36</v>
      </c>
      <c r="T34" s="95">
        <v>36</v>
      </c>
      <c r="U34" s="97">
        <v>36</v>
      </c>
      <c r="V34" s="95">
        <v>18</v>
      </c>
      <c r="W34" s="95">
        <v>18</v>
      </c>
      <c r="X34" s="97" t="s">
        <v>17</v>
      </c>
      <c r="Y34" s="95" t="s">
        <v>8</v>
      </c>
      <c r="Z34" s="95" t="s">
        <v>132</v>
      </c>
      <c r="AA34" s="97" t="s">
        <v>14</v>
      </c>
      <c r="AB34" s="93" t="s">
        <v>8</v>
      </c>
      <c r="AC34" s="93" t="s">
        <v>132</v>
      </c>
      <c r="AD34" s="97" t="s">
        <v>15</v>
      </c>
      <c r="AE34" s="93" t="s">
        <v>42</v>
      </c>
      <c r="AF34" s="93" t="s">
        <v>129</v>
      </c>
      <c r="AG34" s="97" t="s">
        <v>85</v>
      </c>
      <c r="AH34" s="174">
        <v>1196.2</v>
      </c>
      <c r="AI34" s="163">
        <f t="shared" si="1"/>
        <v>0</v>
      </c>
      <c r="AJ34" s="23">
        <v>24</v>
      </c>
      <c r="AK34" s="23">
        <v>1180.4000000000001</v>
      </c>
      <c r="AL34" s="163">
        <f t="shared" si="0"/>
        <v>0</v>
      </c>
      <c r="AM34" s="23">
        <v>8</v>
      </c>
    </row>
    <row r="35" spans="1:39" x14ac:dyDescent="0.25">
      <c r="A35" s="88">
        <v>22</v>
      </c>
      <c r="B35" s="177"/>
      <c r="C35" s="91" t="s">
        <v>202</v>
      </c>
      <c r="D35" s="53" t="s">
        <v>117</v>
      </c>
      <c r="E35" s="53" t="s">
        <v>90</v>
      </c>
      <c r="F35" s="97" t="s">
        <v>9</v>
      </c>
      <c r="G35" s="53" t="s">
        <v>22</v>
      </c>
      <c r="H35" s="53" t="s">
        <v>94</v>
      </c>
      <c r="I35" s="97" t="s">
        <v>23</v>
      </c>
      <c r="J35" s="93" t="s">
        <v>25</v>
      </c>
      <c r="K35" s="93" t="s">
        <v>102</v>
      </c>
      <c r="L35" s="97" t="s">
        <v>26</v>
      </c>
      <c r="M35" s="93" t="s">
        <v>8</v>
      </c>
      <c r="N35" s="93" t="s">
        <v>132</v>
      </c>
      <c r="O35" s="97" t="s">
        <v>14</v>
      </c>
      <c r="P35" s="93" t="s">
        <v>16</v>
      </c>
      <c r="Q35" s="93" t="s">
        <v>92</v>
      </c>
      <c r="R35" s="97" t="s">
        <v>123</v>
      </c>
      <c r="S35" s="95">
        <v>36</v>
      </c>
      <c r="T35" s="95">
        <v>36</v>
      </c>
      <c r="U35" s="97">
        <v>36</v>
      </c>
      <c r="V35" s="95">
        <v>18</v>
      </c>
      <c r="W35" s="95">
        <v>18</v>
      </c>
      <c r="X35" s="97" t="s">
        <v>17</v>
      </c>
      <c r="Y35" s="95" t="s">
        <v>8</v>
      </c>
      <c r="Z35" s="95" t="s">
        <v>132</v>
      </c>
      <c r="AA35" s="97" t="s">
        <v>14</v>
      </c>
      <c r="AB35" s="93" t="s">
        <v>8</v>
      </c>
      <c r="AC35" s="93" t="s">
        <v>132</v>
      </c>
      <c r="AD35" s="97" t="s">
        <v>15</v>
      </c>
      <c r="AE35" s="93" t="s">
        <v>46</v>
      </c>
      <c r="AF35" s="93" t="s">
        <v>129</v>
      </c>
      <c r="AG35" s="97" t="s">
        <v>86</v>
      </c>
      <c r="AH35" s="174">
        <v>1513</v>
      </c>
      <c r="AI35" s="163">
        <f t="shared" si="1"/>
        <v>0</v>
      </c>
      <c r="AJ35" s="23">
        <v>20</v>
      </c>
      <c r="AK35" s="23">
        <v>1392.46</v>
      </c>
      <c r="AL35" s="163">
        <f t="shared" si="0"/>
        <v>0</v>
      </c>
      <c r="AM35" s="23">
        <v>8</v>
      </c>
    </row>
    <row r="36" spans="1:39" x14ac:dyDescent="0.25">
      <c r="A36" s="88">
        <v>23</v>
      </c>
      <c r="B36" s="177"/>
      <c r="C36" s="91" t="s">
        <v>203</v>
      </c>
      <c r="D36" s="53" t="s">
        <v>27</v>
      </c>
      <c r="E36" s="53" t="s">
        <v>93</v>
      </c>
      <c r="F36" s="97" t="s">
        <v>28</v>
      </c>
      <c r="G36" s="53" t="s">
        <v>29</v>
      </c>
      <c r="H36" s="53" t="s">
        <v>98</v>
      </c>
      <c r="I36" s="97" t="s">
        <v>30</v>
      </c>
      <c r="J36" s="93" t="s">
        <v>33</v>
      </c>
      <c r="K36" s="93" t="s">
        <v>105</v>
      </c>
      <c r="L36" s="97" t="s">
        <v>34</v>
      </c>
      <c r="M36" s="93" t="s">
        <v>8</v>
      </c>
      <c r="N36" s="93" t="s">
        <v>132</v>
      </c>
      <c r="O36" s="97" t="s">
        <v>14</v>
      </c>
      <c r="P36" s="93" t="s">
        <v>16</v>
      </c>
      <c r="Q36" s="93" t="s">
        <v>575</v>
      </c>
      <c r="R36" s="97" t="s">
        <v>123</v>
      </c>
      <c r="S36" s="95">
        <v>15</v>
      </c>
      <c r="T36" s="95">
        <v>15</v>
      </c>
      <c r="U36" s="97">
        <v>15</v>
      </c>
      <c r="V36" s="95">
        <v>24</v>
      </c>
      <c r="W36" s="95">
        <v>24</v>
      </c>
      <c r="X36" s="97" t="s">
        <v>32</v>
      </c>
      <c r="Y36" s="95" t="s">
        <v>8</v>
      </c>
      <c r="Z36" s="95" t="s">
        <v>132</v>
      </c>
      <c r="AA36" s="97" t="s">
        <v>14</v>
      </c>
      <c r="AB36" s="93" t="s">
        <v>8</v>
      </c>
      <c r="AC36" s="93" t="s">
        <v>132</v>
      </c>
      <c r="AD36" s="97" t="s">
        <v>15</v>
      </c>
      <c r="AE36" s="93" t="s">
        <v>42</v>
      </c>
      <c r="AF36" s="93" t="s">
        <v>129</v>
      </c>
      <c r="AG36" s="97" t="s">
        <v>85</v>
      </c>
      <c r="AH36" s="174">
        <v>389.07</v>
      </c>
      <c r="AI36" s="163">
        <f t="shared" si="1"/>
        <v>0</v>
      </c>
      <c r="AJ36" s="23">
        <v>23</v>
      </c>
      <c r="AK36" s="23">
        <v>307.98</v>
      </c>
      <c r="AL36" s="163">
        <f t="shared" si="0"/>
        <v>0</v>
      </c>
      <c r="AM36" s="23">
        <v>8</v>
      </c>
    </row>
    <row r="37" spans="1:39" x14ac:dyDescent="0.25">
      <c r="A37" s="88">
        <v>24</v>
      </c>
      <c r="B37" s="177"/>
      <c r="C37" s="91" t="s">
        <v>204</v>
      </c>
      <c r="D37" s="53" t="s">
        <v>27</v>
      </c>
      <c r="E37" s="53" t="s">
        <v>93</v>
      </c>
      <c r="F37" s="97" t="s">
        <v>28</v>
      </c>
      <c r="G37" s="53" t="s">
        <v>29</v>
      </c>
      <c r="H37" s="53" t="s">
        <v>98</v>
      </c>
      <c r="I37" s="97" t="s">
        <v>30</v>
      </c>
      <c r="J37" s="93" t="s">
        <v>33</v>
      </c>
      <c r="K37" s="93" t="s">
        <v>105</v>
      </c>
      <c r="L37" s="97" t="s">
        <v>34</v>
      </c>
      <c r="M37" s="93" t="s">
        <v>8</v>
      </c>
      <c r="N37" s="93" t="s">
        <v>132</v>
      </c>
      <c r="O37" s="97" t="s">
        <v>14</v>
      </c>
      <c r="P37" s="93" t="s">
        <v>16</v>
      </c>
      <c r="Q37" s="93" t="s">
        <v>575</v>
      </c>
      <c r="R37" s="97" t="s">
        <v>123</v>
      </c>
      <c r="S37" s="95">
        <v>15</v>
      </c>
      <c r="T37" s="95">
        <v>15</v>
      </c>
      <c r="U37" s="97">
        <v>15</v>
      </c>
      <c r="V37" s="95">
        <v>24</v>
      </c>
      <c r="W37" s="95">
        <v>24</v>
      </c>
      <c r="X37" s="97" t="s">
        <v>32</v>
      </c>
      <c r="Y37" s="95" t="s">
        <v>8</v>
      </c>
      <c r="Z37" s="95" t="s">
        <v>132</v>
      </c>
      <c r="AA37" s="97" t="s">
        <v>14</v>
      </c>
      <c r="AB37" s="93" t="s">
        <v>8</v>
      </c>
      <c r="AC37" s="93" t="s">
        <v>132</v>
      </c>
      <c r="AD37" s="97" t="s">
        <v>15</v>
      </c>
      <c r="AE37" s="93" t="s">
        <v>46</v>
      </c>
      <c r="AF37" s="93" t="s">
        <v>129</v>
      </c>
      <c r="AG37" s="97" t="s">
        <v>86</v>
      </c>
      <c r="AH37" s="174">
        <v>836</v>
      </c>
      <c r="AI37" s="163">
        <f t="shared" si="1"/>
        <v>0</v>
      </c>
      <c r="AJ37" s="23">
        <v>20</v>
      </c>
      <c r="AK37" s="23">
        <v>534.92499999999995</v>
      </c>
      <c r="AL37" s="163">
        <f t="shared" si="0"/>
        <v>0</v>
      </c>
      <c r="AM37" s="23">
        <v>8</v>
      </c>
    </row>
    <row r="38" spans="1:39" x14ac:dyDescent="0.25">
      <c r="A38" s="88">
        <v>25</v>
      </c>
      <c r="B38" s="177"/>
      <c r="C38" s="91" t="s">
        <v>205</v>
      </c>
      <c r="D38" s="53" t="s">
        <v>27</v>
      </c>
      <c r="E38" s="53" t="s">
        <v>93</v>
      </c>
      <c r="F38" s="97" t="s">
        <v>28</v>
      </c>
      <c r="G38" s="53" t="s">
        <v>29</v>
      </c>
      <c r="H38" s="53" t="s">
        <v>98</v>
      </c>
      <c r="I38" s="97" t="s">
        <v>30</v>
      </c>
      <c r="J38" s="93" t="s">
        <v>33</v>
      </c>
      <c r="K38" s="93" t="s">
        <v>105</v>
      </c>
      <c r="L38" s="97" t="s">
        <v>34</v>
      </c>
      <c r="M38" s="93" t="s">
        <v>8</v>
      </c>
      <c r="N38" s="93" t="s">
        <v>132</v>
      </c>
      <c r="O38" s="97" t="s">
        <v>14</v>
      </c>
      <c r="P38" s="93" t="s">
        <v>16</v>
      </c>
      <c r="Q38" s="93" t="s">
        <v>575</v>
      </c>
      <c r="R38" s="97" t="s">
        <v>123</v>
      </c>
      <c r="S38" s="95">
        <v>15</v>
      </c>
      <c r="T38" s="95">
        <v>15</v>
      </c>
      <c r="U38" s="97">
        <v>15</v>
      </c>
      <c r="V38" s="95">
        <v>30</v>
      </c>
      <c r="W38" s="95">
        <v>30</v>
      </c>
      <c r="X38" s="97" t="s">
        <v>36</v>
      </c>
      <c r="Y38" s="95" t="s">
        <v>8</v>
      </c>
      <c r="Z38" s="95" t="s">
        <v>132</v>
      </c>
      <c r="AA38" s="97" t="s">
        <v>14</v>
      </c>
      <c r="AB38" s="93" t="s">
        <v>8</v>
      </c>
      <c r="AC38" s="93" t="s">
        <v>132</v>
      </c>
      <c r="AD38" s="97" t="s">
        <v>15</v>
      </c>
      <c r="AE38" s="93" t="s">
        <v>42</v>
      </c>
      <c r="AF38" s="93" t="s">
        <v>129</v>
      </c>
      <c r="AG38" s="97" t="s">
        <v>85</v>
      </c>
      <c r="AH38" s="174">
        <v>445.76</v>
      </c>
      <c r="AI38" s="163">
        <f t="shared" si="1"/>
        <v>0</v>
      </c>
      <c r="AJ38" s="23">
        <v>23</v>
      </c>
      <c r="AK38" s="23">
        <v>371.875</v>
      </c>
      <c r="AL38" s="163">
        <f t="shared" si="0"/>
        <v>0</v>
      </c>
      <c r="AM38" s="23">
        <v>8</v>
      </c>
    </row>
    <row r="39" spans="1:39" x14ac:dyDescent="0.25">
      <c r="A39" s="88">
        <v>26</v>
      </c>
      <c r="B39" s="177"/>
      <c r="C39" s="91" t="s">
        <v>206</v>
      </c>
      <c r="D39" s="53" t="s">
        <v>27</v>
      </c>
      <c r="E39" s="53" t="s">
        <v>93</v>
      </c>
      <c r="F39" s="97" t="s">
        <v>28</v>
      </c>
      <c r="G39" s="53" t="s">
        <v>29</v>
      </c>
      <c r="H39" s="53" t="s">
        <v>98</v>
      </c>
      <c r="I39" s="97" t="s">
        <v>30</v>
      </c>
      <c r="J39" s="93" t="s">
        <v>33</v>
      </c>
      <c r="K39" s="93" t="s">
        <v>105</v>
      </c>
      <c r="L39" s="97" t="s">
        <v>34</v>
      </c>
      <c r="M39" s="93" t="s">
        <v>8</v>
      </c>
      <c r="N39" s="93" t="s">
        <v>132</v>
      </c>
      <c r="O39" s="97" t="s">
        <v>14</v>
      </c>
      <c r="P39" s="93" t="s">
        <v>16</v>
      </c>
      <c r="Q39" s="93" t="s">
        <v>575</v>
      </c>
      <c r="R39" s="97" t="s">
        <v>123</v>
      </c>
      <c r="S39" s="95">
        <v>15</v>
      </c>
      <c r="T39" s="95">
        <v>15</v>
      </c>
      <c r="U39" s="97">
        <v>15</v>
      </c>
      <c r="V39" s="95">
        <v>30</v>
      </c>
      <c r="W39" s="95">
        <v>30</v>
      </c>
      <c r="X39" s="97" t="s">
        <v>36</v>
      </c>
      <c r="Y39" s="95" t="s">
        <v>8</v>
      </c>
      <c r="Z39" s="95" t="s">
        <v>132</v>
      </c>
      <c r="AA39" s="97" t="s">
        <v>14</v>
      </c>
      <c r="AB39" s="93" t="s">
        <v>8</v>
      </c>
      <c r="AC39" s="93" t="s">
        <v>132</v>
      </c>
      <c r="AD39" s="97" t="s">
        <v>15</v>
      </c>
      <c r="AE39" s="93" t="s">
        <v>46</v>
      </c>
      <c r="AF39" s="93" t="s">
        <v>129</v>
      </c>
      <c r="AG39" s="97" t="s">
        <v>86</v>
      </c>
      <c r="AH39" s="174">
        <v>843.5</v>
      </c>
      <c r="AI39" s="163">
        <f t="shared" si="1"/>
        <v>0</v>
      </c>
      <c r="AJ39" s="23">
        <v>20</v>
      </c>
      <c r="AK39" s="23">
        <v>603.45500000000004</v>
      </c>
      <c r="AL39" s="163">
        <f t="shared" si="0"/>
        <v>0</v>
      </c>
      <c r="AM39" s="23">
        <v>8</v>
      </c>
    </row>
    <row r="40" spans="1:39" x14ac:dyDescent="0.25">
      <c r="A40" s="88">
        <v>27</v>
      </c>
      <c r="B40" s="177"/>
      <c r="C40" s="91" t="s">
        <v>207</v>
      </c>
      <c r="D40" s="53" t="s">
        <v>27</v>
      </c>
      <c r="E40" s="53" t="s">
        <v>93</v>
      </c>
      <c r="F40" s="97" t="s">
        <v>28</v>
      </c>
      <c r="G40" s="53" t="s">
        <v>29</v>
      </c>
      <c r="H40" s="53" t="s">
        <v>98</v>
      </c>
      <c r="I40" s="97" t="s">
        <v>30</v>
      </c>
      <c r="J40" s="93" t="s">
        <v>33</v>
      </c>
      <c r="K40" s="93" t="s">
        <v>105</v>
      </c>
      <c r="L40" s="97" t="s">
        <v>34</v>
      </c>
      <c r="M40" s="93" t="s">
        <v>8</v>
      </c>
      <c r="N40" s="93" t="s">
        <v>132</v>
      </c>
      <c r="O40" s="97" t="s">
        <v>14</v>
      </c>
      <c r="P40" s="93" t="s">
        <v>35</v>
      </c>
      <c r="Q40" s="93" t="s">
        <v>96</v>
      </c>
      <c r="R40" s="97" t="s">
        <v>124</v>
      </c>
      <c r="S40" s="95">
        <v>15</v>
      </c>
      <c r="T40" s="95">
        <v>15</v>
      </c>
      <c r="U40" s="97">
        <v>15</v>
      </c>
      <c r="V40" s="95">
        <v>24</v>
      </c>
      <c r="W40" s="95">
        <v>24</v>
      </c>
      <c r="X40" s="97" t="s">
        <v>32</v>
      </c>
      <c r="Y40" s="95" t="s">
        <v>8</v>
      </c>
      <c r="Z40" s="95" t="s">
        <v>132</v>
      </c>
      <c r="AA40" s="97" t="s">
        <v>14</v>
      </c>
      <c r="AB40" s="93" t="s">
        <v>8</v>
      </c>
      <c r="AC40" s="93" t="s">
        <v>132</v>
      </c>
      <c r="AD40" s="97" t="s">
        <v>15</v>
      </c>
      <c r="AE40" s="93" t="s">
        <v>42</v>
      </c>
      <c r="AF40" s="93" t="s">
        <v>129</v>
      </c>
      <c r="AG40" s="97" t="s">
        <v>85</v>
      </c>
      <c r="AH40" s="174">
        <v>552</v>
      </c>
      <c r="AI40" s="163">
        <f t="shared" si="1"/>
        <v>0</v>
      </c>
      <c r="AJ40" s="23">
        <v>19</v>
      </c>
      <c r="AK40" s="23">
        <v>455.38846153846157</v>
      </c>
      <c r="AL40" s="163">
        <f t="shared" si="0"/>
        <v>0</v>
      </c>
      <c r="AM40" s="23">
        <v>8</v>
      </c>
    </row>
    <row r="41" spans="1:39" x14ac:dyDescent="0.25">
      <c r="A41" s="88">
        <v>28</v>
      </c>
      <c r="B41" s="177"/>
      <c r="C41" s="91" t="s">
        <v>208</v>
      </c>
      <c r="D41" s="53" t="s">
        <v>27</v>
      </c>
      <c r="E41" s="53" t="s">
        <v>93</v>
      </c>
      <c r="F41" s="97" t="s">
        <v>28</v>
      </c>
      <c r="G41" s="53" t="s">
        <v>29</v>
      </c>
      <c r="H41" s="53" t="s">
        <v>98</v>
      </c>
      <c r="I41" s="97" t="s">
        <v>30</v>
      </c>
      <c r="J41" s="93" t="s">
        <v>33</v>
      </c>
      <c r="K41" s="93" t="s">
        <v>105</v>
      </c>
      <c r="L41" s="97" t="s">
        <v>34</v>
      </c>
      <c r="M41" s="93" t="s">
        <v>8</v>
      </c>
      <c r="N41" s="93" t="s">
        <v>132</v>
      </c>
      <c r="O41" s="97" t="s">
        <v>14</v>
      </c>
      <c r="P41" s="93" t="s">
        <v>35</v>
      </c>
      <c r="Q41" s="93" t="s">
        <v>96</v>
      </c>
      <c r="R41" s="97" t="s">
        <v>124</v>
      </c>
      <c r="S41" s="95">
        <v>15</v>
      </c>
      <c r="T41" s="95">
        <v>15</v>
      </c>
      <c r="U41" s="97">
        <v>15</v>
      </c>
      <c r="V41" s="95">
        <v>24</v>
      </c>
      <c r="W41" s="95">
        <v>24</v>
      </c>
      <c r="X41" s="97" t="s">
        <v>32</v>
      </c>
      <c r="Y41" s="95" t="s">
        <v>8</v>
      </c>
      <c r="Z41" s="95" t="s">
        <v>132</v>
      </c>
      <c r="AA41" s="97" t="s">
        <v>14</v>
      </c>
      <c r="AB41" s="93" t="s">
        <v>8</v>
      </c>
      <c r="AC41" s="93" t="s">
        <v>132</v>
      </c>
      <c r="AD41" s="97" t="s">
        <v>15</v>
      </c>
      <c r="AE41" s="93" t="s">
        <v>46</v>
      </c>
      <c r="AF41" s="93" t="s">
        <v>129</v>
      </c>
      <c r="AG41" s="97" t="s">
        <v>86</v>
      </c>
      <c r="AH41" s="174">
        <v>912</v>
      </c>
      <c r="AI41" s="163">
        <f t="shared" si="1"/>
        <v>0</v>
      </c>
      <c r="AJ41" s="23">
        <v>19</v>
      </c>
      <c r="AK41" s="23">
        <v>580.65</v>
      </c>
      <c r="AL41" s="163">
        <f t="shared" si="0"/>
        <v>0</v>
      </c>
      <c r="AM41" s="23">
        <v>8</v>
      </c>
    </row>
    <row r="42" spans="1:39" x14ac:dyDescent="0.25">
      <c r="A42" s="88">
        <v>29</v>
      </c>
      <c r="B42" s="177"/>
      <c r="C42" s="91" t="s">
        <v>209</v>
      </c>
      <c r="D42" s="53" t="s">
        <v>27</v>
      </c>
      <c r="E42" s="53" t="s">
        <v>93</v>
      </c>
      <c r="F42" s="97" t="s">
        <v>28</v>
      </c>
      <c r="G42" s="53" t="s">
        <v>29</v>
      </c>
      <c r="H42" s="53" t="s">
        <v>98</v>
      </c>
      <c r="I42" s="97" t="s">
        <v>30</v>
      </c>
      <c r="J42" s="93" t="s">
        <v>33</v>
      </c>
      <c r="K42" s="93" t="s">
        <v>105</v>
      </c>
      <c r="L42" s="97" t="s">
        <v>34</v>
      </c>
      <c r="M42" s="93" t="s">
        <v>8</v>
      </c>
      <c r="N42" s="93" t="s">
        <v>132</v>
      </c>
      <c r="O42" s="97" t="s">
        <v>14</v>
      </c>
      <c r="P42" s="93" t="s">
        <v>35</v>
      </c>
      <c r="Q42" s="93" t="s">
        <v>96</v>
      </c>
      <c r="R42" s="97" t="s">
        <v>124</v>
      </c>
      <c r="S42" s="95">
        <v>15</v>
      </c>
      <c r="T42" s="95">
        <v>15</v>
      </c>
      <c r="U42" s="97">
        <v>15</v>
      </c>
      <c r="V42" s="95">
        <v>30</v>
      </c>
      <c r="W42" s="95">
        <v>30</v>
      </c>
      <c r="X42" s="97" t="s">
        <v>36</v>
      </c>
      <c r="Y42" s="95" t="s">
        <v>8</v>
      </c>
      <c r="Z42" s="95" t="s">
        <v>132</v>
      </c>
      <c r="AA42" s="97" t="s">
        <v>14</v>
      </c>
      <c r="AB42" s="93" t="s">
        <v>8</v>
      </c>
      <c r="AC42" s="93" t="s">
        <v>132</v>
      </c>
      <c r="AD42" s="97" t="s">
        <v>15</v>
      </c>
      <c r="AE42" s="93" t="s">
        <v>42</v>
      </c>
      <c r="AF42" s="93" t="s">
        <v>129</v>
      </c>
      <c r="AG42" s="97" t="s">
        <v>85</v>
      </c>
      <c r="AH42" s="174">
        <v>578</v>
      </c>
      <c r="AI42" s="163">
        <f t="shared" si="1"/>
        <v>0</v>
      </c>
      <c r="AJ42" s="23">
        <v>19</v>
      </c>
      <c r="AK42" s="23">
        <v>487.34923076923081</v>
      </c>
      <c r="AL42" s="163">
        <f t="shared" si="0"/>
        <v>0</v>
      </c>
      <c r="AM42" s="23">
        <v>8</v>
      </c>
    </row>
    <row r="43" spans="1:39" x14ac:dyDescent="0.25">
      <c r="A43" s="88">
        <v>30</v>
      </c>
      <c r="B43" s="177"/>
      <c r="C43" s="91" t="s">
        <v>210</v>
      </c>
      <c r="D43" s="53" t="s">
        <v>27</v>
      </c>
      <c r="E43" s="53" t="s">
        <v>93</v>
      </c>
      <c r="F43" s="97" t="s">
        <v>28</v>
      </c>
      <c r="G43" s="53" t="s">
        <v>29</v>
      </c>
      <c r="H43" s="53" t="s">
        <v>98</v>
      </c>
      <c r="I43" s="97" t="s">
        <v>30</v>
      </c>
      <c r="J43" s="93" t="s">
        <v>33</v>
      </c>
      <c r="K43" s="93" t="s">
        <v>105</v>
      </c>
      <c r="L43" s="97" t="s">
        <v>34</v>
      </c>
      <c r="M43" s="93" t="s">
        <v>8</v>
      </c>
      <c r="N43" s="93" t="s">
        <v>132</v>
      </c>
      <c r="O43" s="97" t="s">
        <v>14</v>
      </c>
      <c r="P43" s="93" t="s">
        <v>35</v>
      </c>
      <c r="Q43" s="93" t="s">
        <v>96</v>
      </c>
      <c r="R43" s="97" t="s">
        <v>124</v>
      </c>
      <c r="S43" s="95">
        <v>15</v>
      </c>
      <c r="T43" s="95">
        <v>15</v>
      </c>
      <c r="U43" s="97">
        <v>15</v>
      </c>
      <c r="V43" s="95">
        <v>30</v>
      </c>
      <c r="W43" s="95">
        <v>30</v>
      </c>
      <c r="X43" s="97" t="s">
        <v>36</v>
      </c>
      <c r="Y43" s="95" t="s">
        <v>8</v>
      </c>
      <c r="Z43" s="95" t="s">
        <v>132</v>
      </c>
      <c r="AA43" s="97" t="s">
        <v>14</v>
      </c>
      <c r="AB43" s="93" t="s">
        <v>8</v>
      </c>
      <c r="AC43" s="93" t="s">
        <v>132</v>
      </c>
      <c r="AD43" s="97" t="s">
        <v>15</v>
      </c>
      <c r="AE43" s="93" t="s">
        <v>46</v>
      </c>
      <c r="AF43" s="93" t="s">
        <v>129</v>
      </c>
      <c r="AG43" s="97" t="s">
        <v>86</v>
      </c>
      <c r="AH43" s="174">
        <v>936</v>
      </c>
      <c r="AI43" s="163">
        <f t="shared" si="1"/>
        <v>0</v>
      </c>
      <c r="AJ43" s="23">
        <v>19</v>
      </c>
      <c r="AK43" s="23">
        <v>629.375</v>
      </c>
      <c r="AL43" s="163">
        <f t="shared" si="0"/>
        <v>0</v>
      </c>
      <c r="AM43" s="23">
        <v>8</v>
      </c>
    </row>
    <row r="44" spans="1:39" x14ac:dyDescent="0.25">
      <c r="A44" s="88">
        <v>31</v>
      </c>
      <c r="B44" s="177"/>
      <c r="C44" s="91" t="s">
        <v>211</v>
      </c>
      <c r="D44" s="53" t="s">
        <v>27</v>
      </c>
      <c r="E44" s="53" t="s">
        <v>93</v>
      </c>
      <c r="F44" s="97" t="s">
        <v>28</v>
      </c>
      <c r="G44" s="53" t="s">
        <v>29</v>
      </c>
      <c r="H44" s="53" t="s">
        <v>98</v>
      </c>
      <c r="I44" s="97" t="s">
        <v>30</v>
      </c>
      <c r="J44" s="93" t="s">
        <v>87</v>
      </c>
      <c r="K44" s="93" t="s">
        <v>125</v>
      </c>
      <c r="L44" s="97" t="s">
        <v>84</v>
      </c>
      <c r="M44" s="93" t="s">
        <v>8</v>
      </c>
      <c r="N44" s="93" t="s">
        <v>132</v>
      </c>
      <c r="O44" s="97" t="s">
        <v>14</v>
      </c>
      <c r="P44" s="93" t="s">
        <v>16</v>
      </c>
      <c r="Q44" s="93" t="s">
        <v>575</v>
      </c>
      <c r="R44" s="97" t="s">
        <v>123</v>
      </c>
      <c r="S44" s="95">
        <v>15</v>
      </c>
      <c r="T44" s="95">
        <v>15</v>
      </c>
      <c r="U44" s="97">
        <v>15</v>
      </c>
      <c r="V44" s="95">
        <v>24</v>
      </c>
      <c r="W44" s="95">
        <v>24</v>
      </c>
      <c r="X44" s="97" t="s">
        <v>32</v>
      </c>
      <c r="Y44" s="95" t="s">
        <v>8</v>
      </c>
      <c r="Z44" s="95" t="s">
        <v>132</v>
      </c>
      <c r="AA44" s="97" t="s">
        <v>14</v>
      </c>
      <c r="AB44" s="93" t="s">
        <v>8</v>
      </c>
      <c r="AC44" s="93" t="s">
        <v>132</v>
      </c>
      <c r="AD44" s="97" t="s">
        <v>15</v>
      </c>
      <c r="AE44" s="93" t="s">
        <v>42</v>
      </c>
      <c r="AF44" s="93" t="s">
        <v>129</v>
      </c>
      <c r="AG44" s="97" t="s">
        <v>85</v>
      </c>
      <c r="AH44" s="174">
        <v>390</v>
      </c>
      <c r="AI44" s="163">
        <f t="shared" si="1"/>
        <v>0</v>
      </c>
      <c r="AJ44" s="23">
        <v>23</v>
      </c>
      <c r="AK44" s="23">
        <v>317.78000000000003</v>
      </c>
      <c r="AL44" s="163">
        <f t="shared" si="0"/>
        <v>0</v>
      </c>
      <c r="AM44" s="23">
        <v>8</v>
      </c>
    </row>
    <row r="45" spans="1:39" x14ac:dyDescent="0.25">
      <c r="A45" s="88">
        <v>32</v>
      </c>
      <c r="B45" s="177"/>
      <c r="C45" s="91" t="s">
        <v>212</v>
      </c>
      <c r="D45" s="53" t="s">
        <v>27</v>
      </c>
      <c r="E45" s="53" t="s">
        <v>93</v>
      </c>
      <c r="F45" s="97" t="s">
        <v>28</v>
      </c>
      <c r="G45" s="53" t="s">
        <v>29</v>
      </c>
      <c r="H45" s="53" t="s">
        <v>98</v>
      </c>
      <c r="I45" s="97" t="s">
        <v>30</v>
      </c>
      <c r="J45" s="93" t="s">
        <v>87</v>
      </c>
      <c r="K45" s="93" t="s">
        <v>125</v>
      </c>
      <c r="L45" s="97" t="s">
        <v>84</v>
      </c>
      <c r="M45" s="93" t="s">
        <v>8</v>
      </c>
      <c r="N45" s="93" t="s">
        <v>132</v>
      </c>
      <c r="O45" s="97" t="s">
        <v>14</v>
      </c>
      <c r="P45" s="93" t="s">
        <v>16</v>
      </c>
      <c r="Q45" s="93" t="s">
        <v>575</v>
      </c>
      <c r="R45" s="97" t="s">
        <v>123</v>
      </c>
      <c r="S45" s="95">
        <v>15</v>
      </c>
      <c r="T45" s="95">
        <v>15</v>
      </c>
      <c r="U45" s="97">
        <v>15</v>
      </c>
      <c r="V45" s="95">
        <v>24</v>
      </c>
      <c r="W45" s="95">
        <v>24</v>
      </c>
      <c r="X45" s="97" t="s">
        <v>32</v>
      </c>
      <c r="Y45" s="95" t="s">
        <v>8</v>
      </c>
      <c r="Z45" s="95" t="s">
        <v>132</v>
      </c>
      <c r="AA45" s="97" t="s">
        <v>14</v>
      </c>
      <c r="AB45" s="93" t="s">
        <v>8</v>
      </c>
      <c r="AC45" s="93" t="s">
        <v>132</v>
      </c>
      <c r="AD45" s="97" t="s">
        <v>15</v>
      </c>
      <c r="AE45" s="93" t="s">
        <v>46</v>
      </c>
      <c r="AF45" s="93" t="s">
        <v>129</v>
      </c>
      <c r="AG45" s="97" t="s">
        <v>86</v>
      </c>
      <c r="AH45" s="174">
        <v>851</v>
      </c>
      <c r="AI45" s="163">
        <f t="shared" si="1"/>
        <v>0</v>
      </c>
      <c r="AJ45" s="23">
        <v>20</v>
      </c>
      <c r="AK45" s="23">
        <v>545.92499999999995</v>
      </c>
      <c r="AL45" s="163">
        <f t="shared" si="0"/>
        <v>0</v>
      </c>
      <c r="AM45" s="23">
        <v>8</v>
      </c>
    </row>
    <row r="46" spans="1:39" x14ac:dyDescent="0.25">
      <c r="A46" s="88">
        <v>33</v>
      </c>
      <c r="B46" s="177"/>
      <c r="C46" s="91" t="s">
        <v>213</v>
      </c>
      <c r="D46" s="53" t="s">
        <v>27</v>
      </c>
      <c r="E46" s="53" t="s">
        <v>93</v>
      </c>
      <c r="F46" s="97" t="s">
        <v>28</v>
      </c>
      <c r="G46" s="53" t="s">
        <v>29</v>
      </c>
      <c r="H46" s="53" t="s">
        <v>98</v>
      </c>
      <c r="I46" s="97" t="s">
        <v>30</v>
      </c>
      <c r="J46" s="93" t="s">
        <v>87</v>
      </c>
      <c r="K46" s="93" t="s">
        <v>125</v>
      </c>
      <c r="L46" s="97" t="s">
        <v>84</v>
      </c>
      <c r="M46" s="93" t="s">
        <v>8</v>
      </c>
      <c r="N46" s="93" t="s">
        <v>132</v>
      </c>
      <c r="O46" s="97" t="s">
        <v>14</v>
      </c>
      <c r="P46" s="93" t="s">
        <v>16</v>
      </c>
      <c r="Q46" s="93" t="s">
        <v>575</v>
      </c>
      <c r="R46" s="97" t="s">
        <v>123</v>
      </c>
      <c r="S46" s="95">
        <v>15</v>
      </c>
      <c r="T46" s="95">
        <v>15</v>
      </c>
      <c r="U46" s="97">
        <v>15</v>
      </c>
      <c r="V46" s="95">
        <v>30</v>
      </c>
      <c r="W46" s="95">
        <v>30</v>
      </c>
      <c r="X46" s="97" t="s">
        <v>36</v>
      </c>
      <c r="Y46" s="95" t="s">
        <v>8</v>
      </c>
      <c r="Z46" s="95" t="s">
        <v>132</v>
      </c>
      <c r="AA46" s="97" t="s">
        <v>14</v>
      </c>
      <c r="AB46" s="93" t="s">
        <v>8</v>
      </c>
      <c r="AC46" s="93" t="s">
        <v>132</v>
      </c>
      <c r="AD46" s="97" t="s">
        <v>15</v>
      </c>
      <c r="AE46" s="93" t="s">
        <v>42</v>
      </c>
      <c r="AF46" s="93" t="s">
        <v>129</v>
      </c>
      <c r="AG46" s="97" t="s">
        <v>85</v>
      </c>
      <c r="AH46" s="174">
        <v>490.56</v>
      </c>
      <c r="AI46" s="163">
        <f t="shared" si="1"/>
        <v>0</v>
      </c>
      <c r="AJ46" s="23">
        <v>23</v>
      </c>
      <c r="AK46" s="23">
        <v>385.125</v>
      </c>
      <c r="AL46" s="163">
        <f t="shared" si="0"/>
        <v>0</v>
      </c>
      <c r="AM46" s="23">
        <v>8</v>
      </c>
    </row>
    <row r="47" spans="1:39" x14ac:dyDescent="0.25">
      <c r="A47" s="88">
        <v>34</v>
      </c>
      <c r="B47" s="177"/>
      <c r="C47" s="91" t="s">
        <v>214</v>
      </c>
      <c r="D47" s="53" t="s">
        <v>27</v>
      </c>
      <c r="E47" s="53" t="s">
        <v>93</v>
      </c>
      <c r="F47" s="97" t="s">
        <v>28</v>
      </c>
      <c r="G47" s="53" t="s">
        <v>29</v>
      </c>
      <c r="H47" s="53" t="s">
        <v>98</v>
      </c>
      <c r="I47" s="97" t="s">
        <v>30</v>
      </c>
      <c r="J47" s="93" t="s">
        <v>87</v>
      </c>
      <c r="K47" s="93" t="s">
        <v>125</v>
      </c>
      <c r="L47" s="97" t="s">
        <v>84</v>
      </c>
      <c r="M47" s="93" t="s">
        <v>8</v>
      </c>
      <c r="N47" s="93" t="s">
        <v>132</v>
      </c>
      <c r="O47" s="97" t="s">
        <v>14</v>
      </c>
      <c r="P47" s="93" t="s">
        <v>16</v>
      </c>
      <c r="Q47" s="93" t="s">
        <v>575</v>
      </c>
      <c r="R47" s="97" t="s">
        <v>123</v>
      </c>
      <c r="S47" s="95">
        <v>15</v>
      </c>
      <c r="T47" s="95">
        <v>15</v>
      </c>
      <c r="U47" s="97">
        <v>15</v>
      </c>
      <c r="V47" s="95">
        <v>30</v>
      </c>
      <c r="W47" s="95">
        <v>30</v>
      </c>
      <c r="X47" s="97" t="s">
        <v>36</v>
      </c>
      <c r="Y47" s="95" t="s">
        <v>8</v>
      </c>
      <c r="Z47" s="95" t="s">
        <v>132</v>
      </c>
      <c r="AA47" s="97" t="s">
        <v>14</v>
      </c>
      <c r="AB47" s="93" t="s">
        <v>8</v>
      </c>
      <c r="AC47" s="93" t="s">
        <v>132</v>
      </c>
      <c r="AD47" s="97" t="s">
        <v>15</v>
      </c>
      <c r="AE47" s="93" t="s">
        <v>46</v>
      </c>
      <c r="AF47" s="93" t="s">
        <v>129</v>
      </c>
      <c r="AG47" s="97" t="s">
        <v>86</v>
      </c>
      <c r="AH47" s="174">
        <v>857</v>
      </c>
      <c r="AI47" s="163">
        <f t="shared" si="1"/>
        <v>0</v>
      </c>
      <c r="AJ47" s="23">
        <v>20</v>
      </c>
      <c r="AK47" s="23">
        <v>625.85500000000002</v>
      </c>
      <c r="AL47" s="163">
        <f t="shared" si="0"/>
        <v>0</v>
      </c>
      <c r="AM47" s="23">
        <v>8</v>
      </c>
    </row>
    <row r="48" spans="1:39" x14ac:dyDescent="0.25">
      <c r="A48" s="88">
        <v>35</v>
      </c>
      <c r="B48" s="177"/>
      <c r="C48" s="91" t="s">
        <v>215</v>
      </c>
      <c r="D48" s="53" t="s">
        <v>27</v>
      </c>
      <c r="E48" s="53" t="s">
        <v>93</v>
      </c>
      <c r="F48" s="97" t="s">
        <v>28</v>
      </c>
      <c r="G48" s="53" t="s">
        <v>29</v>
      </c>
      <c r="H48" s="53" t="s">
        <v>98</v>
      </c>
      <c r="I48" s="97" t="s">
        <v>30</v>
      </c>
      <c r="J48" s="93" t="s">
        <v>87</v>
      </c>
      <c r="K48" s="93" t="s">
        <v>125</v>
      </c>
      <c r="L48" s="97" t="s">
        <v>84</v>
      </c>
      <c r="M48" s="93" t="s">
        <v>8</v>
      </c>
      <c r="N48" s="93" t="s">
        <v>132</v>
      </c>
      <c r="O48" s="97" t="s">
        <v>14</v>
      </c>
      <c r="P48" s="93" t="s">
        <v>35</v>
      </c>
      <c r="Q48" s="93" t="s">
        <v>96</v>
      </c>
      <c r="R48" s="97" t="s">
        <v>124</v>
      </c>
      <c r="S48" s="95">
        <v>15</v>
      </c>
      <c r="T48" s="95">
        <v>15</v>
      </c>
      <c r="U48" s="97">
        <v>15</v>
      </c>
      <c r="V48" s="95">
        <v>24</v>
      </c>
      <c r="W48" s="95">
        <v>24</v>
      </c>
      <c r="X48" s="97" t="s">
        <v>32</v>
      </c>
      <c r="Y48" s="95" t="s">
        <v>8</v>
      </c>
      <c r="Z48" s="95" t="s">
        <v>132</v>
      </c>
      <c r="AA48" s="97" t="s">
        <v>14</v>
      </c>
      <c r="AB48" s="93" t="s">
        <v>8</v>
      </c>
      <c r="AC48" s="93" t="s">
        <v>132</v>
      </c>
      <c r="AD48" s="97" t="s">
        <v>15</v>
      </c>
      <c r="AE48" s="93" t="s">
        <v>42</v>
      </c>
      <c r="AF48" s="93" t="s">
        <v>129</v>
      </c>
      <c r="AG48" s="97" t="s">
        <v>85</v>
      </c>
      <c r="AH48" s="174">
        <v>564</v>
      </c>
      <c r="AI48" s="163">
        <f t="shared" si="1"/>
        <v>0</v>
      </c>
      <c r="AJ48" s="23">
        <v>19</v>
      </c>
      <c r="AK48" s="23">
        <v>500.1</v>
      </c>
      <c r="AL48" s="163">
        <f t="shared" si="0"/>
        <v>0</v>
      </c>
      <c r="AM48" s="23">
        <v>8</v>
      </c>
    </row>
    <row r="49" spans="1:39" x14ac:dyDescent="0.25">
      <c r="A49" s="88">
        <v>36</v>
      </c>
      <c r="B49" s="177"/>
      <c r="C49" s="91" t="s">
        <v>216</v>
      </c>
      <c r="D49" s="53" t="s">
        <v>27</v>
      </c>
      <c r="E49" s="53" t="s">
        <v>93</v>
      </c>
      <c r="F49" s="97" t="s">
        <v>28</v>
      </c>
      <c r="G49" s="53" t="s">
        <v>29</v>
      </c>
      <c r="H49" s="53" t="s">
        <v>98</v>
      </c>
      <c r="I49" s="97" t="s">
        <v>30</v>
      </c>
      <c r="J49" s="93" t="s">
        <v>87</v>
      </c>
      <c r="K49" s="93" t="s">
        <v>125</v>
      </c>
      <c r="L49" s="97" t="s">
        <v>84</v>
      </c>
      <c r="M49" s="93" t="s">
        <v>8</v>
      </c>
      <c r="N49" s="93" t="s">
        <v>132</v>
      </c>
      <c r="O49" s="97" t="s">
        <v>14</v>
      </c>
      <c r="P49" s="93" t="s">
        <v>35</v>
      </c>
      <c r="Q49" s="93" t="s">
        <v>96</v>
      </c>
      <c r="R49" s="97" t="s">
        <v>124</v>
      </c>
      <c r="S49" s="95">
        <v>15</v>
      </c>
      <c r="T49" s="95">
        <v>15</v>
      </c>
      <c r="U49" s="97">
        <v>15</v>
      </c>
      <c r="V49" s="95">
        <v>24</v>
      </c>
      <c r="W49" s="95">
        <v>24</v>
      </c>
      <c r="X49" s="97" t="s">
        <v>32</v>
      </c>
      <c r="Y49" s="95" t="s">
        <v>8</v>
      </c>
      <c r="Z49" s="95" t="s">
        <v>132</v>
      </c>
      <c r="AA49" s="97" t="s">
        <v>14</v>
      </c>
      <c r="AB49" s="93" t="s">
        <v>8</v>
      </c>
      <c r="AC49" s="93" t="s">
        <v>132</v>
      </c>
      <c r="AD49" s="97" t="s">
        <v>15</v>
      </c>
      <c r="AE49" s="93" t="s">
        <v>46</v>
      </c>
      <c r="AF49" s="93" t="s">
        <v>129</v>
      </c>
      <c r="AG49" s="97" t="s">
        <v>86</v>
      </c>
      <c r="AH49" s="174">
        <v>947.2</v>
      </c>
      <c r="AI49" s="163">
        <f t="shared" si="1"/>
        <v>0</v>
      </c>
      <c r="AJ49" s="23">
        <v>19</v>
      </c>
      <c r="AK49" s="23">
        <v>614.6</v>
      </c>
      <c r="AL49" s="163">
        <f t="shared" si="0"/>
        <v>0</v>
      </c>
      <c r="AM49" s="23">
        <v>8</v>
      </c>
    </row>
    <row r="50" spans="1:39" x14ac:dyDescent="0.25">
      <c r="A50" s="88">
        <v>37</v>
      </c>
      <c r="B50" s="177"/>
      <c r="C50" s="91" t="s">
        <v>217</v>
      </c>
      <c r="D50" s="53" t="s">
        <v>27</v>
      </c>
      <c r="E50" s="53" t="s">
        <v>93</v>
      </c>
      <c r="F50" s="97" t="s">
        <v>28</v>
      </c>
      <c r="G50" s="53" t="s">
        <v>29</v>
      </c>
      <c r="H50" s="53" t="s">
        <v>98</v>
      </c>
      <c r="I50" s="97" t="s">
        <v>30</v>
      </c>
      <c r="J50" s="93" t="s">
        <v>87</v>
      </c>
      <c r="K50" s="93" t="s">
        <v>125</v>
      </c>
      <c r="L50" s="97" t="s">
        <v>84</v>
      </c>
      <c r="M50" s="93" t="s">
        <v>8</v>
      </c>
      <c r="N50" s="93" t="s">
        <v>132</v>
      </c>
      <c r="O50" s="97" t="s">
        <v>14</v>
      </c>
      <c r="P50" s="93" t="s">
        <v>35</v>
      </c>
      <c r="Q50" s="93" t="s">
        <v>96</v>
      </c>
      <c r="R50" s="97" t="s">
        <v>124</v>
      </c>
      <c r="S50" s="95">
        <v>15</v>
      </c>
      <c r="T50" s="95">
        <v>15</v>
      </c>
      <c r="U50" s="97">
        <v>15</v>
      </c>
      <c r="V50" s="95">
        <v>30</v>
      </c>
      <c r="W50" s="95">
        <v>30</v>
      </c>
      <c r="X50" s="97" t="s">
        <v>36</v>
      </c>
      <c r="Y50" s="95" t="s">
        <v>8</v>
      </c>
      <c r="Z50" s="95" t="s">
        <v>132</v>
      </c>
      <c r="AA50" s="97" t="s">
        <v>14</v>
      </c>
      <c r="AB50" s="93" t="s">
        <v>8</v>
      </c>
      <c r="AC50" s="93" t="s">
        <v>132</v>
      </c>
      <c r="AD50" s="97" t="s">
        <v>15</v>
      </c>
      <c r="AE50" s="93" t="s">
        <v>42</v>
      </c>
      <c r="AF50" s="93" t="s">
        <v>129</v>
      </c>
      <c r="AG50" s="97" t="s">
        <v>85</v>
      </c>
      <c r="AH50" s="174">
        <v>599</v>
      </c>
      <c r="AI50" s="163">
        <f t="shared" si="1"/>
        <v>0</v>
      </c>
      <c r="AJ50" s="23">
        <v>19</v>
      </c>
      <c r="AK50" s="23">
        <v>520.87538461538463</v>
      </c>
      <c r="AL50" s="163">
        <f t="shared" si="0"/>
        <v>0</v>
      </c>
      <c r="AM50" s="23">
        <v>8</v>
      </c>
    </row>
    <row r="51" spans="1:39" x14ac:dyDescent="0.25">
      <c r="A51" s="88">
        <v>38</v>
      </c>
      <c r="B51" s="177"/>
      <c r="C51" s="91" t="s">
        <v>218</v>
      </c>
      <c r="D51" s="53" t="s">
        <v>27</v>
      </c>
      <c r="E51" s="53" t="s">
        <v>93</v>
      </c>
      <c r="F51" s="97" t="s">
        <v>28</v>
      </c>
      <c r="G51" s="53" t="s">
        <v>29</v>
      </c>
      <c r="H51" s="53" t="s">
        <v>98</v>
      </c>
      <c r="I51" s="97" t="s">
        <v>30</v>
      </c>
      <c r="J51" s="93" t="s">
        <v>87</v>
      </c>
      <c r="K51" s="93" t="s">
        <v>125</v>
      </c>
      <c r="L51" s="97" t="s">
        <v>84</v>
      </c>
      <c r="M51" s="93" t="s">
        <v>8</v>
      </c>
      <c r="N51" s="93" t="s">
        <v>132</v>
      </c>
      <c r="O51" s="97" t="s">
        <v>14</v>
      </c>
      <c r="P51" s="93" t="s">
        <v>35</v>
      </c>
      <c r="Q51" s="93" t="s">
        <v>96</v>
      </c>
      <c r="R51" s="97" t="s">
        <v>124</v>
      </c>
      <c r="S51" s="95">
        <v>15</v>
      </c>
      <c r="T51" s="95">
        <v>15</v>
      </c>
      <c r="U51" s="97">
        <v>15</v>
      </c>
      <c r="V51" s="95">
        <v>30</v>
      </c>
      <c r="W51" s="95">
        <v>30</v>
      </c>
      <c r="X51" s="97" t="s">
        <v>36</v>
      </c>
      <c r="Y51" s="95" t="s">
        <v>8</v>
      </c>
      <c r="Z51" s="95" t="s">
        <v>132</v>
      </c>
      <c r="AA51" s="97" t="s">
        <v>14</v>
      </c>
      <c r="AB51" s="93" t="s">
        <v>8</v>
      </c>
      <c r="AC51" s="93" t="s">
        <v>132</v>
      </c>
      <c r="AD51" s="97" t="s">
        <v>15</v>
      </c>
      <c r="AE51" s="93" t="s">
        <v>46</v>
      </c>
      <c r="AF51" s="93" t="s">
        <v>129</v>
      </c>
      <c r="AG51" s="97" t="s">
        <v>86</v>
      </c>
      <c r="AH51" s="174">
        <v>962.28</v>
      </c>
      <c r="AI51" s="163">
        <f t="shared" si="1"/>
        <v>0</v>
      </c>
      <c r="AJ51" s="23">
        <v>19</v>
      </c>
      <c r="AK51" s="23">
        <v>653.52499999999998</v>
      </c>
      <c r="AL51" s="163">
        <f t="shared" si="0"/>
        <v>0</v>
      </c>
      <c r="AM51" s="23">
        <v>8</v>
      </c>
    </row>
    <row r="52" spans="1:39" x14ac:dyDescent="0.25">
      <c r="A52" s="88">
        <v>39</v>
      </c>
      <c r="B52" s="177"/>
      <c r="C52" s="91" t="s">
        <v>219</v>
      </c>
      <c r="D52" s="53" t="s">
        <v>27</v>
      </c>
      <c r="E52" s="53" t="s">
        <v>93</v>
      </c>
      <c r="F52" s="97" t="s">
        <v>28</v>
      </c>
      <c r="G52" s="53" t="s">
        <v>37</v>
      </c>
      <c r="H52" s="53" t="s">
        <v>101</v>
      </c>
      <c r="I52" s="97" t="s">
        <v>38</v>
      </c>
      <c r="J52" s="93" t="s">
        <v>33</v>
      </c>
      <c r="K52" s="93" t="s">
        <v>105</v>
      </c>
      <c r="L52" s="97" t="s">
        <v>34</v>
      </c>
      <c r="M52" s="93" t="s">
        <v>8</v>
      </c>
      <c r="N52" s="93" t="s">
        <v>132</v>
      </c>
      <c r="O52" s="97" t="s">
        <v>14</v>
      </c>
      <c r="P52" s="93" t="s">
        <v>16</v>
      </c>
      <c r="Q52" s="93" t="s">
        <v>575</v>
      </c>
      <c r="R52" s="97" t="s">
        <v>123</v>
      </c>
      <c r="S52" s="95">
        <v>15</v>
      </c>
      <c r="T52" s="95">
        <v>15</v>
      </c>
      <c r="U52" s="97">
        <v>15</v>
      </c>
      <c r="V52" s="95">
        <v>24</v>
      </c>
      <c r="W52" s="95">
        <v>24</v>
      </c>
      <c r="X52" s="97" t="s">
        <v>32</v>
      </c>
      <c r="Y52" s="95" t="s">
        <v>8</v>
      </c>
      <c r="Z52" s="95" t="s">
        <v>132</v>
      </c>
      <c r="AA52" s="97" t="s">
        <v>14</v>
      </c>
      <c r="AB52" s="93" t="s">
        <v>8</v>
      </c>
      <c r="AC52" s="93" t="s">
        <v>132</v>
      </c>
      <c r="AD52" s="97" t="s">
        <v>15</v>
      </c>
      <c r="AE52" s="93" t="s">
        <v>42</v>
      </c>
      <c r="AF52" s="93" t="s">
        <v>129</v>
      </c>
      <c r="AG52" s="97" t="s">
        <v>85</v>
      </c>
      <c r="AH52" s="174">
        <v>442.92</v>
      </c>
      <c r="AI52" s="163">
        <f t="shared" si="1"/>
        <v>0</v>
      </c>
      <c r="AJ52" s="23">
        <v>24</v>
      </c>
      <c r="AK52" s="23">
        <v>307.98</v>
      </c>
      <c r="AL52" s="163">
        <f t="shared" si="0"/>
        <v>0</v>
      </c>
      <c r="AM52" s="23">
        <v>8</v>
      </c>
    </row>
    <row r="53" spans="1:39" x14ac:dyDescent="0.25">
      <c r="A53" s="88">
        <v>40</v>
      </c>
      <c r="B53" s="177"/>
      <c r="C53" s="91" t="s">
        <v>220</v>
      </c>
      <c r="D53" s="53" t="s">
        <v>27</v>
      </c>
      <c r="E53" s="53" t="s">
        <v>93</v>
      </c>
      <c r="F53" s="97" t="s">
        <v>28</v>
      </c>
      <c r="G53" s="53" t="s">
        <v>37</v>
      </c>
      <c r="H53" s="53" t="s">
        <v>101</v>
      </c>
      <c r="I53" s="97" t="s">
        <v>38</v>
      </c>
      <c r="J53" s="93" t="s">
        <v>33</v>
      </c>
      <c r="K53" s="93" t="s">
        <v>105</v>
      </c>
      <c r="L53" s="97" t="s">
        <v>34</v>
      </c>
      <c r="M53" s="93" t="s">
        <v>8</v>
      </c>
      <c r="N53" s="93" t="s">
        <v>132</v>
      </c>
      <c r="O53" s="97" t="s">
        <v>14</v>
      </c>
      <c r="P53" s="93" t="s">
        <v>16</v>
      </c>
      <c r="Q53" s="93" t="s">
        <v>575</v>
      </c>
      <c r="R53" s="97" t="s">
        <v>123</v>
      </c>
      <c r="S53" s="95">
        <v>15</v>
      </c>
      <c r="T53" s="95">
        <v>15</v>
      </c>
      <c r="U53" s="97">
        <v>15</v>
      </c>
      <c r="V53" s="95">
        <v>24</v>
      </c>
      <c r="W53" s="95">
        <v>24</v>
      </c>
      <c r="X53" s="97" t="s">
        <v>32</v>
      </c>
      <c r="Y53" s="95" t="s">
        <v>8</v>
      </c>
      <c r="Z53" s="95" t="s">
        <v>132</v>
      </c>
      <c r="AA53" s="97" t="s">
        <v>14</v>
      </c>
      <c r="AB53" s="93" t="s">
        <v>8</v>
      </c>
      <c r="AC53" s="93" t="s">
        <v>132</v>
      </c>
      <c r="AD53" s="97" t="s">
        <v>15</v>
      </c>
      <c r="AE53" s="93" t="s">
        <v>46</v>
      </c>
      <c r="AF53" s="93" t="s">
        <v>129</v>
      </c>
      <c r="AG53" s="97" t="s">
        <v>86</v>
      </c>
      <c r="AH53" s="174">
        <v>836</v>
      </c>
      <c r="AI53" s="163">
        <f t="shared" si="1"/>
        <v>0</v>
      </c>
      <c r="AJ53" s="23">
        <v>20</v>
      </c>
      <c r="AK53" s="23">
        <v>534.92499999999995</v>
      </c>
      <c r="AL53" s="163">
        <f t="shared" si="0"/>
        <v>0</v>
      </c>
      <c r="AM53" s="23">
        <v>8</v>
      </c>
    </row>
    <row r="54" spans="1:39" x14ac:dyDescent="0.25">
      <c r="A54" s="88">
        <v>41</v>
      </c>
      <c r="B54" s="177"/>
      <c r="C54" s="91" t="s">
        <v>221</v>
      </c>
      <c r="D54" s="53" t="s">
        <v>27</v>
      </c>
      <c r="E54" s="53" t="s">
        <v>93</v>
      </c>
      <c r="F54" s="97" t="s">
        <v>28</v>
      </c>
      <c r="G54" s="53" t="s">
        <v>37</v>
      </c>
      <c r="H54" s="53" t="s">
        <v>101</v>
      </c>
      <c r="I54" s="97" t="s">
        <v>38</v>
      </c>
      <c r="J54" s="93" t="s">
        <v>33</v>
      </c>
      <c r="K54" s="93" t="s">
        <v>105</v>
      </c>
      <c r="L54" s="97" t="s">
        <v>34</v>
      </c>
      <c r="M54" s="93" t="s">
        <v>8</v>
      </c>
      <c r="N54" s="93" t="s">
        <v>132</v>
      </c>
      <c r="O54" s="97" t="s">
        <v>14</v>
      </c>
      <c r="P54" s="93" t="s">
        <v>16</v>
      </c>
      <c r="Q54" s="93" t="s">
        <v>575</v>
      </c>
      <c r="R54" s="97" t="s">
        <v>123</v>
      </c>
      <c r="S54" s="95">
        <v>15</v>
      </c>
      <c r="T54" s="95">
        <v>15</v>
      </c>
      <c r="U54" s="97">
        <v>15</v>
      </c>
      <c r="V54" s="95">
        <v>30</v>
      </c>
      <c r="W54" s="95">
        <v>30</v>
      </c>
      <c r="X54" s="97" t="s">
        <v>36</v>
      </c>
      <c r="Y54" s="95" t="s">
        <v>8</v>
      </c>
      <c r="Z54" s="95" t="s">
        <v>132</v>
      </c>
      <c r="AA54" s="97" t="s">
        <v>14</v>
      </c>
      <c r="AB54" s="93" t="s">
        <v>8</v>
      </c>
      <c r="AC54" s="93" t="s">
        <v>132</v>
      </c>
      <c r="AD54" s="97" t="s">
        <v>15</v>
      </c>
      <c r="AE54" s="93" t="s">
        <v>42</v>
      </c>
      <c r="AF54" s="93" t="s">
        <v>129</v>
      </c>
      <c r="AG54" s="97" t="s">
        <v>85</v>
      </c>
      <c r="AH54" s="174">
        <v>485.8</v>
      </c>
      <c r="AI54" s="163">
        <f t="shared" si="1"/>
        <v>0</v>
      </c>
      <c r="AJ54" s="23">
        <v>24</v>
      </c>
      <c r="AK54" s="23">
        <v>371.875</v>
      </c>
      <c r="AL54" s="163">
        <f t="shared" si="0"/>
        <v>0</v>
      </c>
      <c r="AM54" s="23">
        <v>8</v>
      </c>
    </row>
    <row r="55" spans="1:39" x14ac:dyDescent="0.25">
      <c r="A55" s="88">
        <v>42</v>
      </c>
      <c r="B55" s="177"/>
      <c r="C55" s="91" t="s">
        <v>222</v>
      </c>
      <c r="D55" s="53" t="s">
        <v>27</v>
      </c>
      <c r="E55" s="53" t="s">
        <v>93</v>
      </c>
      <c r="F55" s="97" t="s">
        <v>28</v>
      </c>
      <c r="G55" s="53" t="s">
        <v>37</v>
      </c>
      <c r="H55" s="53" t="s">
        <v>101</v>
      </c>
      <c r="I55" s="97" t="s">
        <v>38</v>
      </c>
      <c r="J55" s="93" t="s">
        <v>33</v>
      </c>
      <c r="K55" s="93" t="s">
        <v>105</v>
      </c>
      <c r="L55" s="97" t="s">
        <v>34</v>
      </c>
      <c r="M55" s="93" t="s">
        <v>8</v>
      </c>
      <c r="N55" s="93" t="s">
        <v>132</v>
      </c>
      <c r="O55" s="97" t="s">
        <v>14</v>
      </c>
      <c r="P55" s="93" t="s">
        <v>16</v>
      </c>
      <c r="Q55" s="93" t="s">
        <v>575</v>
      </c>
      <c r="R55" s="97" t="s">
        <v>123</v>
      </c>
      <c r="S55" s="95">
        <v>15</v>
      </c>
      <c r="T55" s="95">
        <v>15</v>
      </c>
      <c r="U55" s="97">
        <v>15</v>
      </c>
      <c r="V55" s="95">
        <v>30</v>
      </c>
      <c r="W55" s="95">
        <v>30</v>
      </c>
      <c r="X55" s="97" t="s">
        <v>36</v>
      </c>
      <c r="Y55" s="95" t="s">
        <v>8</v>
      </c>
      <c r="Z55" s="95" t="s">
        <v>132</v>
      </c>
      <c r="AA55" s="97" t="s">
        <v>14</v>
      </c>
      <c r="AB55" s="93" t="s">
        <v>8</v>
      </c>
      <c r="AC55" s="93" t="s">
        <v>132</v>
      </c>
      <c r="AD55" s="97" t="s">
        <v>15</v>
      </c>
      <c r="AE55" s="93" t="s">
        <v>46</v>
      </c>
      <c r="AF55" s="93" t="s">
        <v>129</v>
      </c>
      <c r="AG55" s="97" t="s">
        <v>86</v>
      </c>
      <c r="AH55" s="174">
        <v>843.5</v>
      </c>
      <c r="AI55" s="163">
        <f t="shared" si="1"/>
        <v>0</v>
      </c>
      <c r="AJ55" s="23">
        <v>20</v>
      </c>
      <c r="AK55" s="23">
        <v>603.45500000000004</v>
      </c>
      <c r="AL55" s="163">
        <f t="shared" si="0"/>
        <v>0</v>
      </c>
      <c r="AM55" s="23">
        <v>8</v>
      </c>
    </row>
    <row r="56" spans="1:39" x14ac:dyDescent="0.25">
      <c r="A56" s="88">
        <v>43</v>
      </c>
      <c r="B56" s="177"/>
      <c r="C56" s="91" t="s">
        <v>223</v>
      </c>
      <c r="D56" s="53" t="s">
        <v>27</v>
      </c>
      <c r="E56" s="53" t="s">
        <v>93</v>
      </c>
      <c r="F56" s="97" t="s">
        <v>28</v>
      </c>
      <c r="G56" s="53" t="s">
        <v>37</v>
      </c>
      <c r="H56" s="53" t="s">
        <v>101</v>
      </c>
      <c r="I56" s="97" t="s">
        <v>38</v>
      </c>
      <c r="J56" s="93" t="s">
        <v>33</v>
      </c>
      <c r="K56" s="93" t="s">
        <v>105</v>
      </c>
      <c r="L56" s="97" t="s">
        <v>34</v>
      </c>
      <c r="M56" s="93" t="s">
        <v>8</v>
      </c>
      <c r="N56" s="93" t="s">
        <v>132</v>
      </c>
      <c r="O56" s="97" t="s">
        <v>14</v>
      </c>
      <c r="P56" s="93" t="s">
        <v>35</v>
      </c>
      <c r="Q56" s="93" t="s">
        <v>96</v>
      </c>
      <c r="R56" s="97" t="s">
        <v>124</v>
      </c>
      <c r="S56" s="95">
        <v>15</v>
      </c>
      <c r="T56" s="95">
        <v>15</v>
      </c>
      <c r="U56" s="97">
        <v>15</v>
      </c>
      <c r="V56" s="95">
        <v>24</v>
      </c>
      <c r="W56" s="95">
        <v>24</v>
      </c>
      <c r="X56" s="97" t="s">
        <v>32</v>
      </c>
      <c r="Y56" s="95" t="s">
        <v>8</v>
      </c>
      <c r="Z56" s="95" t="s">
        <v>132</v>
      </c>
      <c r="AA56" s="97" t="s">
        <v>14</v>
      </c>
      <c r="AB56" s="93" t="s">
        <v>8</v>
      </c>
      <c r="AC56" s="93" t="s">
        <v>132</v>
      </c>
      <c r="AD56" s="97" t="s">
        <v>15</v>
      </c>
      <c r="AE56" s="93" t="s">
        <v>42</v>
      </c>
      <c r="AF56" s="93" t="s">
        <v>129</v>
      </c>
      <c r="AG56" s="97" t="s">
        <v>85</v>
      </c>
      <c r="AH56" s="174">
        <v>515.5</v>
      </c>
      <c r="AI56" s="163">
        <f t="shared" si="1"/>
        <v>0</v>
      </c>
      <c r="AJ56" s="23">
        <v>20</v>
      </c>
      <c r="AK56" s="23">
        <v>406.64230769230778</v>
      </c>
      <c r="AL56" s="163">
        <f t="shared" si="0"/>
        <v>0</v>
      </c>
      <c r="AM56" s="23">
        <v>8</v>
      </c>
    </row>
    <row r="57" spans="1:39" x14ac:dyDescent="0.25">
      <c r="A57" s="88">
        <v>44</v>
      </c>
      <c r="B57" s="177"/>
      <c r="C57" s="91" t="s">
        <v>224</v>
      </c>
      <c r="D57" s="53" t="s">
        <v>27</v>
      </c>
      <c r="E57" s="53" t="s">
        <v>93</v>
      </c>
      <c r="F57" s="97" t="s">
        <v>28</v>
      </c>
      <c r="G57" s="53" t="s">
        <v>37</v>
      </c>
      <c r="H57" s="53" t="s">
        <v>101</v>
      </c>
      <c r="I57" s="97" t="s">
        <v>38</v>
      </c>
      <c r="J57" s="93" t="s">
        <v>33</v>
      </c>
      <c r="K57" s="93" t="s">
        <v>105</v>
      </c>
      <c r="L57" s="97" t="s">
        <v>34</v>
      </c>
      <c r="M57" s="93" t="s">
        <v>8</v>
      </c>
      <c r="N57" s="93" t="s">
        <v>132</v>
      </c>
      <c r="O57" s="97" t="s">
        <v>14</v>
      </c>
      <c r="P57" s="93" t="s">
        <v>35</v>
      </c>
      <c r="Q57" s="93" t="s">
        <v>96</v>
      </c>
      <c r="R57" s="97" t="s">
        <v>124</v>
      </c>
      <c r="S57" s="95">
        <v>15</v>
      </c>
      <c r="T57" s="95">
        <v>15</v>
      </c>
      <c r="U57" s="97">
        <v>15</v>
      </c>
      <c r="V57" s="95">
        <v>24</v>
      </c>
      <c r="W57" s="95">
        <v>24</v>
      </c>
      <c r="X57" s="97" t="s">
        <v>32</v>
      </c>
      <c r="Y57" s="95" t="s">
        <v>8</v>
      </c>
      <c r="Z57" s="95" t="s">
        <v>132</v>
      </c>
      <c r="AA57" s="97" t="s">
        <v>14</v>
      </c>
      <c r="AB57" s="93" t="s">
        <v>8</v>
      </c>
      <c r="AC57" s="93" t="s">
        <v>132</v>
      </c>
      <c r="AD57" s="97" t="s">
        <v>15</v>
      </c>
      <c r="AE57" s="93" t="s">
        <v>46</v>
      </c>
      <c r="AF57" s="93" t="s">
        <v>129</v>
      </c>
      <c r="AG57" s="97" t="s">
        <v>86</v>
      </c>
      <c r="AH57" s="174">
        <v>876</v>
      </c>
      <c r="AI57" s="163">
        <f t="shared" si="1"/>
        <v>0</v>
      </c>
      <c r="AJ57" s="23">
        <v>19</v>
      </c>
      <c r="AK57" s="23">
        <v>569.6</v>
      </c>
      <c r="AL57" s="163">
        <f t="shared" si="0"/>
        <v>0</v>
      </c>
      <c r="AM57" s="23">
        <v>8</v>
      </c>
    </row>
    <row r="58" spans="1:39" x14ac:dyDescent="0.25">
      <c r="A58" s="88">
        <v>45</v>
      </c>
      <c r="B58" s="177"/>
      <c r="C58" s="91" t="s">
        <v>225</v>
      </c>
      <c r="D58" s="53" t="s">
        <v>27</v>
      </c>
      <c r="E58" s="53" t="s">
        <v>93</v>
      </c>
      <c r="F58" s="97" t="s">
        <v>28</v>
      </c>
      <c r="G58" s="53" t="s">
        <v>37</v>
      </c>
      <c r="H58" s="53" t="s">
        <v>101</v>
      </c>
      <c r="I58" s="97" t="s">
        <v>38</v>
      </c>
      <c r="J58" s="93" t="s">
        <v>33</v>
      </c>
      <c r="K58" s="93" t="s">
        <v>105</v>
      </c>
      <c r="L58" s="97" t="s">
        <v>34</v>
      </c>
      <c r="M58" s="93" t="s">
        <v>8</v>
      </c>
      <c r="N58" s="93" t="s">
        <v>132</v>
      </c>
      <c r="O58" s="97" t="s">
        <v>14</v>
      </c>
      <c r="P58" s="93" t="s">
        <v>35</v>
      </c>
      <c r="Q58" s="93" t="s">
        <v>96</v>
      </c>
      <c r="R58" s="97" t="s">
        <v>124</v>
      </c>
      <c r="S58" s="95">
        <v>15</v>
      </c>
      <c r="T58" s="95">
        <v>15</v>
      </c>
      <c r="U58" s="97">
        <v>15</v>
      </c>
      <c r="V58" s="95">
        <v>30</v>
      </c>
      <c r="W58" s="95">
        <v>30</v>
      </c>
      <c r="X58" s="97" t="s">
        <v>36</v>
      </c>
      <c r="Y58" s="95" t="s">
        <v>8</v>
      </c>
      <c r="Z58" s="95" t="s">
        <v>132</v>
      </c>
      <c r="AA58" s="97" t="s">
        <v>14</v>
      </c>
      <c r="AB58" s="93" t="s">
        <v>8</v>
      </c>
      <c r="AC58" s="93" t="s">
        <v>132</v>
      </c>
      <c r="AD58" s="97" t="s">
        <v>15</v>
      </c>
      <c r="AE58" s="93" t="s">
        <v>42</v>
      </c>
      <c r="AF58" s="93" t="s">
        <v>129</v>
      </c>
      <c r="AG58" s="97" t="s">
        <v>85</v>
      </c>
      <c r="AH58" s="174">
        <v>553</v>
      </c>
      <c r="AI58" s="163">
        <f t="shared" si="1"/>
        <v>0</v>
      </c>
      <c r="AJ58" s="23">
        <v>20</v>
      </c>
      <c r="AK58" s="23">
        <v>431.45307692307699</v>
      </c>
      <c r="AL58" s="163">
        <f t="shared" si="0"/>
        <v>0</v>
      </c>
      <c r="AM58" s="23">
        <v>8</v>
      </c>
    </row>
    <row r="59" spans="1:39" x14ac:dyDescent="0.25">
      <c r="A59" s="88">
        <v>46</v>
      </c>
      <c r="B59" s="177"/>
      <c r="C59" s="91" t="s">
        <v>226</v>
      </c>
      <c r="D59" s="53" t="s">
        <v>27</v>
      </c>
      <c r="E59" s="53" t="s">
        <v>93</v>
      </c>
      <c r="F59" s="97" t="s">
        <v>28</v>
      </c>
      <c r="G59" s="53" t="s">
        <v>37</v>
      </c>
      <c r="H59" s="53" t="s">
        <v>101</v>
      </c>
      <c r="I59" s="97" t="s">
        <v>38</v>
      </c>
      <c r="J59" s="93" t="s">
        <v>33</v>
      </c>
      <c r="K59" s="93" t="s">
        <v>105</v>
      </c>
      <c r="L59" s="97" t="s">
        <v>34</v>
      </c>
      <c r="M59" s="93" t="s">
        <v>8</v>
      </c>
      <c r="N59" s="93" t="s">
        <v>132</v>
      </c>
      <c r="O59" s="97" t="s">
        <v>14</v>
      </c>
      <c r="P59" s="93" t="s">
        <v>35</v>
      </c>
      <c r="Q59" s="93" t="s">
        <v>96</v>
      </c>
      <c r="R59" s="97" t="s">
        <v>124</v>
      </c>
      <c r="S59" s="95">
        <v>15</v>
      </c>
      <c r="T59" s="95">
        <v>15</v>
      </c>
      <c r="U59" s="97">
        <v>15</v>
      </c>
      <c r="V59" s="95">
        <v>30</v>
      </c>
      <c r="W59" s="95">
        <v>30</v>
      </c>
      <c r="X59" s="97" t="s">
        <v>36</v>
      </c>
      <c r="Y59" s="95" t="s">
        <v>8</v>
      </c>
      <c r="Z59" s="95" t="s">
        <v>132</v>
      </c>
      <c r="AA59" s="97" t="s">
        <v>14</v>
      </c>
      <c r="AB59" s="93" t="s">
        <v>8</v>
      </c>
      <c r="AC59" s="93" t="s">
        <v>132</v>
      </c>
      <c r="AD59" s="97" t="s">
        <v>15</v>
      </c>
      <c r="AE59" s="93" t="s">
        <v>46</v>
      </c>
      <c r="AF59" s="93" t="s">
        <v>129</v>
      </c>
      <c r="AG59" s="97" t="s">
        <v>86</v>
      </c>
      <c r="AH59" s="174">
        <v>888</v>
      </c>
      <c r="AI59" s="163">
        <f t="shared" si="1"/>
        <v>0</v>
      </c>
      <c r="AJ59" s="23">
        <v>19</v>
      </c>
      <c r="AK59" s="23">
        <v>611.17499999999995</v>
      </c>
      <c r="AL59" s="163">
        <f t="shared" si="0"/>
        <v>0</v>
      </c>
      <c r="AM59" s="23">
        <v>8</v>
      </c>
    </row>
    <row r="60" spans="1:39" x14ac:dyDescent="0.25">
      <c r="A60" s="88">
        <v>47</v>
      </c>
      <c r="B60" s="177"/>
      <c r="C60" s="91" t="s">
        <v>227</v>
      </c>
      <c r="D60" s="53" t="s">
        <v>27</v>
      </c>
      <c r="E60" s="53" t="s">
        <v>93</v>
      </c>
      <c r="F60" s="97" t="s">
        <v>28</v>
      </c>
      <c r="G60" s="53" t="s">
        <v>37</v>
      </c>
      <c r="H60" s="53" t="s">
        <v>101</v>
      </c>
      <c r="I60" s="97" t="s">
        <v>38</v>
      </c>
      <c r="J60" s="93" t="s">
        <v>87</v>
      </c>
      <c r="K60" s="93" t="s">
        <v>125</v>
      </c>
      <c r="L60" s="97" t="s">
        <v>84</v>
      </c>
      <c r="M60" s="93" t="s">
        <v>8</v>
      </c>
      <c r="N60" s="93" t="s">
        <v>132</v>
      </c>
      <c r="O60" s="97" t="s">
        <v>14</v>
      </c>
      <c r="P60" s="93" t="s">
        <v>16</v>
      </c>
      <c r="Q60" s="93" t="s">
        <v>575</v>
      </c>
      <c r="R60" s="97" t="s">
        <v>123</v>
      </c>
      <c r="S60" s="95">
        <v>15</v>
      </c>
      <c r="T60" s="95">
        <v>15</v>
      </c>
      <c r="U60" s="97">
        <v>15</v>
      </c>
      <c r="V60" s="95">
        <v>24</v>
      </c>
      <c r="W60" s="95">
        <v>24</v>
      </c>
      <c r="X60" s="97" t="s">
        <v>32</v>
      </c>
      <c r="Y60" s="95" t="s">
        <v>8</v>
      </c>
      <c r="Z60" s="95" t="s">
        <v>132</v>
      </c>
      <c r="AA60" s="97" t="s">
        <v>14</v>
      </c>
      <c r="AB60" s="93" t="s">
        <v>8</v>
      </c>
      <c r="AC60" s="93" t="s">
        <v>132</v>
      </c>
      <c r="AD60" s="97" t="s">
        <v>15</v>
      </c>
      <c r="AE60" s="93" t="s">
        <v>42</v>
      </c>
      <c r="AF60" s="93" t="s">
        <v>129</v>
      </c>
      <c r="AG60" s="97" t="s">
        <v>85</v>
      </c>
      <c r="AH60" s="174">
        <v>398.28</v>
      </c>
      <c r="AI60" s="163">
        <f t="shared" si="1"/>
        <v>0</v>
      </c>
      <c r="AJ60" s="23">
        <v>24</v>
      </c>
      <c r="AK60" s="23">
        <v>317.77999999999997</v>
      </c>
      <c r="AL60" s="163">
        <f t="shared" si="0"/>
        <v>0</v>
      </c>
      <c r="AM60" s="23">
        <v>8</v>
      </c>
    </row>
    <row r="61" spans="1:39" x14ac:dyDescent="0.25">
      <c r="A61" s="88">
        <v>48</v>
      </c>
      <c r="B61" s="177"/>
      <c r="C61" s="91" t="s">
        <v>228</v>
      </c>
      <c r="D61" s="53" t="s">
        <v>27</v>
      </c>
      <c r="E61" s="53" t="s">
        <v>93</v>
      </c>
      <c r="F61" s="97" t="s">
        <v>28</v>
      </c>
      <c r="G61" s="53" t="s">
        <v>37</v>
      </c>
      <c r="H61" s="53" t="s">
        <v>101</v>
      </c>
      <c r="I61" s="97" t="s">
        <v>38</v>
      </c>
      <c r="J61" s="93" t="s">
        <v>87</v>
      </c>
      <c r="K61" s="93" t="s">
        <v>125</v>
      </c>
      <c r="L61" s="97" t="s">
        <v>84</v>
      </c>
      <c r="M61" s="93" t="s">
        <v>8</v>
      </c>
      <c r="N61" s="93" t="s">
        <v>132</v>
      </c>
      <c r="O61" s="97" t="s">
        <v>14</v>
      </c>
      <c r="P61" s="93" t="s">
        <v>16</v>
      </c>
      <c r="Q61" s="93" t="s">
        <v>575</v>
      </c>
      <c r="R61" s="97" t="s">
        <v>123</v>
      </c>
      <c r="S61" s="95">
        <v>15</v>
      </c>
      <c r="T61" s="95">
        <v>15</v>
      </c>
      <c r="U61" s="97">
        <v>15</v>
      </c>
      <c r="V61" s="95">
        <v>24</v>
      </c>
      <c r="W61" s="95">
        <v>24</v>
      </c>
      <c r="X61" s="97" t="s">
        <v>32</v>
      </c>
      <c r="Y61" s="95" t="s">
        <v>8</v>
      </c>
      <c r="Z61" s="95" t="s">
        <v>132</v>
      </c>
      <c r="AA61" s="97" t="s">
        <v>14</v>
      </c>
      <c r="AB61" s="93" t="s">
        <v>8</v>
      </c>
      <c r="AC61" s="93" t="s">
        <v>132</v>
      </c>
      <c r="AD61" s="97" t="s">
        <v>15</v>
      </c>
      <c r="AE61" s="93" t="s">
        <v>46</v>
      </c>
      <c r="AF61" s="93" t="s">
        <v>129</v>
      </c>
      <c r="AG61" s="97" t="s">
        <v>86</v>
      </c>
      <c r="AH61" s="174">
        <v>851</v>
      </c>
      <c r="AI61" s="163">
        <f t="shared" si="1"/>
        <v>0</v>
      </c>
      <c r="AJ61" s="23">
        <v>20</v>
      </c>
      <c r="AK61" s="23">
        <v>545.92499999999995</v>
      </c>
      <c r="AL61" s="163">
        <f t="shared" si="0"/>
        <v>0</v>
      </c>
      <c r="AM61" s="23">
        <v>8</v>
      </c>
    </row>
    <row r="62" spans="1:39" x14ac:dyDescent="0.25">
      <c r="A62" s="88">
        <v>49</v>
      </c>
      <c r="B62" s="177"/>
      <c r="C62" s="91" t="s">
        <v>229</v>
      </c>
      <c r="D62" s="53" t="s">
        <v>27</v>
      </c>
      <c r="E62" s="53" t="s">
        <v>93</v>
      </c>
      <c r="F62" s="97" t="s">
        <v>28</v>
      </c>
      <c r="G62" s="53" t="s">
        <v>37</v>
      </c>
      <c r="H62" s="53" t="s">
        <v>101</v>
      </c>
      <c r="I62" s="97" t="s">
        <v>38</v>
      </c>
      <c r="J62" s="93" t="s">
        <v>87</v>
      </c>
      <c r="K62" s="93" t="s">
        <v>125</v>
      </c>
      <c r="L62" s="97" t="s">
        <v>84</v>
      </c>
      <c r="M62" s="93" t="s">
        <v>8</v>
      </c>
      <c r="N62" s="93" t="s">
        <v>132</v>
      </c>
      <c r="O62" s="97" t="s">
        <v>14</v>
      </c>
      <c r="P62" s="93" t="s">
        <v>16</v>
      </c>
      <c r="Q62" s="93" t="s">
        <v>575</v>
      </c>
      <c r="R62" s="97" t="s">
        <v>123</v>
      </c>
      <c r="S62" s="95">
        <v>15</v>
      </c>
      <c r="T62" s="95">
        <v>15</v>
      </c>
      <c r="U62" s="97">
        <v>15</v>
      </c>
      <c r="V62" s="95">
        <v>30</v>
      </c>
      <c r="W62" s="95">
        <v>30</v>
      </c>
      <c r="X62" s="97" t="s">
        <v>36</v>
      </c>
      <c r="Y62" s="95" t="s">
        <v>8</v>
      </c>
      <c r="Z62" s="95" t="s">
        <v>132</v>
      </c>
      <c r="AA62" s="97" t="s">
        <v>14</v>
      </c>
      <c r="AB62" s="93" t="s">
        <v>8</v>
      </c>
      <c r="AC62" s="93" t="s">
        <v>132</v>
      </c>
      <c r="AD62" s="97" t="s">
        <v>15</v>
      </c>
      <c r="AE62" s="93" t="s">
        <v>42</v>
      </c>
      <c r="AF62" s="93" t="s">
        <v>129</v>
      </c>
      <c r="AG62" s="97" t="s">
        <v>85</v>
      </c>
      <c r="AH62" s="174">
        <v>490.56</v>
      </c>
      <c r="AI62" s="163">
        <f t="shared" si="1"/>
        <v>0</v>
      </c>
      <c r="AJ62" s="23">
        <v>24</v>
      </c>
      <c r="AK62" s="23">
        <v>385.125</v>
      </c>
      <c r="AL62" s="163">
        <f t="shared" si="0"/>
        <v>0</v>
      </c>
      <c r="AM62" s="23">
        <v>8</v>
      </c>
    </row>
    <row r="63" spans="1:39" x14ac:dyDescent="0.25">
      <c r="A63" s="88">
        <v>50</v>
      </c>
      <c r="B63" s="177"/>
      <c r="C63" s="91" t="s">
        <v>230</v>
      </c>
      <c r="D63" s="53" t="s">
        <v>27</v>
      </c>
      <c r="E63" s="53" t="s">
        <v>93</v>
      </c>
      <c r="F63" s="97" t="s">
        <v>28</v>
      </c>
      <c r="G63" s="53" t="s">
        <v>37</v>
      </c>
      <c r="H63" s="53" t="s">
        <v>101</v>
      </c>
      <c r="I63" s="97" t="s">
        <v>38</v>
      </c>
      <c r="J63" s="93" t="s">
        <v>87</v>
      </c>
      <c r="K63" s="93" t="s">
        <v>125</v>
      </c>
      <c r="L63" s="97" t="s">
        <v>84</v>
      </c>
      <c r="M63" s="93" t="s">
        <v>8</v>
      </c>
      <c r="N63" s="93" t="s">
        <v>132</v>
      </c>
      <c r="O63" s="97" t="s">
        <v>14</v>
      </c>
      <c r="P63" s="93" t="s">
        <v>16</v>
      </c>
      <c r="Q63" s="93" t="s">
        <v>575</v>
      </c>
      <c r="R63" s="97" t="s">
        <v>123</v>
      </c>
      <c r="S63" s="95">
        <v>15</v>
      </c>
      <c r="T63" s="95">
        <v>15</v>
      </c>
      <c r="U63" s="97">
        <v>15</v>
      </c>
      <c r="V63" s="95">
        <v>30</v>
      </c>
      <c r="W63" s="95">
        <v>30</v>
      </c>
      <c r="X63" s="97" t="s">
        <v>36</v>
      </c>
      <c r="Y63" s="95" t="s">
        <v>8</v>
      </c>
      <c r="Z63" s="95" t="s">
        <v>132</v>
      </c>
      <c r="AA63" s="97" t="s">
        <v>14</v>
      </c>
      <c r="AB63" s="93" t="s">
        <v>8</v>
      </c>
      <c r="AC63" s="93" t="s">
        <v>132</v>
      </c>
      <c r="AD63" s="97" t="s">
        <v>15</v>
      </c>
      <c r="AE63" s="93" t="s">
        <v>46</v>
      </c>
      <c r="AF63" s="93" t="s">
        <v>129</v>
      </c>
      <c r="AG63" s="97" t="s">
        <v>86</v>
      </c>
      <c r="AH63" s="174">
        <v>857</v>
      </c>
      <c r="AI63" s="163">
        <f t="shared" si="1"/>
        <v>0</v>
      </c>
      <c r="AJ63" s="23">
        <v>20</v>
      </c>
      <c r="AK63" s="23">
        <v>625.85500000000002</v>
      </c>
      <c r="AL63" s="163">
        <f t="shared" si="0"/>
        <v>0</v>
      </c>
      <c r="AM63" s="23">
        <v>8</v>
      </c>
    </row>
    <row r="64" spans="1:39" x14ac:dyDescent="0.25">
      <c r="A64" s="88">
        <v>51</v>
      </c>
      <c r="B64" s="177"/>
      <c r="C64" s="91" t="s">
        <v>231</v>
      </c>
      <c r="D64" s="53" t="s">
        <v>27</v>
      </c>
      <c r="E64" s="53" t="s">
        <v>93</v>
      </c>
      <c r="F64" s="97" t="s">
        <v>28</v>
      </c>
      <c r="G64" s="53" t="s">
        <v>37</v>
      </c>
      <c r="H64" s="53" t="s">
        <v>101</v>
      </c>
      <c r="I64" s="97" t="s">
        <v>38</v>
      </c>
      <c r="J64" s="93" t="s">
        <v>87</v>
      </c>
      <c r="K64" s="93" t="s">
        <v>125</v>
      </c>
      <c r="L64" s="97" t="s">
        <v>84</v>
      </c>
      <c r="M64" s="93" t="s">
        <v>8</v>
      </c>
      <c r="N64" s="93" t="s">
        <v>132</v>
      </c>
      <c r="O64" s="97" t="s">
        <v>14</v>
      </c>
      <c r="P64" s="93" t="s">
        <v>35</v>
      </c>
      <c r="Q64" s="93" t="s">
        <v>96</v>
      </c>
      <c r="R64" s="97" t="s">
        <v>124</v>
      </c>
      <c r="S64" s="95">
        <v>15</v>
      </c>
      <c r="T64" s="95">
        <v>15</v>
      </c>
      <c r="U64" s="97">
        <v>15</v>
      </c>
      <c r="V64" s="95">
        <v>24</v>
      </c>
      <c r="W64" s="95">
        <v>24</v>
      </c>
      <c r="X64" s="97" t="s">
        <v>32</v>
      </c>
      <c r="Y64" s="95" t="s">
        <v>8</v>
      </c>
      <c r="Z64" s="95" t="s">
        <v>132</v>
      </c>
      <c r="AA64" s="97" t="s">
        <v>14</v>
      </c>
      <c r="AB64" s="93" t="s">
        <v>8</v>
      </c>
      <c r="AC64" s="93" t="s">
        <v>132</v>
      </c>
      <c r="AD64" s="97" t="s">
        <v>15</v>
      </c>
      <c r="AE64" s="93" t="s">
        <v>42</v>
      </c>
      <c r="AF64" s="93" t="s">
        <v>129</v>
      </c>
      <c r="AG64" s="97" t="s">
        <v>85</v>
      </c>
      <c r="AH64" s="174">
        <v>694.2</v>
      </c>
      <c r="AI64" s="163">
        <f t="shared" si="1"/>
        <v>0</v>
      </c>
      <c r="AJ64" s="23">
        <v>20</v>
      </c>
      <c r="AK64" s="23">
        <v>448.01500000000004</v>
      </c>
      <c r="AL64" s="163">
        <f t="shared" si="0"/>
        <v>0</v>
      </c>
      <c r="AM64" s="23">
        <v>8</v>
      </c>
    </row>
    <row r="65" spans="1:39" x14ac:dyDescent="0.25">
      <c r="A65" s="88">
        <v>52</v>
      </c>
      <c r="B65" s="177"/>
      <c r="C65" s="91" t="s">
        <v>232</v>
      </c>
      <c r="D65" s="53" t="s">
        <v>27</v>
      </c>
      <c r="E65" s="53" t="s">
        <v>93</v>
      </c>
      <c r="F65" s="97" t="s">
        <v>28</v>
      </c>
      <c r="G65" s="53" t="s">
        <v>37</v>
      </c>
      <c r="H65" s="53" t="s">
        <v>101</v>
      </c>
      <c r="I65" s="97" t="s">
        <v>38</v>
      </c>
      <c r="J65" s="93" t="s">
        <v>87</v>
      </c>
      <c r="K65" s="93" t="s">
        <v>125</v>
      </c>
      <c r="L65" s="97" t="s">
        <v>84</v>
      </c>
      <c r="M65" s="93" t="s">
        <v>8</v>
      </c>
      <c r="N65" s="93" t="s">
        <v>132</v>
      </c>
      <c r="O65" s="97" t="s">
        <v>14</v>
      </c>
      <c r="P65" s="93" t="s">
        <v>35</v>
      </c>
      <c r="Q65" s="93" t="s">
        <v>96</v>
      </c>
      <c r="R65" s="97" t="s">
        <v>124</v>
      </c>
      <c r="S65" s="95">
        <v>15</v>
      </c>
      <c r="T65" s="95">
        <v>15</v>
      </c>
      <c r="U65" s="97">
        <v>15</v>
      </c>
      <c r="V65" s="95">
        <v>24</v>
      </c>
      <c r="W65" s="95">
        <v>24</v>
      </c>
      <c r="X65" s="97" t="s">
        <v>32</v>
      </c>
      <c r="Y65" s="95" t="s">
        <v>8</v>
      </c>
      <c r="Z65" s="95" t="s">
        <v>132</v>
      </c>
      <c r="AA65" s="97" t="s">
        <v>14</v>
      </c>
      <c r="AB65" s="93" t="s">
        <v>8</v>
      </c>
      <c r="AC65" s="93" t="s">
        <v>132</v>
      </c>
      <c r="AD65" s="97" t="s">
        <v>15</v>
      </c>
      <c r="AE65" s="93" t="s">
        <v>46</v>
      </c>
      <c r="AF65" s="93" t="s">
        <v>129</v>
      </c>
      <c r="AG65" s="97" t="s">
        <v>86</v>
      </c>
      <c r="AH65" s="174">
        <v>1055.5999999999999</v>
      </c>
      <c r="AI65" s="163">
        <f t="shared" si="1"/>
        <v>0</v>
      </c>
      <c r="AJ65" s="23">
        <v>19</v>
      </c>
      <c r="AK65" s="23">
        <v>596.4</v>
      </c>
      <c r="AL65" s="163">
        <f t="shared" si="0"/>
        <v>0</v>
      </c>
      <c r="AM65" s="23">
        <v>8</v>
      </c>
    </row>
    <row r="66" spans="1:39" x14ac:dyDescent="0.25">
      <c r="A66" s="88">
        <v>53</v>
      </c>
      <c r="B66" s="177"/>
      <c r="C66" s="91" t="s">
        <v>233</v>
      </c>
      <c r="D66" s="53" t="s">
        <v>27</v>
      </c>
      <c r="E66" s="53" t="s">
        <v>93</v>
      </c>
      <c r="F66" s="97" t="s">
        <v>28</v>
      </c>
      <c r="G66" s="53" t="s">
        <v>37</v>
      </c>
      <c r="H66" s="53" t="s">
        <v>101</v>
      </c>
      <c r="I66" s="97" t="s">
        <v>38</v>
      </c>
      <c r="J66" s="93" t="s">
        <v>87</v>
      </c>
      <c r="K66" s="93" t="s">
        <v>125</v>
      </c>
      <c r="L66" s="97" t="s">
        <v>84</v>
      </c>
      <c r="M66" s="93" t="s">
        <v>8</v>
      </c>
      <c r="N66" s="93" t="s">
        <v>132</v>
      </c>
      <c r="O66" s="97" t="s">
        <v>14</v>
      </c>
      <c r="P66" s="93" t="s">
        <v>35</v>
      </c>
      <c r="Q66" s="93" t="s">
        <v>96</v>
      </c>
      <c r="R66" s="97" t="s">
        <v>124</v>
      </c>
      <c r="S66" s="95">
        <v>15</v>
      </c>
      <c r="T66" s="95">
        <v>15</v>
      </c>
      <c r="U66" s="97">
        <v>15</v>
      </c>
      <c r="V66" s="95">
        <v>30</v>
      </c>
      <c r="W66" s="95">
        <v>30</v>
      </c>
      <c r="X66" s="97" t="s">
        <v>36</v>
      </c>
      <c r="Y66" s="95" t="s">
        <v>8</v>
      </c>
      <c r="Z66" s="95" t="s">
        <v>132</v>
      </c>
      <c r="AA66" s="97" t="s">
        <v>14</v>
      </c>
      <c r="AB66" s="93" t="s">
        <v>8</v>
      </c>
      <c r="AC66" s="93" t="s">
        <v>132</v>
      </c>
      <c r="AD66" s="97" t="s">
        <v>15</v>
      </c>
      <c r="AE66" s="93" t="s">
        <v>42</v>
      </c>
      <c r="AF66" s="93" t="s">
        <v>129</v>
      </c>
      <c r="AG66" s="97" t="s">
        <v>85</v>
      </c>
      <c r="AH66" s="174">
        <v>786.98</v>
      </c>
      <c r="AI66" s="163">
        <f t="shared" si="1"/>
        <v>0</v>
      </c>
      <c r="AJ66" s="23">
        <v>20</v>
      </c>
      <c r="AK66" s="23">
        <v>463.35423076923081</v>
      </c>
      <c r="AL66" s="163">
        <f t="shared" si="0"/>
        <v>0</v>
      </c>
      <c r="AM66" s="23">
        <v>8</v>
      </c>
    </row>
    <row r="67" spans="1:39" x14ac:dyDescent="0.25">
      <c r="A67" s="88">
        <v>54</v>
      </c>
      <c r="B67" s="177"/>
      <c r="C67" s="91" t="s">
        <v>234</v>
      </c>
      <c r="D67" s="53" t="s">
        <v>27</v>
      </c>
      <c r="E67" s="53" t="s">
        <v>93</v>
      </c>
      <c r="F67" s="97" t="s">
        <v>28</v>
      </c>
      <c r="G67" s="53" t="s">
        <v>37</v>
      </c>
      <c r="H67" s="53" t="s">
        <v>101</v>
      </c>
      <c r="I67" s="97" t="s">
        <v>38</v>
      </c>
      <c r="J67" s="93" t="s">
        <v>87</v>
      </c>
      <c r="K67" s="93" t="s">
        <v>125</v>
      </c>
      <c r="L67" s="97" t="s">
        <v>84</v>
      </c>
      <c r="M67" s="93" t="s">
        <v>8</v>
      </c>
      <c r="N67" s="93" t="s">
        <v>132</v>
      </c>
      <c r="O67" s="97" t="s">
        <v>14</v>
      </c>
      <c r="P67" s="93" t="s">
        <v>35</v>
      </c>
      <c r="Q67" s="93" t="s">
        <v>96</v>
      </c>
      <c r="R67" s="97" t="s">
        <v>124</v>
      </c>
      <c r="S67" s="95">
        <v>15</v>
      </c>
      <c r="T67" s="95">
        <v>15</v>
      </c>
      <c r="U67" s="97">
        <v>15</v>
      </c>
      <c r="V67" s="95">
        <v>30</v>
      </c>
      <c r="W67" s="95">
        <v>30</v>
      </c>
      <c r="X67" s="97" t="s">
        <v>36</v>
      </c>
      <c r="Y67" s="95" t="s">
        <v>8</v>
      </c>
      <c r="Z67" s="95" t="s">
        <v>132</v>
      </c>
      <c r="AA67" s="97" t="s">
        <v>14</v>
      </c>
      <c r="AB67" s="93" t="s">
        <v>8</v>
      </c>
      <c r="AC67" s="93" t="s">
        <v>132</v>
      </c>
      <c r="AD67" s="97" t="s">
        <v>15</v>
      </c>
      <c r="AE67" s="93" t="s">
        <v>46</v>
      </c>
      <c r="AF67" s="93" t="s">
        <v>129</v>
      </c>
      <c r="AG67" s="97" t="s">
        <v>86</v>
      </c>
      <c r="AH67" s="174">
        <v>1182.1600000000001</v>
      </c>
      <c r="AI67" s="163">
        <f t="shared" si="1"/>
        <v>0</v>
      </c>
      <c r="AJ67" s="23">
        <v>19</v>
      </c>
      <c r="AK67" s="23">
        <v>633.70000000000005</v>
      </c>
      <c r="AL67" s="163">
        <f t="shared" si="0"/>
        <v>0</v>
      </c>
      <c r="AM67" s="23">
        <v>8</v>
      </c>
    </row>
    <row r="68" spans="1:39" x14ac:dyDescent="0.25">
      <c r="A68" s="88">
        <v>55</v>
      </c>
      <c r="B68" s="177"/>
      <c r="C68" s="91" t="s">
        <v>235</v>
      </c>
      <c r="D68" s="53" t="s">
        <v>27</v>
      </c>
      <c r="E68" s="53" t="s">
        <v>93</v>
      </c>
      <c r="F68" s="97" t="s">
        <v>28</v>
      </c>
      <c r="G68" s="53" t="s">
        <v>156</v>
      </c>
      <c r="H68" s="53" t="s">
        <v>156</v>
      </c>
      <c r="I68" s="97" t="s">
        <v>39</v>
      </c>
      <c r="J68" s="93" t="s">
        <v>78</v>
      </c>
      <c r="K68" s="93" t="s">
        <v>126</v>
      </c>
      <c r="L68" s="97" t="s">
        <v>31</v>
      </c>
      <c r="M68" s="93" t="s">
        <v>8</v>
      </c>
      <c r="N68" s="93" t="s">
        <v>132</v>
      </c>
      <c r="O68" s="97" t="s">
        <v>14</v>
      </c>
      <c r="P68" s="93" t="s">
        <v>16</v>
      </c>
      <c r="Q68" s="93" t="s">
        <v>575</v>
      </c>
      <c r="R68" s="97" t="s">
        <v>123</v>
      </c>
      <c r="S68" s="95">
        <v>15</v>
      </c>
      <c r="T68" s="95">
        <v>15</v>
      </c>
      <c r="U68" s="97">
        <v>15</v>
      </c>
      <c r="V68" s="95">
        <v>18</v>
      </c>
      <c r="W68" s="95">
        <v>18</v>
      </c>
      <c r="X68" s="97" t="s">
        <v>17</v>
      </c>
      <c r="Y68" s="95" t="s">
        <v>8</v>
      </c>
      <c r="Z68" s="95" t="s">
        <v>132</v>
      </c>
      <c r="AA68" s="97" t="s">
        <v>14</v>
      </c>
      <c r="AB68" s="93" t="s">
        <v>79</v>
      </c>
      <c r="AC68" s="93" t="s">
        <v>127</v>
      </c>
      <c r="AD68" s="97" t="s">
        <v>81</v>
      </c>
      <c r="AE68" s="93" t="s">
        <v>42</v>
      </c>
      <c r="AF68" s="93" t="s">
        <v>129</v>
      </c>
      <c r="AG68" s="97" t="s">
        <v>85</v>
      </c>
      <c r="AH68" s="174">
        <v>711.56</v>
      </c>
      <c r="AI68" s="163">
        <f t="shared" si="1"/>
        <v>0</v>
      </c>
      <c r="AJ68" s="23">
        <v>22</v>
      </c>
      <c r="AK68" s="23">
        <v>589.85</v>
      </c>
      <c r="AL68" s="163">
        <f t="shared" si="0"/>
        <v>0</v>
      </c>
      <c r="AM68" s="23">
        <v>8</v>
      </c>
    </row>
    <row r="69" spans="1:39" x14ac:dyDescent="0.25">
      <c r="A69" s="88">
        <v>56</v>
      </c>
      <c r="B69" s="177"/>
      <c r="C69" s="91" t="s">
        <v>236</v>
      </c>
      <c r="D69" s="53" t="s">
        <v>27</v>
      </c>
      <c r="E69" s="53" t="s">
        <v>93</v>
      </c>
      <c r="F69" s="97" t="s">
        <v>28</v>
      </c>
      <c r="G69" s="53" t="s">
        <v>156</v>
      </c>
      <c r="H69" s="53" t="s">
        <v>156</v>
      </c>
      <c r="I69" s="97" t="s">
        <v>39</v>
      </c>
      <c r="J69" s="93" t="s">
        <v>78</v>
      </c>
      <c r="K69" s="93" t="s">
        <v>126</v>
      </c>
      <c r="L69" s="97" t="s">
        <v>31</v>
      </c>
      <c r="M69" s="93" t="s">
        <v>8</v>
      </c>
      <c r="N69" s="93" t="s">
        <v>132</v>
      </c>
      <c r="O69" s="97" t="s">
        <v>14</v>
      </c>
      <c r="P69" s="93" t="s">
        <v>16</v>
      </c>
      <c r="Q69" s="93" t="s">
        <v>575</v>
      </c>
      <c r="R69" s="97" t="s">
        <v>123</v>
      </c>
      <c r="S69" s="95">
        <v>15</v>
      </c>
      <c r="T69" s="95">
        <v>15</v>
      </c>
      <c r="U69" s="97">
        <v>15</v>
      </c>
      <c r="V69" s="95">
        <v>18</v>
      </c>
      <c r="W69" s="95">
        <v>18</v>
      </c>
      <c r="X69" s="97" t="s">
        <v>17</v>
      </c>
      <c r="Y69" s="95" t="s">
        <v>8</v>
      </c>
      <c r="Z69" s="95" t="s">
        <v>132</v>
      </c>
      <c r="AA69" s="97" t="s">
        <v>14</v>
      </c>
      <c r="AB69" s="93" t="s">
        <v>79</v>
      </c>
      <c r="AC69" s="93" t="s">
        <v>127</v>
      </c>
      <c r="AD69" s="97" t="s">
        <v>81</v>
      </c>
      <c r="AE69" s="93" t="s">
        <v>46</v>
      </c>
      <c r="AF69" s="93" t="s">
        <v>129</v>
      </c>
      <c r="AG69" s="97" t="s">
        <v>86</v>
      </c>
      <c r="AH69" s="174">
        <v>1100.5</v>
      </c>
      <c r="AI69" s="163">
        <f t="shared" si="1"/>
        <v>0</v>
      </c>
      <c r="AJ69" s="23">
        <v>20</v>
      </c>
      <c r="AK69" s="23">
        <v>749.85</v>
      </c>
      <c r="AL69" s="163">
        <f t="shared" si="0"/>
        <v>0</v>
      </c>
      <c r="AM69" s="23">
        <v>8</v>
      </c>
    </row>
    <row r="70" spans="1:39" x14ac:dyDescent="0.25">
      <c r="A70" s="88">
        <v>57</v>
      </c>
      <c r="B70" s="177"/>
      <c r="C70" s="91" t="s">
        <v>237</v>
      </c>
      <c r="D70" s="53" t="s">
        <v>27</v>
      </c>
      <c r="E70" s="53" t="s">
        <v>93</v>
      </c>
      <c r="F70" s="97" t="s">
        <v>28</v>
      </c>
      <c r="G70" s="53" t="s">
        <v>156</v>
      </c>
      <c r="H70" s="53" t="s">
        <v>156</v>
      </c>
      <c r="I70" s="97" t="s">
        <v>39</v>
      </c>
      <c r="J70" s="93" t="s">
        <v>78</v>
      </c>
      <c r="K70" s="93" t="s">
        <v>126</v>
      </c>
      <c r="L70" s="97" t="s">
        <v>31</v>
      </c>
      <c r="M70" s="93" t="s">
        <v>8</v>
      </c>
      <c r="N70" s="93" t="s">
        <v>132</v>
      </c>
      <c r="O70" s="97" t="s">
        <v>14</v>
      </c>
      <c r="P70" s="93" t="s">
        <v>16</v>
      </c>
      <c r="Q70" s="93" t="s">
        <v>575</v>
      </c>
      <c r="R70" s="97" t="s">
        <v>123</v>
      </c>
      <c r="S70" s="95">
        <v>15</v>
      </c>
      <c r="T70" s="95">
        <v>15</v>
      </c>
      <c r="U70" s="97">
        <v>15</v>
      </c>
      <c r="V70" s="95">
        <v>24</v>
      </c>
      <c r="W70" s="95">
        <v>24</v>
      </c>
      <c r="X70" s="97" t="s">
        <v>32</v>
      </c>
      <c r="Y70" s="95" t="s">
        <v>8</v>
      </c>
      <c r="Z70" s="95" t="s">
        <v>132</v>
      </c>
      <c r="AA70" s="97" t="s">
        <v>14</v>
      </c>
      <c r="AB70" s="93" t="s">
        <v>79</v>
      </c>
      <c r="AC70" s="93" t="s">
        <v>127</v>
      </c>
      <c r="AD70" s="97" t="s">
        <v>81</v>
      </c>
      <c r="AE70" s="93" t="s">
        <v>42</v>
      </c>
      <c r="AF70" s="93" t="s">
        <v>129</v>
      </c>
      <c r="AG70" s="97" t="s">
        <v>85</v>
      </c>
      <c r="AH70" s="174">
        <v>690.25</v>
      </c>
      <c r="AI70" s="163">
        <f t="shared" si="1"/>
        <v>0</v>
      </c>
      <c r="AJ70" s="23">
        <v>24</v>
      </c>
      <c r="AK70" s="23">
        <v>636.1</v>
      </c>
      <c r="AL70" s="163">
        <f t="shared" si="0"/>
        <v>0</v>
      </c>
      <c r="AM70" s="23">
        <v>8</v>
      </c>
    </row>
    <row r="71" spans="1:39" x14ac:dyDescent="0.25">
      <c r="A71" s="88">
        <v>58</v>
      </c>
      <c r="B71" s="177"/>
      <c r="C71" s="91" t="s">
        <v>238</v>
      </c>
      <c r="D71" s="53" t="s">
        <v>27</v>
      </c>
      <c r="E71" s="53" t="s">
        <v>93</v>
      </c>
      <c r="F71" s="97" t="s">
        <v>28</v>
      </c>
      <c r="G71" s="53" t="s">
        <v>156</v>
      </c>
      <c r="H71" s="53" t="s">
        <v>156</v>
      </c>
      <c r="I71" s="97" t="s">
        <v>39</v>
      </c>
      <c r="J71" s="93" t="s">
        <v>78</v>
      </c>
      <c r="K71" s="93" t="s">
        <v>126</v>
      </c>
      <c r="L71" s="97" t="s">
        <v>31</v>
      </c>
      <c r="M71" s="93" t="s">
        <v>8</v>
      </c>
      <c r="N71" s="93" t="s">
        <v>132</v>
      </c>
      <c r="O71" s="97" t="s">
        <v>14</v>
      </c>
      <c r="P71" s="93" t="s">
        <v>16</v>
      </c>
      <c r="Q71" s="93" t="s">
        <v>575</v>
      </c>
      <c r="R71" s="97" t="s">
        <v>123</v>
      </c>
      <c r="S71" s="95">
        <v>15</v>
      </c>
      <c r="T71" s="95">
        <v>15</v>
      </c>
      <c r="U71" s="97">
        <v>15</v>
      </c>
      <c r="V71" s="95">
        <v>24</v>
      </c>
      <c r="W71" s="95">
        <v>24</v>
      </c>
      <c r="X71" s="97" t="s">
        <v>32</v>
      </c>
      <c r="Y71" s="95" t="s">
        <v>8</v>
      </c>
      <c r="Z71" s="95" t="s">
        <v>132</v>
      </c>
      <c r="AA71" s="97" t="s">
        <v>14</v>
      </c>
      <c r="AB71" s="93" t="s">
        <v>79</v>
      </c>
      <c r="AC71" s="93" t="s">
        <v>127</v>
      </c>
      <c r="AD71" s="97" t="s">
        <v>81</v>
      </c>
      <c r="AE71" s="93" t="s">
        <v>46</v>
      </c>
      <c r="AF71" s="93" t="s">
        <v>129</v>
      </c>
      <c r="AG71" s="97" t="s">
        <v>86</v>
      </c>
      <c r="AH71" s="174">
        <v>1118.5</v>
      </c>
      <c r="AI71" s="163">
        <f t="shared" si="1"/>
        <v>0</v>
      </c>
      <c r="AJ71" s="23">
        <v>20</v>
      </c>
      <c r="AK71" s="23">
        <v>796.1</v>
      </c>
      <c r="AL71" s="163">
        <f t="shared" si="0"/>
        <v>0</v>
      </c>
      <c r="AM71" s="23">
        <v>8</v>
      </c>
    </row>
    <row r="72" spans="1:39" x14ac:dyDescent="0.25">
      <c r="A72" s="88">
        <v>59</v>
      </c>
      <c r="B72" s="177"/>
      <c r="C72" s="91" t="s">
        <v>239</v>
      </c>
      <c r="D72" s="53" t="s">
        <v>27</v>
      </c>
      <c r="E72" s="53" t="s">
        <v>93</v>
      </c>
      <c r="F72" s="97" t="s">
        <v>28</v>
      </c>
      <c r="G72" s="53" t="s">
        <v>156</v>
      </c>
      <c r="H72" s="53" t="s">
        <v>156</v>
      </c>
      <c r="I72" s="97" t="s">
        <v>39</v>
      </c>
      <c r="J72" s="93" t="s">
        <v>78</v>
      </c>
      <c r="K72" s="93" t="s">
        <v>126</v>
      </c>
      <c r="L72" s="97" t="s">
        <v>31</v>
      </c>
      <c r="M72" s="93" t="s">
        <v>8</v>
      </c>
      <c r="N72" s="93" t="s">
        <v>132</v>
      </c>
      <c r="O72" s="97" t="s">
        <v>14</v>
      </c>
      <c r="P72" s="93" t="s">
        <v>35</v>
      </c>
      <c r="Q72" s="93" t="s">
        <v>96</v>
      </c>
      <c r="R72" s="97" t="s">
        <v>124</v>
      </c>
      <c r="S72" s="95">
        <v>15</v>
      </c>
      <c r="T72" s="95">
        <v>15</v>
      </c>
      <c r="U72" s="97">
        <v>15</v>
      </c>
      <c r="V72" s="95">
        <v>18</v>
      </c>
      <c r="W72" s="95">
        <v>18</v>
      </c>
      <c r="X72" s="97" t="s">
        <v>17</v>
      </c>
      <c r="Y72" s="95" t="s">
        <v>8</v>
      </c>
      <c r="Z72" s="95" t="s">
        <v>132</v>
      </c>
      <c r="AA72" s="97" t="s">
        <v>14</v>
      </c>
      <c r="AB72" s="93" t="s">
        <v>79</v>
      </c>
      <c r="AC72" s="93" t="s">
        <v>127</v>
      </c>
      <c r="AD72" s="97" t="s">
        <v>81</v>
      </c>
      <c r="AE72" s="93" t="s">
        <v>42</v>
      </c>
      <c r="AF72" s="93" t="s">
        <v>129</v>
      </c>
      <c r="AG72" s="97" t="s">
        <v>85</v>
      </c>
      <c r="AH72" s="174">
        <v>684</v>
      </c>
      <c r="AI72" s="163">
        <f t="shared" si="1"/>
        <v>0</v>
      </c>
      <c r="AJ72" s="23">
        <v>21</v>
      </c>
      <c r="AK72" s="23">
        <v>516.75</v>
      </c>
      <c r="AL72" s="163">
        <f t="shared" si="0"/>
        <v>0</v>
      </c>
      <c r="AM72" s="23">
        <v>8</v>
      </c>
    </row>
    <row r="73" spans="1:39" x14ac:dyDescent="0.25">
      <c r="A73" s="88">
        <v>60</v>
      </c>
      <c r="B73" s="177"/>
      <c r="C73" s="91" t="s">
        <v>240</v>
      </c>
      <c r="D73" s="53" t="s">
        <v>27</v>
      </c>
      <c r="E73" s="53" t="s">
        <v>93</v>
      </c>
      <c r="F73" s="97" t="s">
        <v>28</v>
      </c>
      <c r="G73" s="53" t="s">
        <v>156</v>
      </c>
      <c r="H73" s="53" t="s">
        <v>156</v>
      </c>
      <c r="I73" s="97" t="s">
        <v>39</v>
      </c>
      <c r="J73" s="93" t="s">
        <v>78</v>
      </c>
      <c r="K73" s="93" t="s">
        <v>126</v>
      </c>
      <c r="L73" s="97" t="s">
        <v>31</v>
      </c>
      <c r="M73" s="93" t="s">
        <v>8</v>
      </c>
      <c r="N73" s="93" t="s">
        <v>132</v>
      </c>
      <c r="O73" s="97" t="s">
        <v>14</v>
      </c>
      <c r="P73" s="93" t="s">
        <v>35</v>
      </c>
      <c r="Q73" s="93" t="s">
        <v>96</v>
      </c>
      <c r="R73" s="97" t="s">
        <v>124</v>
      </c>
      <c r="S73" s="95">
        <v>15</v>
      </c>
      <c r="T73" s="95">
        <v>15</v>
      </c>
      <c r="U73" s="97">
        <v>15</v>
      </c>
      <c r="V73" s="95">
        <v>18</v>
      </c>
      <c r="W73" s="95">
        <v>18</v>
      </c>
      <c r="X73" s="97" t="s">
        <v>17</v>
      </c>
      <c r="Y73" s="95" t="s">
        <v>8</v>
      </c>
      <c r="Z73" s="95" t="s">
        <v>132</v>
      </c>
      <c r="AA73" s="97" t="s">
        <v>14</v>
      </c>
      <c r="AB73" s="93" t="s">
        <v>79</v>
      </c>
      <c r="AC73" s="93" t="s">
        <v>127</v>
      </c>
      <c r="AD73" s="97" t="s">
        <v>81</v>
      </c>
      <c r="AE73" s="93" t="s">
        <v>46</v>
      </c>
      <c r="AF73" s="93" t="s">
        <v>129</v>
      </c>
      <c r="AG73" s="97" t="s">
        <v>86</v>
      </c>
      <c r="AH73" s="174">
        <v>1184.4100000000001</v>
      </c>
      <c r="AI73" s="163">
        <f t="shared" si="1"/>
        <v>0</v>
      </c>
      <c r="AJ73" s="23">
        <v>20</v>
      </c>
      <c r="AK73" s="23">
        <v>620.75</v>
      </c>
      <c r="AL73" s="163">
        <f t="shared" si="0"/>
        <v>0</v>
      </c>
      <c r="AM73" s="23">
        <v>8</v>
      </c>
    </row>
    <row r="74" spans="1:39" x14ac:dyDescent="0.25">
      <c r="A74" s="88">
        <v>61</v>
      </c>
      <c r="B74" s="177"/>
      <c r="C74" s="91" t="s">
        <v>241</v>
      </c>
      <c r="D74" s="53" t="s">
        <v>27</v>
      </c>
      <c r="E74" s="53" t="s">
        <v>93</v>
      </c>
      <c r="F74" s="97" t="s">
        <v>28</v>
      </c>
      <c r="G74" s="53" t="s">
        <v>156</v>
      </c>
      <c r="H74" s="53" t="s">
        <v>156</v>
      </c>
      <c r="I74" s="97" t="s">
        <v>39</v>
      </c>
      <c r="J74" s="93" t="s">
        <v>78</v>
      </c>
      <c r="K74" s="93" t="s">
        <v>126</v>
      </c>
      <c r="L74" s="97" t="s">
        <v>31</v>
      </c>
      <c r="M74" s="93" t="s">
        <v>8</v>
      </c>
      <c r="N74" s="93" t="s">
        <v>132</v>
      </c>
      <c r="O74" s="97" t="s">
        <v>14</v>
      </c>
      <c r="P74" s="93" t="s">
        <v>35</v>
      </c>
      <c r="Q74" s="93" t="s">
        <v>96</v>
      </c>
      <c r="R74" s="97" t="s">
        <v>124</v>
      </c>
      <c r="S74" s="95">
        <v>15</v>
      </c>
      <c r="T74" s="95">
        <v>15</v>
      </c>
      <c r="U74" s="97">
        <v>15</v>
      </c>
      <c r="V74" s="95">
        <v>24</v>
      </c>
      <c r="W74" s="95">
        <v>24</v>
      </c>
      <c r="X74" s="97" t="s">
        <v>32</v>
      </c>
      <c r="Y74" s="95" t="s">
        <v>8</v>
      </c>
      <c r="Z74" s="95" t="s">
        <v>132</v>
      </c>
      <c r="AA74" s="97" t="s">
        <v>14</v>
      </c>
      <c r="AB74" s="93" t="s">
        <v>79</v>
      </c>
      <c r="AC74" s="93" t="s">
        <v>127</v>
      </c>
      <c r="AD74" s="97" t="s">
        <v>81</v>
      </c>
      <c r="AE74" s="93" t="s">
        <v>42</v>
      </c>
      <c r="AF74" s="93" t="s">
        <v>129</v>
      </c>
      <c r="AG74" s="97" t="s">
        <v>85</v>
      </c>
      <c r="AH74" s="174">
        <v>734</v>
      </c>
      <c r="AI74" s="163">
        <f t="shared" si="1"/>
        <v>0</v>
      </c>
      <c r="AJ74" s="23">
        <v>21</v>
      </c>
      <c r="AK74" s="23">
        <v>584.40115384615387</v>
      </c>
      <c r="AL74" s="163">
        <f t="shared" si="0"/>
        <v>0</v>
      </c>
      <c r="AM74" s="23">
        <v>8</v>
      </c>
    </row>
    <row r="75" spans="1:39" x14ac:dyDescent="0.25">
      <c r="A75" s="88">
        <v>62</v>
      </c>
      <c r="B75" s="177"/>
      <c r="C75" s="91" t="s">
        <v>242</v>
      </c>
      <c r="D75" s="53" t="s">
        <v>27</v>
      </c>
      <c r="E75" s="53" t="s">
        <v>93</v>
      </c>
      <c r="F75" s="97" t="s">
        <v>28</v>
      </c>
      <c r="G75" s="53" t="s">
        <v>156</v>
      </c>
      <c r="H75" s="53" t="s">
        <v>156</v>
      </c>
      <c r="I75" s="97" t="s">
        <v>39</v>
      </c>
      <c r="J75" s="93" t="s">
        <v>78</v>
      </c>
      <c r="K75" s="93" t="s">
        <v>126</v>
      </c>
      <c r="L75" s="97" t="s">
        <v>31</v>
      </c>
      <c r="M75" s="93" t="s">
        <v>8</v>
      </c>
      <c r="N75" s="93" t="s">
        <v>132</v>
      </c>
      <c r="O75" s="97" t="s">
        <v>14</v>
      </c>
      <c r="P75" s="93" t="s">
        <v>35</v>
      </c>
      <c r="Q75" s="93" t="s">
        <v>96</v>
      </c>
      <c r="R75" s="97" t="s">
        <v>124</v>
      </c>
      <c r="S75" s="95">
        <v>15</v>
      </c>
      <c r="T75" s="95">
        <v>15</v>
      </c>
      <c r="U75" s="97">
        <v>15</v>
      </c>
      <c r="V75" s="95">
        <v>24</v>
      </c>
      <c r="W75" s="95">
        <v>24</v>
      </c>
      <c r="X75" s="97" t="s">
        <v>32</v>
      </c>
      <c r="Y75" s="95" t="s">
        <v>8</v>
      </c>
      <c r="Z75" s="95" t="s">
        <v>132</v>
      </c>
      <c r="AA75" s="97" t="s">
        <v>14</v>
      </c>
      <c r="AB75" s="93" t="s">
        <v>79</v>
      </c>
      <c r="AC75" s="93" t="s">
        <v>127</v>
      </c>
      <c r="AD75" s="97" t="s">
        <v>81</v>
      </c>
      <c r="AE75" s="93" t="s">
        <v>46</v>
      </c>
      <c r="AF75" s="93" t="s">
        <v>129</v>
      </c>
      <c r="AG75" s="97" t="s">
        <v>86</v>
      </c>
      <c r="AH75" s="174">
        <v>1459</v>
      </c>
      <c r="AI75" s="163">
        <f t="shared" si="1"/>
        <v>0</v>
      </c>
      <c r="AJ75" s="23">
        <v>20</v>
      </c>
      <c r="AK75" s="23">
        <v>756.45</v>
      </c>
      <c r="AL75" s="163">
        <f t="shared" si="0"/>
        <v>0</v>
      </c>
      <c r="AM75" s="23">
        <v>8</v>
      </c>
    </row>
    <row r="76" spans="1:39" x14ac:dyDescent="0.25">
      <c r="A76" s="88">
        <v>63</v>
      </c>
      <c r="B76" s="177"/>
      <c r="C76" s="91" t="s">
        <v>243</v>
      </c>
      <c r="D76" s="53" t="s">
        <v>27</v>
      </c>
      <c r="E76" s="53" t="s">
        <v>93</v>
      </c>
      <c r="F76" s="97" t="s">
        <v>28</v>
      </c>
      <c r="G76" s="53" t="s">
        <v>156</v>
      </c>
      <c r="H76" s="53" t="s">
        <v>156</v>
      </c>
      <c r="I76" s="97" t="s">
        <v>39</v>
      </c>
      <c r="J76" s="93" t="s">
        <v>33</v>
      </c>
      <c r="K76" s="93" t="s">
        <v>105</v>
      </c>
      <c r="L76" s="97" t="s">
        <v>34</v>
      </c>
      <c r="M76" s="93" t="s">
        <v>8</v>
      </c>
      <c r="N76" s="93" t="s">
        <v>132</v>
      </c>
      <c r="O76" s="97" t="s">
        <v>14</v>
      </c>
      <c r="P76" s="93" t="s">
        <v>16</v>
      </c>
      <c r="Q76" s="93" t="s">
        <v>575</v>
      </c>
      <c r="R76" s="97" t="s">
        <v>123</v>
      </c>
      <c r="S76" s="95">
        <v>15</v>
      </c>
      <c r="T76" s="95">
        <v>15</v>
      </c>
      <c r="U76" s="97">
        <v>15</v>
      </c>
      <c r="V76" s="95">
        <v>18</v>
      </c>
      <c r="W76" s="95">
        <v>18</v>
      </c>
      <c r="X76" s="97" t="s">
        <v>17</v>
      </c>
      <c r="Y76" s="95" t="s">
        <v>8</v>
      </c>
      <c r="Z76" s="95" t="s">
        <v>132</v>
      </c>
      <c r="AA76" s="97" t="s">
        <v>14</v>
      </c>
      <c r="AB76" s="93" t="s">
        <v>8</v>
      </c>
      <c r="AC76" s="93" t="s">
        <v>132</v>
      </c>
      <c r="AD76" s="97" t="s">
        <v>15</v>
      </c>
      <c r="AE76" s="93" t="s">
        <v>42</v>
      </c>
      <c r="AF76" s="93" t="s">
        <v>129</v>
      </c>
      <c r="AG76" s="97" t="s">
        <v>85</v>
      </c>
      <c r="AH76" s="174">
        <v>661.83</v>
      </c>
      <c r="AI76" s="163">
        <f t="shared" si="1"/>
        <v>0</v>
      </c>
      <c r="AJ76" s="23">
        <v>23</v>
      </c>
      <c r="AK76" s="23">
        <v>449.25</v>
      </c>
      <c r="AL76" s="163">
        <f t="shared" si="0"/>
        <v>0</v>
      </c>
      <c r="AM76" s="23">
        <v>8</v>
      </c>
    </row>
    <row r="77" spans="1:39" x14ac:dyDescent="0.25">
      <c r="A77" s="88">
        <v>64</v>
      </c>
      <c r="B77" s="177"/>
      <c r="C77" s="91" t="s">
        <v>244</v>
      </c>
      <c r="D77" s="53" t="s">
        <v>27</v>
      </c>
      <c r="E77" s="53" t="s">
        <v>93</v>
      </c>
      <c r="F77" s="97" t="s">
        <v>28</v>
      </c>
      <c r="G77" s="53" t="s">
        <v>156</v>
      </c>
      <c r="H77" s="53" t="s">
        <v>156</v>
      </c>
      <c r="I77" s="97" t="s">
        <v>39</v>
      </c>
      <c r="J77" s="93" t="s">
        <v>33</v>
      </c>
      <c r="K77" s="93" t="s">
        <v>105</v>
      </c>
      <c r="L77" s="97" t="s">
        <v>34</v>
      </c>
      <c r="M77" s="93" t="s">
        <v>8</v>
      </c>
      <c r="N77" s="93" t="s">
        <v>132</v>
      </c>
      <c r="O77" s="97" t="s">
        <v>14</v>
      </c>
      <c r="P77" s="93" t="s">
        <v>16</v>
      </c>
      <c r="Q77" s="93" t="s">
        <v>575</v>
      </c>
      <c r="R77" s="97" t="s">
        <v>123</v>
      </c>
      <c r="S77" s="95">
        <v>15</v>
      </c>
      <c r="T77" s="95">
        <v>15</v>
      </c>
      <c r="U77" s="97">
        <v>15</v>
      </c>
      <c r="V77" s="95">
        <v>18</v>
      </c>
      <c r="W77" s="95">
        <v>18</v>
      </c>
      <c r="X77" s="97" t="s">
        <v>17</v>
      </c>
      <c r="Y77" s="95" t="s">
        <v>8</v>
      </c>
      <c r="Z77" s="95" t="s">
        <v>132</v>
      </c>
      <c r="AA77" s="97" t="s">
        <v>14</v>
      </c>
      <c r="AB77" s="93" t="s">
        <v>8</v>
      </c>
      <c r="AC77" s="93" t="s">
        <v>132</v>
      </c>
      <c r="AD77" s="97" t="s">
        <v>15</v>
      </c>
      <c r="AE77" s="93" t="s">
        <v>46</v>
      </c>
      <c r="AF77" s="93" t="s">
        <v>129</v>
      </c>
      <c r="AG77" s="97" t="s">
        <v>86</v>
      </c>
      <c r="AH77" s="174">
        <v>1147</v>
      </c>
      <c r="AI77" s="163">
        <f t="shared" si="1"/>
        <v>0</v>
      </c>
      <c r="AJ77" s="23">
        <v>20</v>
      </c>
      <c r="AK77" s="23">
        <v>657.35</v>
      </c>
      <c r="AL77" s="163">
        <f t="shared" si="0"/>
        <v>0</v>
      </c>
      <c r="AM77" s="23">
        <v>8</v>
      </c>
    </row>
    <row r="78" spans="1:39" x14ac:dyDescent="0.25">
      <c r="A78" s="88">
        <v>65</v>
      </c>
      <c r="B78" s="177"/>
      <c r="C78" s="91" t="s">
        <v>245</v>
      </c>
      <c r="D78" s="53" t="s">
        <v>27</v>
      </c>
      <c r="E78" s="53" t="s">
        <v>93</v>
      </c>
      <c r="F78" s="97" t="s">
        <v>28</v>
      </c>
      <c r="G78" s="53" t="s">
        <v>156</v>
      </c>
      <c r="H78" s="53" t="s">
        <v>156</v>
      </c>
      <c r="I78" s="97" t="s">
        <v>39</v>
      </c>
      <c r="J78" s="93" t="s">
        <v>33</v>
      </c>
      <c r="K78" s="93" t="s">
        <v>105</v>
      </c>
      <c r="L78" s="97" t="s">
        <v>34</v>
      </c>
      <c r="M78" s="93" t="s">
        <v>8</v>
      </c>
      <c r="N78" s="93" t="s">
        <v>132</v>
      </c>
      <c r="O78" s="97" t="s">
        <v>14</v>
      </c>
      <c r="P78" s="93" t="s">
        <v>16</v>
      </c>
      <c r="Q78" s="93" t="s">
        <v>575</v>
      </c>
      <c r="R78" s="97" t="s">
        <v>123</v>
      </c>
      <c r="S78" s="95">
        <v>15</v>
      </c>
      <c r="T78" s="95">
        <v>15</v>
      </c>
      <c r="U78" s="97">
        <v>15</v>
      </c>
      <c r="V78" s="95">
        <v>24</v>
      </c>
      <c r="W78" s="95">
        <v>24</v>
      </c>
      <c r="X78" s="97" t="s">
        <v>32</v>
      </c>
      <c r="Y78" s="95" t="s">
        <v>8</v>
      </c>
      <c r="Z78" s="95" t="s">
        <v>132</v>
      </c>
      <c r="AA78" s="97" t="s">
        <v>14</v>
      </c>
      <c r="AB78" s="93" t="s">
        <v>8</v>
      </c>
      <c r="AC78" s="93" t="s">
        <v>132</v>
      </c>
      <c r="AD78" s="97" t="s">
        <v>15</v>
      </c>
      <c r="AE78" s="93" t="s">
        <v>42</v>
      </c>
      <c r="AF78" s="93" t="s">
        <v>129</v>
      </c>
      <c r="AG78" s="97" t="s">
        <v>85</v>
      </c>
      <c r="AH78" s="174">
        <v>592.34</v>
      </c>
      <c r="AI78" s="163">
        <f t="shared" si="1"/>
        <v>0</v>
      </c>
      <c r="AJ78" s="23">
        <v>24</v>
      </c>
      <c r="AK78" s="23">
        <v>474.67500000000001</v>
      </c>
      <c r="AL78" s="163">
        <f t="shared" ref="AL78:AL141" si="2">AK78*$B78</f>
        <v>0</v>
      </c>
      <c r="AM78" s="23">
        <v>8</v>
      </c>
    </row>
    <row r="79" spans="1:39" x14ac:dyDescent="0.25">
      <c r="A79" s="88">
        <v>66</v>
      </c>
      <c r="B79" s="177"/>
      <c r="C79" s="91" t="s">
        <v>246</v>
      </c>
      <c r="D79" s="53" t="s">
        <v>27</v>
      </c>
      <c r="E79" s="53" t="s">
        <v>93</v>
      </c>
      <c r="F79" s="97" t="s">
        <v>28</v>
      </c>
      <c r="G79" s="53" t="s">
        <v>156</v>
      </c>
      <c r="H79" s="53" t="s">
        <v>156</v>
      </c>
      <c r="I79" s="97" t="s">
        <v>39</v>
      </c>
      <c r="J79" s="93" t="s">
        <v>33</v>
      </c>
      <c r="K79" s="93" t="s">
        <v>105</v>
      </c>
      <c r="L79" s="97" t="s">
        <v>34</v>
      </c>
      <c r="M79" s="93" t="s">
        <v>8</v>
      </c>
      <c r="N79" s="93" t="s">
        <v>132</v>
      </c>
      <c r="O79" s="97" t="s">
        <v>14</v>
      </c>
      <c r="P79" s="93" t="s">
        <v>16</v>
      </c>
      <c r="Q79" s="93" t="s">
        <v>575</v>
      </c>
      <c r="R79" s="97" t="s">
        <v>123</v>
      </c>
      <c r="S79" s="95">
        <v>15</v>
      </c>
      <c r="T79" s="95">
        <v>15</v>
      </c>
      <c r="U79" s="97">
        <v>15</v>
      </c>
      <c r="V79" s="95">
        <v>24</v>
      </c>
      <c r="W79" s="95">
        <v>24</v>
      </c>
      <c r="X79" s="97" t="s">
        <v>32</v>
      </c>
      <c r="Y79" s="95" t="s">
        <v>8</v>
      </c>
      <c r="Z79" s="95" t="s">
        <v>132</v>
      </c>
      <c r="AA79" s="97" t="s">
        <v>14</v>
      </c>
      <c r="AB79" s="93" t="s">
        <v>8</v>
      </c>
      <c r="AC79" s="93" t="s">
        <v>132</v>
      </c>
      <c r="AD79" s="97" t="s">
        <v>15</v>
      </c>
      <c r="AE79" s="93" t="s">
        <v>46</v>
      </c>
      <c r="AF79" s="93" t="s">
        <v>129</v>
      </c>
      <c r="AG79" s="97" t="s">
        <v>86</v>
      </c>
      <c r="AH79" s="174">
        <v>1165</v>
      </c>
      <c r="AI79" s="163">
        <f t="shared" ref="AI79:AI142" si="3">AH79*$B79</f>
        <v>0</v>
      </c>
      <c r="AJ79" s="23">
        <v>20</v>
      </c>
      <c r="AK79" s="23">
        <v>682.77499999999998</v>
      </c>
      <c r="AL79" s="163">
        <f t="shared" si="2"/>
        <v>0</v>
      </c>
      <c r="AM79" s="23">
        <v>8</v>
      </c>
    </row>
    <row r="80" spans="1:39" x14ac:dyDescent="0.25">
      <c r="A80" s="88">
        <v>67</v>
      </c>
      <c r="B80" s="177"/>
      <c r="C80" s="91" t="s">
        <v>247</v>
      </c>
      <c r="D80" s="53" t="s">
        <v>27</v>
      </c>
      <c r="E80" s="53" t="s">
        <v>93</v>
      </c>
      <c r="F80" s="97" t="s">
        <v>28</v>
      </c>
      <c r="G80" s="53" t="s">
        <v>156</v>
      </c>
      <c r="H80" s="53" t="s">
        <v>156</v>
      </c>
      <c r="I80" s="97" t="s">
        <v>39</v>
      </c>
      <c r="J80" s="93" t="s">
        <v>33</v>
      </c>
      <c r="K80" s="93" t="s">
        <v>105</v>
      </c>
      <c r="L80" s="97" t="s">
        <v>34</v>
      </c>
      <c r="M80" s="93" t="s">
        <v>8</v>
      </c>
      <c r="N80" s="93" t="s">
        <v>132</v>
      </c>
      <c r="O80" s="97" t="s">
        <v>14</v>
      </c>
      <c r="P80" s="93" t="s">
        <v>35</v>
      </c>
      <c r="Q80" s="93" t="s">
        <v>96</v>
      </c>
      <c r="R80" s="97" t="s">
        <v>124</v>
      </c>
      <c r="S80" s="95">
        <v>15</v>
      </c>
      <c r="T80" s="95">
        <v>15</v>
      </c>
      <c r="U80" s="97">
        <v>15</v>
      </c>
      <c r="V80" s="95">
        <v>18</v>
      </c>
      <c r="W80" s="95">
        <v>18</v>
      </c>
      <c r="X80" s="97" t="s">
        <v>17</v>
      </c>
      <c r="Y80" s="95" t="s">
        <v>8</v>
      </c>
      <c r="Z80" s="95" t="s">
        <v>132</v>
      </c>
      <c r="AA80" s="97" t="s">
        <v>14</v>
      </c>
      <c r="AB80" s="93" t="s">
        <v>8</v>
      </c>
      <c r="AC80" s="93" t="s">
        <v>132</v>
      </c>
      <c r="AD80" s="97" t="s">
        <v>15</v>
      </c>
      <c r="AE80" s="93" t="s">
        <v>42</v>
      </c>
      <c r="AF80" s="93" t="s">
        <v>129</v>
      </c>
      <c r="AG80" s="97" t="s">
        <v>85</v>
      </c>
      <c r="AH80" s="174">
        <v>1119.7</v>
      </c>
      <c r="AI80" s="163">
        <f t="shared" si="3"/>
        <v>0</v>
      </c>
      <c r="AJ80" s="23">
        <v>18</v>
      </c>
      <c r="AK80" s="23">
        <v>471.9</v>
      </c>
      <c r="AL80" s="163">
        <f t="shared" si="2"/>
        <v>0</v>
      </c>
      <c r="AM80" s="23">
        <v>8</v>
      </c>
    </row>
    <row r="81" spans="1:39" x14ac:dyDescent="0.25">
      <c r="A81" s="88">
        <v>68</v>
      </c>
      <c r="B81" s="177"/>
      <c r="C81" s="91" t="s">
        <v>248</v>
      </c>
      <c r="D81" s="53" t="s">
        <v>27</v>
      </c>
      <c r="E81" s="53" t="s">
        <v>93</v>
      </c>
      <c r="F81" s="97" t="s">
        <v>28</v>
      </c>
      <c r="G81" s="53" t="s">
        <v>156</v>
      </c>
      <c r="H81" s="53" t="s">
        <v>156</v>
      </c>
      <c r="I81" s="97" t="s">
        <v>39</v>
      </c>
      <c r="J81" s="93" t="s">
        <v>33</v>
      </c>
      <c r="K81" s="93" t="s">
        <v>105</v>
      </c>
      <c r="L81" s="97" t="s">
        <v>34</v>
      </c>
      <c r="M81" s="93" t="s">
        <v>8</v>
      </c>
      <c r="N81" s="93" t="s">
        <v>132</v>
      </c>
      <c r="O81" s="97" t="s">
        <v>14</v>
      </c>
      <c r="P81" s="93" t="s">
        <v>35</v>
      </c>
      <c r="Q81" s="93" t="s">
        <v>96</v>
      </c>
      <c r="R81" s="97" t="s">
        <v>124</v>
      </c>
      <c r="S81" s="95">
        <v>15</v>
      </c>
      <c r="T81" s="95">
        <v>15</v>
      </c>
      <c r="U81" s="97">
        <v>15</v>
      </c>
      <c r="V81" s="95">
        <v>18</v>
      </c>
      <c r="W81" s="95">
        <v>18</v>
      </c>
      <c r="X81" s="97" t="s">
        <v>17</v>
      </c>
      <c r="Y81" s="95" t="s">
        <v>8</v>
      </c>
      <c r="Z81" s="95" t="s">
        <v>132</v>
      </c>
      <c r="AA81" s="97" t="s">
        <v>14</v>
      </c>
      <c r="AB81" s="93" t="s">
        <v>8</v>
      </c>
      <c r="AC81" s="93" t="s">
        <v>132</v>
      </c>
      <c r="AD81" s="97" t="s">
        <v>15</v>
      </c>
      <c r="AE81" s="93" t="s">
        <v>46</v>
      </c>
      <c r="AF81" s="93" t="s">
        <v>129</v>
      </c>
      <c r="AG81" s="97" t="s">
        <v>86</v>
      </c>
      <c r="AH81" s="174">
        <v>1519.38</v>
      </c>
      <c r="AI81" s="163">
        <f t="shared" si="3"/>
        <v>0</v>
      </c>
      <c r="AJ81" s="23">
        <v>18</v>
      </c>
      <c r="AK81" s="23">
        <v>575.90000000000009</v>
      </c>
      <c r="AL81" s="163">
        <f t="shared" si="2"/>
        <v>0</v>
      </c>
      <c r="AM81" s="23">
        <v>8</v>
      </c>
    </row>
    <row r="82" spans="1:39" x14ac:dyDescent="0.25">
      <c r="A82" s="88">
        <v>69</v>
      </c>
      <c r="B82" s="177"/>
      <c r="C82" s="91" t="s">
        <v>249</v>
      </c>
      <c r="D82" s="53" t="s">
        <v>27</v>
      </c>
      <c r="E82" s="53" t="s">
        <v>93</v>
      </c>
      <c r="F82" s="97" t="s">
        <v>28</v>
      </c>
      <c r="G82" s="53" t="s">
        <v>156</v>
      </c>
      <c r="H82" s="53" t="s">
        <v>156</v>
      </c>
      <c r="I82" s="97" t="s">
        <v>39</v>
      </c>
      <c r="J82" s="93" t="s">
        <v>33</v>
      </c>
      <c r="K82" s="93" t="s">
        <v>105</v>
      </c>
      <c r="L82" s="97" t="s">
        <v>34</v>
      </c>
      <c r="M82" s="93" t="s">
        <v>8</v>
      </c>
      <c r="N82" s="93" t="s">
        <v>132</v>
      </c>
      <c r="O82" s="97" t="s">
        <v>14</v>
      </c>
      <c r="P82" s="93" t="s">
        <v>35</v>
      </c>
      <c r="Q82" s="93" t="s">
        <v>96</v>
      </c>
      <c r="R82" s="97" t="s">
        <v>124</v>
      </c>
      <c r="S82" s="95">
        <v>15</v>
      </c>
      <c r="T82" s="95">
        <v>15</v>
      </c>
      <c r="U82" s="97">
        <v>15</v>
      </c>
      <c r="V82" s="95">
        <v>24</v>
      </c>
      <c r="W82" s="95">
        <v>24</v>
      </c>
      <c r="X82" s="97" t="s">
        <v>32</v>
      </c>
      <c r="Y82" s="95" t="s">
        <v>8</v>
      </c>
      <c r="Z82" s="95" t="s">
        <v>132</v>
      </c>
      <c r="AA82" s="97" t="s">
        <v>14</v>
      </c>
      <c r="AB82" s="93" t="s">
        <v>8</v>
      </c>
      <c r="AC82" s="93" t="s">
        <v>132</v>
      </c>
      <c r="AD82" s="97" t="s">
        <v>15</v>
      </c>
      <c r="AE82" s="93" t="s">
        <v>42</v>
      </c>
      <c r="AF82" s="93" t="s">
        <v>129</v>
      </c>
      <c r="AG82" s="97" t="s">
        <v>85</v>
      </c>
      <c r="AH82" s="174">
        <v>781.7</v>
      </c>
      <c r="AI82" s="163">
        <f t="shared" si="3"/>
        <v>0</v>
      </c>
      <c r="AJ82" s="23">
        <v>20</v>
      </c>
      <c r="AK82" s="23">
        <v>501.8</v>
      </c>
      <c r="AL82" s="163">
        <f t="shared" si="2"/>
        <v>0</v>
      </c>
      <c r="AM82" s="23">
        <v>8</v>
      </c>
    </row>
    <row r="83" spans="1:39" x14ac:dyDescent="0.25">
      <c r="A83" s="88">
        <v>70</v>
      </c>
      <c r="B83" s="177"/>
      <c r="C83" s="91" t="s">
        <v>250</v>
      </c>
      <c r="D83" s="53" t="s">
        <v>27</v>
      </c>
      <c r="E83" s="53" t="s">
        <v>93</v>
      </c>
      <c r="F83" s="97" t="s">
        <v>28</v>
      </c>
      <c r="G83" s="53" t="s">
        <v>156</v>
      </c>
      <c r="H83" s="53" t="s">
        <v>156</v>
      </c>
      <c r="I83" s="97" t="s">
        <v>39</v>
      </c>
      <c r="J83" s="93" t="s">
        <v>33</v>
      </c>
      <c r="K83" s="93" t="s">
        <v>105</v>
      </c>
      <c r="L83" s="97" t="s">
        <v>34</v>
      </c>
      <c r="M83" s="93" t="s">
        <v>8</v>
      </c>
      <c r="N83" s="93" t="s">
        <v>132</v>
      </c>
      <c r="O83" s="97" t="s">
        <v>14</v>
      </c>
      <c r="P83" s="93" t="s">
        <v>35</v>
      </c>
      <c r="Q83" s="93" t="s">
        <v>96</v>
      </c>
      <c r="R83" s="97" t="s">
        <v>124</v>
      </c>
      <c r="S83" s="95">
        <v>15</v>
      </c>
      <c r="T83" s="95">
        <v>15</v>
      </c>
      <c r="U83" s="97">
        <v>15</v>
      </c>
      <c r="V83" s="95">
        <v>24</v>
      </c>
      <c r="W83" s="95">
        <v>24</v>
      </c>
      <c r="X83" s="97" t="s">
        <v>32</v>
      </c>
      <c r="Y83" s="95" t="s">
        <v>8</v>
      </c>
      <c r="Z83" s="95" t="s">
        <v>132</v>
      </c>
      <c r="AA83" s="97" t="s">
        <v>14</v>
      </c>
      <c r="AB83" s="93" t="s">
        <v>8</v>
      </c>
      <c r="AC83" s="93" t="s">
        <v>132</v>
      </c>
      <c r="AD83" s="97" t="s">
        <v>15</v>
      </c>
      <c r="AE83" s="93" t="s">
        <v>46</v>
      </c>
      <c r="AF83" s="93" t="s">
        <v>129</v>
      </c>
      <c r="AG83" s="97" t="s">
        <v>86</v>
      </c>
      <c r="AH83" s="174">
        <v>1286.32</v>
      </c>
      <c r="AI83" s="163">
        <f t="shared" si="3"/>
        <v>0</v>
      </c>
      <c r="AJ83" s="23">
        <v>19</v>
      </c>
      <c r="AK83" s="23">
        <v>605.79999999999995</v>
      </c>
      <c r="AL83" s="163">
        <f t="shared" si="2"/>
        <v>0</v>
      </c>
      <c r="AM83" s="23">
        <v>8</v>
      </c>
    </row>
    <row r="84" spans="1:39" x14ac:dyDescent="0.25">
      <c r="A84" s="88">
        <v>71</v>
      </c>
      <c r="B84" s="177"/>
      <c r="C84" s="91" t="s">
        <v>251</v>
      </c>
      <c r="D84" s="53" t="s">
        <v>27</v>
      </c>
      <c r="E84" s="53" t="s">
        <v>93</v>
      </c>
      <c r="F84" s="97" t="s">
        <v>28</v>
      </c>
      <c r="G84" s="53" t="s">
        <v>156</v>
      </c>
      <c r="H84" s="53" t="s">
        <v>156</v>
      </c>
      <c r="I84" s="97" t="s">
        <v>39</v>
      </c>
      <c r="J84" s="93" t="s">
        <v>87</v>
      </c>
      <c r="K84" s="93" t="s">
        <v>125</v>
      </c>
      <c r="L84" s="97" t="s">
        <v>84</v>
      </c>
      <c r="M84" s="93" t="s">
        <v>8</v>
      </c>
      <c r="N84" s="93" t="s">
        <v>132</v>
      </c>
      <c r="O84" s="97" t="s">
        <v>14</v>
      </c>
      <c r="P84" s="93" t="s">
        <v>16</v>
      </c>
      <c r="Q84" s="93" t="s">
        <v>575</v>
      </c>
      <c r="R84" s="97" t="s">
        <v>123</v>
      </c>
      <c r="S84" s="95">
        <v>15</v>
      </c>
      <c r="T84" s="95">
        <v>15</v>
      </c>
      <c r="U84" s="97">
        <v>15</v>
      </c>
      <c r="V84" s="95">
        <v>18</v>
      </c>
      <c r="W84" s="95">
        <v>18</v>
      </c>
      <c r="X84" s="97" t="s">
        <v>17</v>
      </c>
      <c r="Y84" s="95" t="s">
        <v>8</v>
      </c>
      <c r="Z84" s="95" t="s">
        <v>132</v>
      </c>
      <c r="AA84" s="97" t="s">
        <v>14</v>
      </c>
      <c r="AB84" s="93" t="s">
        <v>8</v>
      </c>
      <c r="AC84" s="93" t="s">
        <v>132</v>
      </c>
      <c r="AD84" s="97" t="s">
        <v>15</v>
      </c>
      <c r="AE84" s="93" t="s">
        <v>42</v>
      </c>
      <c r="AF84" s="93" t="s">
        <v>129</v>
      </c>
      <c r="AG84" s="97" t="s">
        <v>85</v>
      </c>
      <c r="AH84" s="174">
        <v>736</v>
      </c>
      <c r="AI84" s="163">
        <f t="shared" si="3"/>
        <v>0</v>
      </c>
      <c r="AJ84" s="23">
        <v>23</v>
      </c>
      <c r="AK84" s="23">
        <v>458.5</v>
      </c>
      <c r="AL84" s="163">
        <f t="shared" si="2"/>
        <v>0</v>
      </c>
      <c r="AM84" s="23">
        <v>8</v>
      </c>
    </row>
    <row r="85" spans="1:39" x14ac:dyDescent="0.25">
      <c r="A85" s="88">
        <v>72</v>
      </c>
      <c r="B85" s="177"/>
      <c r="C85" s="91" t="s">
        <v>252</v>
      </c>
      <c r="D85" s="53" t="s">
        <v>27</v>
      </c>
      <c r="E85" s="53" t="s">
        <v>93</v>
      </c>
      <c r="F85" s="97" t="s">
        <v>28</v>
      </c>
      <c r="G85" s="53" t="s">
        <v>156</v>
      </c>
      <c r="H85" s="53" t="s">
        <v>156</v>
      </c>
      <c r="I85" s="97" t="s">
        <v>39</v>
      </c>
      <c r="J85" s="93" t="s">
        <v>87</v>
      </c>
      <c r="K85" s="93" t="s">
        <v>125</v>
      </c>
      <c r="L85" s="97" t="s">
        <v>84</v>
      </c>
      <c r="M85" s="93" t="s">
        <v>8</v>
      </c>
      <c r="N85" s="93" t="s">
        <v>132</v>
      </c>
      <c r="O85" s="97" t="s">
        <v>14</v>
      </c>
      <c r="P85" s="93" t="s">
        <v>16</v>
      </c>
      <c r="Q85" s="93" t="s">
        <v>575</v>
      </c>
      <c r="R85" s="97" t="s">
        <v>123</v>
      </c>
      <c r="S85" s="95">
        <v>15</v>
      </c>
      <c r="T85" s="95">
        <v>15</v>
      </c>
      <c r="U85" s="97">
        <v>15</v>
      </c>
      <c r="V85" s="95">
        <v>18</v>
      </c>
      <c r="W85" s="95">
        <v>18</v>
      </c>
      <c r="X85" s="97" t="s">
        <v>17</v>
      </c>
      <c r="Y85" s="95" t="s">
        <v>8</v>
      </c>
      <c r="Z85" s="95" t="s">
        <v>132</v>
      </c>
      <c r="AA85" s="97" t="s">
        <v>14</v>
      </c>
      <c r="AB85" s="93" t="s">
        <v>8</v>
      </c>
      <c r="AC85" s="93" t="s">
        <v>132</v>
      </c>
      <c r="AD85" s="97" t="s">
        <v>15</v>
      </c>
      <c r="AE85" s="93" t="s">
        <v>46</v>
      </c>
      <c r="AF85" s="93" t="s">
        <v>129</v>
      </c>
      <c r="AG85" s="97" t="s">
        <v>86</v>
      </c>
      <c r="AH85" s="174">
        <v>1150</v>
      </c>
      <c r="AI85" s="163">
        <f t="shared" si="3"/>
        <v>0</v>
      </c>
      <c r="AJ85" s="23">
        <v>20</v>
      </c>
      <c r="AK85" s="23">
        <v>666.6</v>
      </c>
      <c r="AL85" s="163">
        <f t="shared" si="2"/>
        <v>0</v>
      </c>
      <c r="AM85" s="23">
        <v>8</v>
      </c>
    </row>
    <row r="86" spans="1:39" x14ac:dyDescent="0.25">
      <c r="A86" s="88">
        <v>73</v>
      </c>
      <c r="B86" s="177"/>
      <c r="C86" s="91" t="s">
        <v>253</v>
      </c>
      <c r="D86" s="53" t="s">
        <v>27</v>
      </c>
      <c r="E86" s="53" t="s">
        <v>93</v>
      </c>
      <c r="F86" s="97" t="s">
        <v>28</v>
      </c>
      <c r="G86" s="53" t="s">
        <v>156</v>
      </c>
      <c r="H86" s="53" t="s">
        <v>156</v>
      </c>
      <c r="I86" s="97" t="s">
        <v>39</v>
      </c>
      <c r="J86" s="93" t="s">
        <v>87</v>
      </c>
      <c r="K86" s="93" t="s">
        <v>125</v>
      </c>
      <c r="L86" s="97" t="s">
        <v>84</v>
      </c>
      <c r="M86" s="93" t="s">
        <v>8</v>
      </c>
      <c r="N86" s="93" t="s">
        <v>132</v>
      </c>
      <c r="O86" s="97" t="s">
        <v>14</v>
      </c>
      <c r="P86" s="93" t="s">
        <v>16</v>
      </c>
      <c r="Q86" s="93" t="s">
        <v>575</v>
      </c>
      <c r="R86" s="97" t="s">
        <v>123</v>
      </c>
      <c r="S86" s="95">
        <v>15</v>
      </c>
      <c r="T86" s="95">
        <v>15</v>
      </c>
      <c r="U86" s="97">
        <v>15</v>
      </c>
      <c r="V86" s="95">
        <v>24</v>
      </c>
      <c r="W86" s="95">
        <v>24</v>
      </c>
      <c r="X86" s="97" t="s">
        <v>32</v>
      </c>
      <c r="Y86" s="95" t="s">
        <v>8</v>
      </c>
      <c r="Z86" s="95" t="s">
        <v>132</v>
      </c>
      <c r="AA86" s="97" t="s">
        <v>14</v>
      </c>
      <c r="AB86" s="93" t="s">
        <v>8</v>
      </c>
      <c r="AC86" s="93" t="s">
        <v>132</v>
      </c>
      <c r="AD86" s="97" t="s">
        <v>15</v>
      </c>
      <c r="AE86" s="93" t="s">
        <v>42</v>
      </c>
      <c r="AF86" s="93" t="s">
        <v>129</v>
      </c>
      <c r="AG86" s="97" t="s">
        <v>85</v>
      </c>
      <c r="AH86" s="174">
        <v>632.59</v>
      </c>
      <c r="AI86" s="163">
        <f t="shared" si="3"/>
        <v>0</v>
      </c>
      <c r="AJ86" s="23">
        <v>24</v>
      </c>
      <c r="AK86" s="23">
        <v>485.42500000000001</v>
      </c>
      <c r="AL86" s="163">
        <f t="shared" si="2"/>
        <v>0</v>
      </c>
      <c r="AM86" s="23">
        <v>8</v>
      </c>
    </row>
    <row r="87" spans="1:39" x14ac:dyDescent="0.25">
      <c r="A87" s="88">
        <v>74</v>
      </c>
      <c r="B87" s="177"/>
      <c r="C87" s="91" t="s">
        <v>254</v>
      </c>
      <c r="D87" s="53" t="s">
        <v>27</v>
      </c>
      <c r="E87" s="53" t="s">
        <v>93</v>
      </c>
      <c r="F87" s="97" t="s">
        <v>28</v>
      </c>
      <c r="G87" s="53" t="s">
        <v>156</v>
      </c>
      <c r="H87" s="53" t="s">
        <v>156</v>
      </c>
      <c r="I87" s="97" t="s">
        <v>39</v>
      </c>
      <c r="J87" s="93" t="s">
        <v>87</v>
      </c>
      <c r="K87" s="93" t="s">
        <v>125</v>
      </c>
      <c r="L87" s="97" t="s">
        <v>84</v>
      </c>
      <c r="M87" s="93" t="s">
        <v>8</v>
      </c>
      <c r="N87" s="93" t="s">
        <v>132</v>
      </c>
      <c r="O87" s="97" t="s">
        <v>14</v>
      </c>
      <c r="P87" s="93" t="s">
        <v>16</v>
      </c>
      <c r="Q87" s="93" t="s">
        <v>575</v>
      </c>
      <c r="R87" s="97" t="s">
        <v>123</v>
      </c>
      <c r="S87" s="95">
        <v>15</v>
      </c>
      <c r="T87" s="95">
        <v>15</v>
      </c>
      <c r="U87" s="97">
        <v>15</v>
      </c>
      <c r="V87" s="95">
        <v>24</v>
      </c>
      <c r="W87" s="95">
        <v>24</v>
      </c>
      <c r="X87" s="97" t="s">
        <v>32</v>
      </c>
      <c r="Y87" s="95" t="s">
        <v>8</v>
      </c>
      <c r="Z87" s="95" t="s">
        <v>132</v>
      </c>
      <c r="AA87" s="97" t="s">
        <v>14</v>
      </c>
      <c r="AB87" s="93" t="s">
        <v>8</v>
      </c>
      <c r="AC87" s="93" t="s">
        <v>132</v>
      </c>
      <c r="AD87" s="97" t="s">
        <v>15</v>
      </c>
      <c r="AE87" s="93" t="s">
        <v>46</v>
      </c>
      <c r="AF87" s="93" t="s">
        <v>129</v>
      </c>
      <c r="AG87" s="97" t="s">
        <v>86</v>
      </c>
      <c r="AH87" s="174">
        <v>1201</v>
      </c>
      <c r="AI87" s="163">
        <f t="shared" si="3"/>
        <v>0</v>
      </c>
      <c r="AJ87" s="23">
        <v>20</v>
      </c>
      <c r="AK87" s="23">
        <v>693.52499999999998</v>
      </c>
      <c r="AL87" s="163">
        <f t="shared" si="2"/>
        <v>0</v>
      </c>
      <c r="AM87" s="23">
        <v>8</v>
      </c>
    </row>
    <row r="88" spans="1:39" x14ac:dyDescent="0.25">
      <c r="A88" s="88">
        <v>75</v>
      </c>
      <c r="B88" s="177"/>
      <c r="C88" s="91" t="s">
        <v>255</v>
      </c>
      <c r="D88" s="53" t="s">
        <v>27</v>
      </c>
      <c r="E88" s="53" t="s">
        <v>93</v>
      </c>
      <c r="F88" s="97" t="s">
        <v>28</v>
      </c>
      <c r="G88" s="53" t="s">
        <v>156</v>
      </c>
      <c r="H88" s="53" t="s">
        <v>156</v>
      </c>
      <c r="I88" s="97" t="s">
        <v>39</v>
      </c>
      <c r="J88" s="93" t="s">
        <v>87</v>
      </c>
      <c r="K88" s="93" t="s">
        <v>125</v>
      </c>
      <c r="L88" s="97" t="s">
        <v>84</v>
      </c>
      <c r="M88" s="93" t="s">
        <v>8</v>
      </c>
      <c r="N88" s="93" t="s">
        <v>132</v>
      </c>
      <c r="O88" s="97" t="s">
        <v>14</v>
      </c>
      <c r="P88" s="93" t="s">
        <v>35</v>
      </c>
      <c r="Q88" s="93" t="s">
        <v>96</v>
      </c>
      <c r="R88" s="97" t="s">
        <v>124</v>
      </c>
      <c r="S88" s="95">
        <v>15</v>
      </c>
      <c r="T88" s="95">
        <v>15</v>
      </c>
      <c r="U88" s="97">
        <v>15</v>
      </c>
      <c r="V88" s="95">
        <v>18</v>
      </c>
      <c r="W88" s="95">
        <v>18</v>
      </c>
      <c r="X88" s="97" t="s">
        <v>17</v>
      </c>
      <c r="Y88" s="95" t="s">
        <v>8</v>
      </c>
      <c r="Z88" s="95" t="s">
        <v>132</v>
      </c>
      <c r="AA88" s="97" t="s">
        <v>14</v>
      </c>
      <c r="AB88" s="93" t="s">
        <v>8</v>
      </c>
      <c r="AC88" s="93" t="s">
        <v>132</v>
      </c>
      <c r="AD88" s="97" t="s">
        <v>15</v>
      </c>
      <c r="AE88" s="93" t="s">
        <v>42</v>
      </c>
      <c r="AF88" s="93" t="s">
        <v>129</v>
      </c>
      <c r="AG88" s="97" t="s">
        <v>85</v>
      </c>
      <c r="AH88" s="174">
        <v>1117.6199999999999</v>
      </c>
      <c r="AI88" s="163">
        <f t="shared" si="3"/>
        <v>0</v>
      </c>
      <c r="AJ88" s="23">
        <v>19</v>
      </c>
      <c r="AK88" s="23">
        <v>553.15000000000009</v>
      </c>
      <c r="AL88" s="163">
        <f t="shared" si="2"/>
        <v>0</v>
      </c>
      <c r="AM88" s="23">
        <v>8</v>
      </c>
    </row>
    <row r="89" spans="1:39" x14ac:dyDescent="0.25">
      <c r="A89" s="88">
        <v>76</v>
      </c>
      <c r="B89" s="177"/>
      <c r="C89" s="91" t="s">
        <v>256</v>
      </c>
      <c r="D89" s="53" t="s">
        <v>27</v>
      </c>
      <c r="E89" s="53" t="s">
        <v>93</v>
      </c>
      <c r="F89" s="97" t="s">
        <v>28</v>
      </c>
      <c r="G89" s="53" t="s">
        <v>156</v>
      </c>
      <c r="H89" s="53" t="s">
        <v>156</v>
      </c>
      <c r="I89" s="97" t="s">
        <v>39</v>
      </c>
      <c r="J89" s="93" t="s">
        <v>87</v>
      </c>
      <c r="K89" s="93" t="s">
        <v>125</v>
      </c>
      <c r="L89" s="97" t="s">
        <v>84</v>
      </c>
      <c r="M89" s="93" t="s">
        <v>8</v>
      </c>
      <c r="N89" s="93" t="s">
        <v>132</v>
      </c>
      <c r="O89" s="97" t="s">
        <v>14</v>
      </c>
      <c r="P89" s="93" t="s">
        <v>35</v>
      </c>
      <c r="Q89" s="93" t="s">
        <v>96</v>
      </c>
      <c r="R89" s="97" t="s">
        <v>124</v>
      </c>
      <c r="S89" s="95">
        <v>15</v>
      </c>
      <c r="T89" s="95">
        <v>15</v>
      </c>
      <c r="U89" s="97">
        <v>15</v>
      </c>
      <c r="V89" s="95">
        <v>18</v>
      </c>
      <c r="W89" s="95">
        <v>18</v>
      </c>
      <c r="X89" s="97" t="s">
        <v>17</v>
      </c>
      <c r="Y89" s="95" t="s">
        <v>8</v>
      </c>
      <c r="Z89" s="95" t="s">
        <v>132</v>
      </c>
      <c r="AA89" s="97" t="s">
        <v>14</v>
      </c>
      <c r="AB89" s="93" t="s">
        <v>8</v>
      </c>
      <c r="AC89" s="93" t="s">
        <v>132</v>
      </c>
      <c r="AD89" s="97" t="s">
        <v>15</v>
      </c>
      <c r="AE89" s="93" t="s">
        <v>46</v>
      </c>
      <c r="AF89" s="93" t="s">
        <v>129</v>
      </c>
      <c r="AG89" s="97" t="s">
        <v>86</v>
      </c>
      <c r="AH89" s="174">
        <v>1428.98</v>
      </c>
      <c r="AI89" s="163">
        <f t="shared" si="3"/>
        <v>0</v>
      </c>
      <c r="AJ89" s="23">
        <v>19</v>
      </c>
      <c r="AK89" s="23">
        <v>657.15000000000009</v>
      </c>
      <c r="AL89" s="163">
        <f t="shared" si="2"/>
        <v>0</v>
      </c>
      <c r="AM89" s="23">
        <v>8</v>
      </c>
    </row>
    <row r="90" spans="1:39" x14ac:dyDescent="0.25">
      <c r="A90" s="88">
        <v>77</v>
      </c>
      <c r="B90" s="177"/>
      <c r="C90" s="91" t="s">
        <v>257</v>
      </c>
      <c r="D90" s="53" t="s">
        <v>27</v>
      </c>
      <c r="E90" s="53" t="s">
        <v>93</v>
      </c>
      <c r="F90" s="97" t="s">
        <v>28</v>
      </c>
      <c r="G90" s="53" t="s">
        <v>156</v>
      </c>
      <c r="H90" s="53" t="s">
        <v>156</v>
      </c>
      <c r="I90" s="97" t="s">
        <v>39</v>
      </c>
      <c r="J90" s="93" t="s">
        <v>87</v>
      </c>
      <c r="K90" s="93" t="s">
        <v>125</v>
      </c>
      <c r="L90" s="97" t="s">
        <v>84</v>
      </c>
      <c r="M90" s="93" t="s">
        <v>8</v>
      </c>
      <c r="N90" s="93" t="s">
        <v>132</v>
      </c>
      <c r="O90" s="97" t="s">
        <v>14</v>
      </c>
      <c r="P90" s="93" t="s">
        <v>35</v>
      </c>
      <c r="Q90" s="93" t="s">
        <v>96</v>
      </c>
      <c r="R90" s="97" t="s">
        <v>124</v>
      </c>
      <c r="S90" s="95">
        <v>15</v>
      </c>
      <c r="T90" s="95">
        <v>15</v>
      </c>
      <c r="U90" s="97">
        <v>15</v>
      </c>
      <c r="V90" s="95">
        <v>24</v>
      </c>
      <c r="W90" s="95">
        <v>24</v>
      </c>
      <c r="X90" s="97" t="s">
        <v>32</v>
      </c>
      <c r="Y90" s="95" t="s">
        <v>8</v>
      </c>
      <c r="Z90" s="95" t="s">
        <v>132</v>
      </c>
      <c r="AA90" s="97" t="s">
        <v>14</v>
      </c>
      <c r="AB90" s="93" t="s">
        <v>8</v>
      </c>
      <c r="AC90" s="93" t="s">
        <v>132</v>
      </c>
      <c r="AD90" s="97" t="s">
        <v>15</v>
      </c>
      <c r="AE90" s="93" t="s">
        <v>42</v>
      </c>
      <c r="AF90" s="93" t="s">
        <v>129</v>
      </c>
      <c r="AG90" s="97" t="s">
        <v>85</v>
      </c>
      <c r="AH90" s="174">
        <v>938.54</v>
      </c>
      <c r="AI90" s="163">
        <f t="shared" si="3"/>
        <v>0</v>
      </c>
      <c r="AJ90" s="23">
        <v>20</v>
      </c>
      <c r="AK90" s="23">
        <v>585</v>
      </c>
      <c r="AL90" s="163">
        <f t="shared" si="2"/>
        <v>0</v>
      </c>
      <c r="AM90" s="23">
        <v>8</v>
      </c>
    </row>
    <row r="91" spans="1:39" x14ac:dyDescent="0.25">
      <c r="A91" s="88">
        <v>78</v>
      </c>
      <c r="B91" s="177"/>
      <c r="C91" s="91" t="s">
        <v>258</v>
      </c>
      <c r="D91" s="53" t="s">
        <v>27</v>
      </c>
      <c r="E91" s="53" t="s">
        <v>93</v>
      </c>
      <c r="F91" s="97" t="s">
        <v>28</v>
      </c>
      <c r="G91" s="53" t="s">
        <v>156</v>
      </c>
      <c r="H91" s="53" t="s">
        <v>156</v>
      </c>
      <c r="I91" s="97" t="s">
        <v>39</v>
      </c>
      <c r="J91" s="93" t="s">
        <v>87</v>
      </c>
      <c r="K91" s="93" t="s">
        <v>125</v>
      </c>
      <c r="L91" s="97" t="s">
        <v>84</v>
      </c>
      <c r="M91" s="93" t="s">
        <v>8</v>
      </c>
      <c r="N91" s="93" t="s">
        <v>132</v>
      </c>
      <c r="O91" s="97" t="s">
        <v>14</v>
      </c>
      <c r="P91" s="93" t="s">
        <v>35</v>
      </c>
      <c r="Q91" s="93" t="s">
        <v>96</v>
      </c>
      <c r="R91" s="97" t="s">
        <v>124</v>
      </c>
      <c r="S91" s="95">
        <v>15</v>
      </c>
      <c r="T91" s="95">
        <v>15</v>
      </c>
      <c r="U91" s="97">
        <v>15</v>
      </c>
      <c r="V91" s="95">
        <v>24</v>
      </c>
      <c r="W91" s="95">
        <v>24</v>
      </c>
      <c r="X91" s="97" t="s">
        <v>32</v>
      </c>
      <c r="Y91" s="95" t="s">
        <v>8</v>
      </c>
      <c r="Z91" s="95" t="s">
        <v>132</v>
      </c>
      <c r="AA91" s="97" t="s">
        <v>14</v>
      </c>
      <c r="AB91" s="93" t="s">
        <v>8</v>
      </c>
      <c r="AC91" s="93" t="s">
        <v>132</v>
      </c>
      <c r="AD91" s="97" t="s">
        <v>15</v>
      </c>
      <c r="AE91" s="93" t="s">
        <v>46</v>
      </c>
      <c r="AF91" s="93" t="s">
        <v>129</v>
      </c>
      <c r="AG91" s="97" t="s">
        <v>86</v>
      </c>
      <c r="AH91" s="174">
        <v>1587.18</v>
      </c>
      <c r="AI91" s="163">
        <f t="shared" si="3"/>
        <v>0</v>
      </c>
      <c r="AJ91" s="23">
        <v>19</v>
      </c>
      <c r="AK91" s="23">
        <v>689</v>
      </c>
      <c r="AL91" s="163">
        <f t="shared" si="2"/>
        <v>0</v>
      </c>
      <c r="AM91" s="23">
        <v>8</v>
      </c>
    </row>
    <row r="92" spans="1:39" x14ac:dyDescent="0.25">
      <c r="A92" s="88">
        <v>79</v>
      </c>
      <c r="B92" s="177"/>
      <c r="C92" s="91" t="s">
        <v>259</v>
      </c>
      <c r="D92" s="53" t="s">
        <v>40</v>
      </c>
      <c r="E92" s="53" t="s">
        <v>97</v>
      </c>
      <c r="F92" s="97" t="s">
        <v>41</v>
      </c>
      <c r="G92" s="53" t="s">
        <v>136</v>
      </c>
      <c r="H92" s="53" t="s">
        <v>137</v>
      </c>
      <c r="I92" s="97" t="s">
        <v>45</v>
      </c>
      <c r="J92" s="93" t="s">
        <v>138</v>
      </c>
      <c r="K92" s="93" t="s">
        <v>142</v>
      </c>
      <c r="L92" s="97" t="s">
        <v>139</v>
      </c>
      <c r="M92" s="93" t="s">
        <v>8</v>
      </c>
      <c r="N92" s="93" t="s">
        <v>132</v>
      </c>
      <c r="O92" s="97" t="s">
        <v>14</v>
      </c>
      <c r="P92" s="93" t="s">
        <v>16</v>
      </c>
      <c r="Q92" s="93" t="s">
        <v>575</v>
      </c>
      <c r="R92" s="97" t="s">
        <v>123</v>
      </c>
      <c r="S92" s="95">
        <v>24</v>
      </c>
      <c r="T92" s="95">
        <v>24</v>
      </c>
      <c r="U92" s="97">
        <v>24</v>
      </c>
      <c r="V92" s="95">
        <v>24</v>
      </c>
      <c r="W92" s="95">
        <v>24</v>
      </c>
      <c r="X92" s="97" t="s">
        <v>32</v>
      </c>
      <c r="Y92" s="95">
        <v>54</v>
      </c>
      <c r="Z92" s="95">
        <v>54</v>
      </c>
      <c r="AA92" s="97">
        <v>54</v>
      </c>
      <c r="AB92" s="93" t="s">
        <v>8</v>
      </c>
      <c r="AC92" s="93" t="s">
        <v>132</v>
      </c>
      <c r="AD92" s="97" t="s">
        <v>15</v>
      </c>
      <c r="AE92" s="93" t="s">
        <v>42</v>
      </c>
      <c r="AF92" s="93" t="s">
        <v>129</v>
      </c>
      <c r="AG92" s="97" t="s">
        <v>85</v>
      </c>
      <c r="AH92" s="174">
        <v>1631.68</v>
      </c>
      <c r="AI92" s="163">
        <f t="shared" si="3"/>
        <v>0</v>
      </c>
      <c r="AJ92" s="23">
        <v>20</v>
      </c>
      <c r="AK92" s="23">
        <v>1184.95</v>
      </c>
      <c r="AL92" s="163">
        <f t="shared" si="2"/>
        <v>0</v>
      </c>
      <c r="AM92" s="23">
        <v>8</v>
      </c>
    </row>
    <row r="93" spans="1:39" x14ac:dyDescent="0.25">
      <c r="A93" s="88">
        <v>80</v>
      </c>
      <c r="B93" s="177"/>
      <c r="C93" s="91" t="s">
        <v>260</v>
      </c>
      <c r="D93" s="53" t="s">
        <v>40</v>
      </c>
      <c r="E93" s="53" t="s">
        <v>97</v>
      </c>
      <c r="F93" s="97" t="s">
        <v>41</v>
      </c>
      <c r="G93" s="53" t="s">
        <v>136</v>
      </c>
      <c r="H93" s="53" t="s">
        <v>137</v>
      </c>
      <c r="I93" s="97" t="s">
        <v>45</v>
      </c>
      <c r="J93" s="93" t="s">
        <v>138</v>
      </c>
      <c r="K93" s="93" t="s">
        <v>142</v>
      </c>
      <c r="L93" s="97" t="s">
        <v>139</v>
      </c>
      <c r="M93" s="93" t="s">
        <v>8</v>
      </c>
      <c r="N93" s="93" t="s">
        <v>132</v>
      </c>
      <c r="O93" s="97" t="s">
        <v>14</v>
      </c>
      <c r="P93" s="93" t="s">
        <v>16</v>
      </c>
      <c r="Q93" s="93" t="s">
        <v>575</v>
      </c>
      <c r="R93" s="97" t="s">
        <v>123</v>
      </c>
      <c r="S93" s="95">
        <v>24</v>
      </c>
      <c r="T93" s="95">
        <v>24</v>
      </c>
      <c r="U93" s="97">
        <v>24</v>
      </c>
      <c r="V93" s="95">
        <v>24</v>
      </c>
      <c r="W93" s="95">
        <v>24</v>
      </c>
      <c r="X93" s="97" t="s">
        <v>32</v>
      </c>
      <c r="Y93" s="95">
        <v>54</v>
      </c>
      <c r="Z93" s="95">
        <v>54</v>
      </c>
      <c r="AA93" s="97">
        <v>54</v>
      </c>
      <c r="AB93" s="93" t="s">
        <v>8</v>
      </c>
      <c r="AC93" s="93" t="s">
        <v>132</v>
      </c>
      <c r="AD93" s="97" t="s">
        <v>15</v>
      </c>
      <c r="AE93" s="93" t="s">
        <v>46</v>
      </c>
      <c r="AF93" s="93" t="s">
        <v>129</v>
      </c>
      <c r="AG93" s="97" t="s">
        <v>86</v>
      </c>
      <c r="AH93" s="174">
        <v>2000</v>
      </c>
      <c r="AI93" s="163">
        <f t="shared" si="3"/>
        <v>0</v>
      </c>
      <c r="AJ93" s="23">
        <v>19</v>
      </c>
      <c r="AK93" s="23">
        <v>1587.8</v>
      </c>
      <c r="AL93" s="163">
        <f t="shared" si="2"/>
        <v>0</v>
      </c>
      <c r="AM93" s="23">
        <v>8</v>
      </c>
    </row>
    <row r="94" spans="1:39" x14ac:dyDescent="0.25">
      <c r="A94" s="88">
        <v>81</v>
      </c>
      <c r="B94" s="177"/>
      <c r="C94" s="91" t="s">
        <v>261</v>
      </c>
      <c r="D94" s="53" t="s">
        <v>40</v>
      </c>
      <c r="E94" s="53" t="s">
        <v>97</v>
      </c>
      <c r="F94" s="97" t="s">
        <v>41</v>
      </c>
      <c r="G94" s="53" t="s">
        <v>136</v>
      </c>
      <c r="H94" s="53" t="s">
        <v>137</v>
      </c>
      <c r="I94" s="97" t="s">
        <v>45</v>
      </c>
      <c r="J94" s="93" t="s">
        <v>138</v>
      </c>
      <c r="K94" s="93" t="s">
        <v>142</v>
      </c>
      <c r="L94" s="97" t="s">
        <v>139</v>
      </c>
      <c r="M94" s="93" t="s">
        <v>8</v>
      </c>
      <c r="N94" s="93" t="s">
        <v>132</v>
      </c>
      <c r="O94" s="97" t="s">
        <v>14</v>
      </c>
      <c r="P94" s="93" t="s">
        <v>16</v>
      </c>
      <c r="Q94" s="93" t="s">
        <v>575</v>
      </c>
      <c r="R94" s="97" t="s">
        <v>123</v>
      </c>
      <c r="S94" s="95">
        <v>24</v>
      </c>
      <c r="T94" s="95">
        <v>24</v>
      </c>
      <c r="U94" s="97">
        <v>24</v>
      </c>
      <c r="V94" s="95">
        <v>24</v>
      </c>
      <c r="W94" s="95">
        <v>24</v>
      </c>
      <c r="X94" s="97" t="s">
        <v>32</v>
      </c>
      <c r="Y94" s="95">
        <v>66</v>
      </c>
      <c r="Z94" s="95">
        <v>66</v>
      </c>
      <c r="AA94" s="97">
        <v>56</v>
      </c>
      <c r="AB94" s="93" t="s">
        <v>8</v>
      </c>
      <c r="AC94" s="93" t="s">
        <v>132</v>
      </c>
      <c r="AD94" s="97" t="s">
        <v>15</v>
      </c>
      <c r="AE94" s="93" t="s">
        <v>42</v>
      </c>
      <c r="AF94" s="93" t="s">
        <v>129</v>
      </c>
      <c r="AG94" s="97" t="s">
        <v>85</v>
      </c>
      <c r="AH94" s="174">
        <v>1694.96</v>
      </c>
      <c r="AI94" s="163">
        <f t="shared" si="3"/>
        <v>0</v>
      </c>
      <c r="AJ94" s="23">
        <v>20</v>
      </c>
      <c r="AK94" s="23">
        <v>1242.1500000000001</v>
      </c>
      <c r="AL94" s="163">
        <f t="shared" si="2"/>
        <v>0</v>
      </c>
      <c r="AM94" s="23">
        <v>8</v>
      </c>
    </row>
    <row r="95" spans="1:39" x14ac:dyDescent="0.25">
      <c r="A95" s="88">
        <v>82</v>
      </c>
      <c r="B95" s="177"/>
      <c r="C95" s="91" t="s">
        <v>262</v>
      </c>
      <c r="D95" s="53" t="s">
        <v>40</v>
      </c>
      <c r="E95" s="53" t="s">
        <v>97</v>
      </c>
      <c r="F95" s="97" t="s">
        <v>41</v>
      </c>
      <c r="G95" s="53" t="s">
        <v>136</v>
      </c>
      <c r="H95" s="53" t="s">
        <v>137</v>
      </c>
      <c r="I95" s="97" t="s">
        <v>45</v>
      </c>
      <c r="J95" s="93" t="s">
        <v>138</v>
      </c>
      <c r="K95" s="93" t="s">
        <v>142</v>
      </c>
      <c r="L95" s="97" t="s">
        <v>139</v>
      </c>
      <c r="M95" s="93" t="s">
        <v>8</v>
      </c>
      <c r="N95" s="93" t="s">
        <v>132</v>
      </c>
      <c r="O95" s="97" t="s">
        <v>14</v>
      </c>
      <c r="P95" s="93" t="s">
        <v>16</v>
      </c>
      <c r="Q95" s="93" t="s">
        <v>575</v>
      </c>
      <c r="R95" s="97" t="s">
        <v>123</v>
      </c>
      <c r="S95" s="95">
        <v>24</v>
      </c>
      <c r="T95" s="95">
        <v>24</v>
      </c>
      <c r="U95" s="97">
        <v>24</v>
      </c>
      <c r="V95" s="95">
        <v>24</v>
      </c>
      <c r="W95" s="95">
        <v>24</v>
      </c>
      <c r="X95" s="97" t="s">
        <v>32</v>
      </c>
      <c r="Y95" s="95">
        <v>66</v>
      </c>
      <c r="Z95" s="95">
        <v>66</v>
      </c>
      <c r="AA95" s="97">
        <v>56</v>
      </c>
      <c r="AB95" s="93" t="s">
        <v>8</v>
      </c>
      <c r="AC95" s="93" t="s">
        <v>132</v>
      </c>
      <c r="AD95" s="97" t="s">
        <v>15</v>
      </c>
      <c r="AE95" s="93" t="s">
        <v>46</v>
      </c>
      <c r="AF95" s="93" t="s">
        <v>129</v>
      </c>
      <c r="AG95" s="97" t="s">
        <v>86</v>
      </c>
      <c r="AH95" s="174">
        <v>2000</v>
      </c>
      <c r="AI95" s="163">
        <f t="shared" si="3"/>
        <v>0</v>
      </c>
      <c r="AJ95" s="23">
        <v>19</v>
      </c>
      <c r="AK95" s="23">
        <v>1649.4</v>
      </c>
      <c r="AL95" s="163">
        <f t="shared" si="2"/>
        <v>0</v>
      </c>
      <c r="AM95" s="23">
        <v>8</v>
      </c>
    </row>
    <row r="96" spans="1:39" x14ac:dyDescent="0.25">
      <c r="A96" s="88">
        <v>83</v>
      </c>
      <c r="B96" s="177"/>
      <c r="C96" s="91" t="s">
        <v>263</v>
      </c>
      <c r="D96" s="53" t="s">
        <v>40</v>
      </c>
      <c r="E96" s="53" t="s">
        <v>97</v>
      </c>
      <c r="F96" s="97" t="s">
        <v>41</v>
      </c>
      <c r="G96" s="53" t="s">
        <v>136</v>
      </c>
      <c r="H96" s="53" t="s">
        <v>137</v>
      </c>
      <c r="I96" s="97" t="s">
        <v>45</v>
      </c>
      <c r="J96" s="93" t="s">
        <v>138</v>
      </c>
      <c r="K96" s="93" t="s">
        <v>142</v>
      </c>
      <c r="L96" s="97" t="s">
        <v>139</v>
      </c>
      <c r="M96" s="93" t="s">
        <v>8</v>
      </c>
      <c r="N96" s="93" t="s">
        <v>132</v>
      </c>
      <c r="O96" s="97" t="s">
        <v>14</v>
      </c>
      <c r="P96" s="93" t="s">
        <v>16</v>
      </c>
      <c r="Q96" s="93" t="s">
        <v>575</v>
      </c>
      <c r="R96" s="97" t="s">
        <v>123</v>
      </c>
      <c r="S96" s="95">
        <v>24</v>
      </c>
      <c r="T96" s="95">
        <v>24</v>
      </c>
      <c r="U96" s="97">
        <v>24</v>
      </c>
      <c r="V96" s="95">
        <v>30</v>
      </c>
      <c r="W96" s="95">
        <v>30</v>
      </c>
      <c r="X96" s="97" t="s">
        <v>36</v>
      </c>
      <c r="Y96" s="95">
        <v>54</v>
      </c>
      <c r="Z96" s="95">
        <v>54</v>
      </c>
      <c r="AA96" s="97">
        <v>54</v>
      </c>
      <c r="AB96" s="93" t="s">
        <v>8</v>
      </c>
      <c r="AC96" s="93" t="s">
        <v>132</v>
      </c>
      <c r="AD96" s="97" t="s">
        <v>15</v>
      </c>
      <c r="AE96" s="93" t="s">
        <v>42</v>
      </c>
      <c r="AF96" s="93" t="s">
        <v>129</v>
      </c>
      <c r="AG96" s="97" t="s">
        <v>85</v>
      </c>
      <c r="AH96" s="174">
        <v>1299.1600000000001</v>
      </c>
      <c r="AI96" s="163">
        <f t="shared" si="3"/>
        <v>0</v>
      </c>
      <c r="AJ96" s="23">
        <v>12</v>
      </c>
      <c r="AK96" s="23">
        <v>1480.7</v>
      </c>
      <c r="AL96" s="163">
        <f t="shared" si="2"/>
        <v>0</v>
      </c>
      <c r="AM96" s="23">
        <v>8</v>
      </c>
    </row>
    <row r="97" spans="1:39" x14ac:dyDescent="0.25">
      <c r="A97" s="88">
        <v>84</v>
      </c>
      <c r="B97" s="177"/>
      <c r="C97" s="91" t="s">
        <v>264</v>
      </c>
      <c r="D97" s="53" t="s">
        <v>40</v>
      </c>
      <c r="E97" s="53" t="s">
        <v>97</v>
      </c>
      <c r="F97" s="97" t="s">
        <v>41</v>
      </c>
      <c r="G97" s="53" t="s">
        <v>136</v>
      </c>
      <c r="H97" s="53" t="s">
        <v>137</v>
      </c>
      <c r="I97" s="97" t="s">
        <v>45</v>
      </c>
      <c r="J97" s="93" t="s">
        <v>138</v>
      </c>
      <c r="K97" s="93" t="s">
        <v>142</v>
      </c>
      <c r="L97" s="97" t="s">
        <v>139</v>
      </c>
      <c r="M97" s="93" t="s">
        <v>8</v>
      </c>
      <c r="N97" s="93" t="s">
        <v>132</v>
      </c>
      <c r="O97" s="97" t="s">
        <v>14</v>
      </c>
      <c r="P97" s="93" t="s">
        <v>16</v>
      </c>
      <c r="Q97" s="93" t="s">
        <v>575</v>
      </c>
      <c r="R97" s="97" t="s">
        <v>123</v>
      </c>
      <c r="S97" s="95">
        <v>24</v>
      </c>
      <c r="T97" s="95">
        <v>24</v>
      </c>
      <c r="U97" s="97">
        <v>24</v>
      </c>
      <c r="V97" s="95">
        <v>30</v>
      </c>
      <c r="W97" s="95">
        <v>30</v>
      </c>
      <c r="X97" s="97" t="s">
        <v>36</v>
      </c>
      <c r="Y97" s="95">
        <v>54</v>
      </c>
      <c r="Z97" s="95">
        <v>54</v>
      </c>
      <c r="AA97" s="97">
        <v>54</v>
      </c>
      <c r="AB97" s="93" t="s">
        <v>8</v>
      </c>
      <c r="AC97" s="93" t="s">
        <v>132</v>
      </c>
      <c r="AD97" s="97" t="s">
        <v>15</v>
      </c>
      <c r="AE97" s="93" t="s">
        <v>46</v>
      </c>
      <c r="AF97" s="93" t="s">
        <v>129</v>
      </c>
      <c r="AG97" s="97" t="s">
        <v>86</v>
      </c>
      <c r="AH97" s="174">
        <v>1662.41</v>
      </c>
      <c r="AI97" s="163">
        <f t="shared" si="3"/>
        <v>0</v>
      </c>
      <c r="AJ97" s="23">
        <v>12</v>
      </c>
      <c r="AK97" s="23">
        <v>2001.3500000000001</v>
      </c>
      <c r="AL97" s="163">
        <f t="shared" si="2"/>
        <v>0</v>
      </c>
      <c r="AM97" s="23">
        <v>8</v>
      </c>
    </row>
    <row r="98" spans="1:39" x14ac:dyDescent="0.25">
      <c r="A98" s="88">
        <v>85</v>
      </c>
      <c r="B98" s="177"/>
      <c r="C98" s="91" t="s">
        <v>265</v>
      </c>
      <c r="D98" s="53" t="s">
        <v>40</v>
      </c>
      <c r="E98" s="53" t="s">
        <v>97</v>
      </c>
      <c r="F98" s="97" t="s">
        <v>41</v>
      </c>
      <c r="G98" s="53" t="s">
        <v>136</v>
      </c>
      <c r="H98" s="53" t="s">
        <v>137</v>
      </c>
      <c r="I98" s="97" t="s">
        <v>45</v>
      </c>
      <c r="J98" s="93" t="s">
        <v>138</v>
      </c>
      <c r="K98" s="93" t="s">
        <v>142</v>
      </c>
      <c r="L98" s="97" t="s">
        <v>139</v>
      </c>
      <c r="M98" s="93" t="s">
        <v>8</v>
      </c>
      <c r="N98" s="93" t="s">
        <v>132</v>
      </c>
      <c r="O98" s="97" t="s">
        <v>14</v>
      </c>
      <c r="P98" s="93" t="s">
        <v>16</v>
      </c>
      <c r="Q98" s="93" t="s">
        <v>575</v>
      </c>
      <c r="R98" s="97" t="s">
        <v>123</v>
      </c>
      <c r="S98" s="95">
        <v>24</v>
      </c>
      <c r="T98" s="95">
        <v>24</v>
      </c>
      <c r="U98" s="97">
        <v>24</v>
      </c>
      <c r="V98" s="95">
        <v>30</v>
      </c>
      <c r="W98" s="95">
        <v>30</v>
      </c>
      <c r="X98" s="97" t="s">
        <v>36</v>
      </c>
      <c r="Y98" s="95">
        <v>66</v>
      </c>
      <c r="Z98" s="95">
        <v>66</v>
      </c>
      <c r="AA98" s="97">
        <v>56</v>
      </c>
      <c r="AB98" s="93" t="s">
        <v>8</v>
      </c>
      <c r="AC98" s="93" t="s">
        <v>132</v>
      </c>
      <c r="AD98" s="97" t="s">
        <v>15</v>
      </c>
      <c r="AE98" s="93" t="s">
        <v>42</v>
      </c>
      <c r="AF98" s="93" t="s">
        <v>129</v>
      </c>
      <c r="AG98" s="97" t="s">
        <v>85</v>
      </c>
      <c r="AH98" s="174">
        <v>1414.34</v>
      </c>
      <c r="AI98" s="163">
        <f t="shared" si="3"/>
        <v>0</v>
      </c>
      <c r="AJ98" s="23">
        <v>12</v>
      </c>
      <c r="AK98" s="23">
        <v>1552.85</v>
      </c>
      <c r="AL98" s="163">
        <f t="shared" si="2"/>
        <v>0</v>
      </c>
      <c r="AM98" s="23">
        <v>8</v>
      </c>
    </row>
    <row r="99" spans="1:39" x14ac:dyDescent="0.25">
      <c r="A99" s="88">
        <v>86</v>
      </c>
      <c r="B99" s="177"/>
      <c r="C99" s="91" t="s">
        <v>266</v>
      </c>
      <c r="D99" s="53" t="s">
        <v>40</v>
      </c>
      <c r="E99" s="53" t="s">
        <v>97</v>
      </c>
      <c r="F99" s="97" t="s">
        <v>41</v>
      </c>
      <c r="G99" s="53" t="s">
        <v>136</v>
      </c>
      <c r="H99" s="53" t="s">
        <v>137</v>
      </c>
      <c r="I99" s="97" t="s">
        <v>45</v>
      </c>
      <c r="J99" s="93" t="s">
        <v>138</v>
      </c>
      <c r="K99" s="93" t="s">
        <v>142</v>
      </c>
      <c r="L99" s="97" t="s">
        <v>139</v>
      </c>
      <c r="M99" s="93" t="s">
        <v>8</v>
      </c>
      <c r="N99" s="93" t="s">
        <v>132</v>
      </c>
      <c r="O99" s="97" t="s">
        <v>14</v>
      </c>
      <c r="P99" s="93" t="s">
        <v>16</v>
      </c>
      <c r="Q99" s="93" t="s">
        <v>575</v>
      </c>
      <c r="R99" s="97" t="s">
        <v>123</v>
      </c>
      <c r="S99" s="95">
        <v>24</v>
      </c>
      <c r="T99" s="95">
        <v>24</v>
      </c>
      <c r="U99" s="97">
        <v>24</v>
      </c>
      <c r="V99" s="95">
        <v>30</v>
      </c>
      <c r="W99" s="95">
        <v>30</v>
      </c>
      <c r="X99" s="97" t="s">
        <v>36</v>
      </c>
      <c r="Y99" s="95">
        <v>66</v>
      </c>
      <c r="Z99" s="95">
        <v>66</v>
      </c>
      <c r="AA99" s="97">
        <v>56</v>
      </c>
      <c r="AB99" s="93" t="s">
        <v>8</v>
      </c>
      <c r="AC99" s="93" t="s">
        <v>132</v>
      </c>
      <c r="AD99" s="97" t="s">
        <v>15</v>
      </c>
      <c r="AE99" s="93" t="s">
        <v>46</v>
      </c>
      <c r="AF99" s="93" t="s">
        <v>129</v>
      </c>
      <c r="AG99" s="97" t="s">
        <v>86</v>
      </c>
      <c r="AH99" s="174">
        <v>1741.51</v>
      </c>
      <c r="AI99" s="163">
        <f t="shared" si="3"/>
        <v>0</v>
      </c>
      <c r="AJ99" s="23">
        <v>12</v>
      </c>
      <c r="AK99" s="23">
        <v>2073.5</v>
      </c>
      <c r="AL99" s="163">
        <f t="shared" si="2"/>
        <v>0</v>
      </c>
      <c r="AM99" s="23">
        <v>8</v>
      </c>
    </row>
    <row r="100" spans="1:39" x14ac:dyDescent="0.25">
      <c r="A100" s="88">
        <v>87</v>
      </c>
      <c r="B100" s="177"/>
      <c r="C100" s="91" t="s">
        <v>267</v>
      </c>
      <c r="D100" s="53" t="s">
        <v>40</v>
      </c>
      <c r="E100" s="53" t="s">
        <v>97</v>
      </c>
      <c r="F100" s="97" t="s">
        <v>41</v>
      </c>
      <c r="G100" s="53" t="s">
        <v>136</v>
      </c>
      <c r="H100" s="53" t="s">
        <v>137</v>
      </c>
      <c r="I100" s="97" t="s">
        <v>45</v>
      </c>
      <c r="J100" s="93" t="s">
        <v>138</v>
      </c>
      <c r="K100" s="93" t="s">
        <v>142</v>
      </c>
      <c r="L100" s="97" t="s">
        <v>139</v>
      </c>
      <c r="M100" s="93" t="s">
        <v>8</v>
      </c>
      <c r="N100" s="93" t="s">
        <v>132</v>
      </c>
      <c r="O100" s="97" t="s">
        <v>14</v>
      </c>
      <c r="P100" s="93" t="s">
        <v>16</v>
      </c>
      <c r="Q100" s="93" t="s">
        <v>575</v>
      </c>
      <c r="R100" s="97" t="s">
        <v>123</v>
      </c>
      <c r="S100" s="95">
        <v>30</v>
      </c>
      <c r="T100" s="95">
        <v>30</v>
      </c>
      <c r="U100" s="97">
        <v>30</v>
      </c>
      <c r="V100" s="95">
        <v>24</v>
      </c>
      <c r="W100" s="95">
        <v>24</v>
      </c>
      <c r="X100" s="97" t="s">
        <v>32</v>
      </c>
      <c r="Y100" s="95">
        <v>54</v>
      </c>
      <c r="Z100" s="95">
        <v>54</v>
      </c>
      <c r="AA100" s="97">
        <v>54</v>
      </c>
      <c r="AB100" s="93" t="s">
        <v>8</v>
      </c>
      <c r="AC100" s="93" t="s">
        <v>132</v>
      </c>
      <c r="AD100" s="97" t="s">
        <v>15</v>
      </c>
      <c r="AE100" s="93" t="s">
        <v>42</v>
      </c>
      <c r="AF100" s="93" t="s">
        <v>129</v>
      </c>
      <c r="AG100" s="97" t="s">
        <v>85</v>
      </c>
      <c r="AH100" s="174">
        <v>1117.6199999999999</v>
      </c>
      <c r="AI100" s="163">
        <f t="shared" si="3"/>
        <v>0</v>
      </c>
      <c r="AJ100" s="23">
        <v>8</v>
      </c>
      <c r="AK100" s="23">
        <v>2441</v>
      </c>
      <c r="AL100" s="163">
        <f t="shared" si="2"/>
        <v>0</v>
      </c>
      <c r="AM100" s="23">
        <v>5</v>
      </c>
    </row>
    <row r="101" spans="1:39" x14ac:dyDescent="0.25">
      <c r="A101" s="88">
        <v>88</v>
      </c>
      <c r="B101" s="177"/>
      <c r="C101" s="91" t="s">
        <v>268</v>
      </c>
      <c r="D101" s="53" t="s">
        <v>40</v>
      </c>
      <c r="E101" s="53" t="s">
        <v>97</v>
      </c>
      <c r="F101" s="97" t="s">
        <v>41</v>
      </c>
      <c r="G101" s="53" t="s">
        <v>136</v>
      </c>
      <c r="H101" s="53" t="s">
        <v>137</v>
      </c>
      <c r="I101" s="97" t="s">
        <v>45</v>
      </c>
      <c r="J101" s="93" t="s">
        <v>138</v>
      </c>
      <c r="K101" s="93" t="s">
        <v>142</v>
      </c>
      <c r="L101" s="97" t="s">
        <v>139</v>
      </c>
      <c r="M101" s="93" t="s">
        <v>8</v>
      </c>
      <c r="N101" s="93" t="s">
        <v>132</v>
      </c>
      <c r="O101" s="97" t="s">
        <v>14</v>
      </c>
      <c r="P101" s="93" t="s">
        <v>16</v>
      </c>
      <c r="Q101" s="93" t="s">
        <v>575</v>
      </c>
      <c r="R101" s="97" t="s">
        <v>123</v>
      </c>
      <c r="S101" s="95">
        <v>30</v>
      </c>
      <c r="T101" s="95">
        <v>30</v>
      </c>
      <c r="U101" s="97">
        <v>30</v>
      </c>
      <c r="V101" s="95">
        <v>24</v>
      </c>
      <c r="W101" s="95">
        <v>24</v>
      </c>
      <c r="X101" s="97" t="s">
        <v>32</v>
      </c>
      <c r="Y101" s="95">
        <v>54</v>
      </c>
      <c r="Z101" s="95">
        <v>54</v>
      </c>
      <c r="AA101" s="97">
        <v>54</v>
      </c>
      <c r="AB101" s="93" t="s">
        <v>8</v>
      </c>
      <c r="AC101" s="93" t="s">
        <v>132</v>
      </c>
      <c r="AD101" s="97" t="s">
        <v>15</v>
      </c>
      <c r="AE101" s="93" t="s">
        <v>46</v>
      </c>
      <c r="AF101" s="93" t="s">
        <v>129</v>
      </c>
      <c r="AG101" s="97" t="s">
        <v>86</v>
      </c>
      <c r="AH101" s="174">
        <v>1324.82</v>
      </c>
      <c r="AI101" s="163">
        <f t="shared" si="3"/>
        <v>0</v>
      </c>
      <c r="AJ101" s="23">
        <v>8</v>
      </c>
      <c r="AK101" s="23">
        <v>2691</v>
      </c>
      <c r="AL101" s="163">
        <f t="shared" si="2"/>
        <v>0</v>
      </c>
      <c r="AM101" s="23">
        <v>5</v>
      </c>
    </row>
    <row r="102" spans="1:39" x14ac:dyDescent="0.25">
      <c r="A102" s="88">
        <v>89</v>
      </c>
      <c r="B102" s="177"/>
      <c r="C102" s="91" t="s">
        <v>269</v>
      </c>
      <c r="D102" s="53" t="s">
        <v>40</v>
      </c>
      <c r="E102" s="53" t="s">
        <v>97</v>
      </c>
      <c r="F102" s="97" t="s">
        <v>41</v>
      </c>
      <c r="G102" s="53" t="s">
        <v>136</v>
      </c>
      <c r="H102" s="53" t="s">
        <v>137</v>
      </c>
      <c r="I102" s="97" t="s">
        <v>45</v>
      </c>
      <c r="J102" s="93" t="s">
        <v>138</v>
      </c>
      <c r="K102" s="93" t="s">
        <v>142</v>
      </c>
      <c r="L102" s="97" t="s">
        <v>139</v>
      </c>
      <c r="M102" s="93" t="s">
        <v>8</v>
      </c>
      <c r="N102" s="93" t="s">
        <v>132</v>
      </c>
      <c r="O102" s="97" t="s">
        <v>14</v>
      </c>
      <c r="P102" s="93" t="s">
        <v>16</v>
      </c>
      <c r="Q102" s="93" t="s">
        <v>575</v>
      </c>
      <c r="R102" s="97" t="s">
        <v>123</v>
      </c>
      <c r="S102" s="95">
        <v>30</v>
      </c>
      <c r="T102" s="95">
        <v>30</v>
      </c>
      <c r="U102" s="97">
        <v>30</v>
      </c>
      <c r="V102" s="95">
        <v>24</v>
      </c>
      <c r="W102" s="95">
        <v>24</v>
      </c>
      <c r="X102" s="97" t="s">
        <v>32</v>
      </c>
      <c r="Y102" s="95">
        <v>66</v>
      </c>
      <c r="Z102" s="95">
        <v>66</v>
      </c>
      <c r="AA102" s="97">
        <v>56</v>
      </c>
      <c r="AB102" s="93" t="s">
        <v>8</v>
      </c>
      <c r="AC102" s="93" t="s">
        <v>132</v>
      </c>
      <c r="AD102" s="97" t="s">
        <v>15</v>
      </c>
      <c r="AE102" s="93" t="s">
        <v>42</v>
      </c>
      <c r="AF102" s="93" t="s">
        <v>129</v>
      </c>
      <c r="AG102" s="97" t="s">
        <v>85</v>
      </c>
      <c r="AH102" s="174">
        <v>1651.9</v>
      </c>
      <c r="AI102" s="163">
        <f t="shared" si="3"/>
        <v>0</v>
      </c>
      <c r="AJ102" s="23">
        <v>8</v>
      </c>
      <c r="AK102" s="23">
        <v>2572</v>
      </c>
      <c r="AL102" s="163">
        <f t="shared" si="2"/>
        <v>0</v>
      </c>
      <c r="AM102" s="23">
        <v>5</v>
      </c>
    </row>
    <row r="103" spans="1:39" x14ac:dyDescent="0.25">
      <c r="A103" s="88">
        <v>90</v>
      </c>
      <c r="B103" s="177"/>
      <c r="C103" s="91" t="s">
        <v>270</v>
      </c>
      <c r="D103" s="53" t="s">
        <v>40</v>
      </c>
      <c r="E103" s="53" t="s">
        <v>97</v>
      </c>
      <c r="F103" s="97" t="s">
        <v>41</v>
      </c>
      <c r="G103" s="53" t="s">
        <v>136</v>
      </c>
      <c r="H103" s="53" t="s">
        <v>137</v>
      </c>
      <c r="I103" s="97" t="s">
        <v>45</v>
      </c>
      <c r="J103" s="93" t="s">
        <v>138</v>
      </c>
      <c r="K103" s="93" t="s">
        <v>142</v>
      </c>
      <c r="L103" s="97" t="s">
        <v>139</v>
      </c>
      <c r="M103" s="93" t="s">
        <v>8</v>
      </c>
      <c r="N103" s="93" t="s">
        <v>132</v>
      </c>
      <c r="O103" s="97" t="s">
        <v>14</v>
      </c>
      <c r="P103" s="93" t="s">
        <v>16</v>
      </c>
      <c r="Q103" s="93" t="s">
        <v>575</v>
      </c>
      <c r="R103" s="97" t="s">
        <v>123</v>
      </c>
      <c r="S103" s="95">
        <v>30</v>
      </c>
      <c r="T103" s="95">
        <v>30</v>
      </c>
      <c r="U103" s="97">
        <v>30</v>
      </c>
      <c r="V103" s="95">
        <v>24</v>
      </c>
      <c r="W103" s="95">
        <v>24</v>
      </c>
      <c r="X103" s="97" t="s">
        <v>32</v>
      </c>
      <c r="Y103" s="95">
        <v>66</v>
      </c>
      <c r="Z103" s="95">
        <v>66</v>
      </c>
      <c r="AA103" s="97">
        <v>56</v>
      </c>
      <c r="AB103" s="93" t="s">
        <v>8</v>
      </c>
      <c r="AC103" s="93" t="s">
        <v>132</v>
      </c>
      <c r="AD103" s="97" t="s">
        <v>15</v>
      </c>
      <c r="AE103" s="93" t="s">
        <v>46</v>
      </c>
      <c r="AF103" s="93" t="s">
        <v>129</v>
      </c>
      <c r="AG103" s="97" t="s">
        <v>86</v>
      </c>
      <c r="AH103" s="174">
        <v>1859.1</v>
      </c>
      <c r="AI103" s="163">
        <f t="shared" si="3"/>
        <v>0</v>
      </c>
      <c r="AJ103" s="23">
        <v>8</v>
      </c>
      <c r="AK103" s="23">
        <v>2822</v>
      </c>
      <c r="AL103" s="163">
        <f t="shared" si="2"/>
        <v>0</v>
      </c>
      <c r="AM103" s="23">
        <v>5</v>
      </c>
    </row>
    <row r="104" spans="1:39" x14ac:dyDescent="0.25">
      <c r="A104" s="88">
        <v>91</v>
      </c>
      <c r="B104" s="177"/>
      <c r="C104" s="91" t="s">
        <v>271</v>
      </c>
      <c r="D104" s="53" t="s">
        <v>40</v>
      </c>
      <c r="E104" s="53" t="s">
        <v>97</v>
      </c>
      <c r="F104" s="97" t="s">
        <v>41</v>
      </c>
      <c r="G104" s="53" t="s">
        <v>136</v>
      </c>
      <c r="H104" s="53" t="s">
        <v>137</v>
      </c>
      <c r="I104" s="97" t="s">
        <v>45</v>
      </c>
      <c r="J104" s="93" t="s">
        <v>138</v>
      </c>
      <c r="K104" s="93" t="s">
        <v>142</v>
      </c>
      <c r="L104" s="97" t="s">
        <v>139</v>
      </c>
      <c r="M104" s="93" t="s">
        <v>8</v>
      </c>
      <c r="N104" s="93" t="s">
        <v>132</v>
      </c>
      <c r="O104" s="97" t="s">
        <v>14</v>
      </c>
      <c r="P104" s="93" t="s">
        <v>16</v>
      </c>
      <c r="Q104" s="93" t="s">
        <v>575</v>
      </c>
      <c r="R104" s="97" t="s">
        <v>123</v>
      </c>
      <c r="S104" s="95">
        <v>30</v>
      </c>
      <c r="T104" s="95">
        <v>30</v>
      </c>
      <c r="U104" s="97">
        <v>30</v>
      </c>
      <c r="V104" s="95">
        <v>30</v>
      </c>
      <c r="W104" s="95">
        <v>30</v>
      </c>
      <c r="X104" s="97" t="s">
        <v>36</v>
      </c>
      <c r="Y104" s="95">
        <v>54</v>
      </c>
      <c r="Z104" s="95">
        <v>54</v>
      </c>
      <c r="AA104" s="97">
        <v>54</v>
      </c>
      <c r="AB104" s="93" t="s">
        <v>8</v>
      </c>
      <c r="AC104" s="93" t="s">
        <v>132</v>
      </c>
      <c r="AD104" s="97" t="s">
        <v>15</v>
      </c>
      <c r="AE104" s="93" t="s">
        <v>42</v>
      </c>
      <c r="AF104" s="93" t="s">
        <v>129</v>
      </c>
      <c r="AG104" s="97" t="s">
        <v>85</v>
      </c>
      <c r="AH104" s="174">
        <v>1263.3599999999999</v>
      </c>
      <c r="AI104" s="163">
        <f t="shared" si="3"/>
        <v>0</v>
      </c>
      <c r="AJ104" s="23">
        <v>8</v>
      </c>
      <c r="AK104" s="23">
        <v>2441</v>
      </c>
      <c r="AL104" s="163">
        <f t="shared" si="2"/>
        <v>0</v>
      </c>
      <c r="AM104" s="23">
        <v>5</v>
      </c>
    </row>
    <row r="105" spans="1:39" x14ac:dyDescent="0.25">
      <c r="A105" s="88">
        <v>92</v>
      </c>
      <c r="B105" s="177"/>
      <c r="C105" s="91" t="s">
        <v>272</v>
      </c>
      <c r="D105" s="53" t="s">
        <v>40</v>
      </c>
      <c r="E105" s="53" t="s">
        <v>97</v>
      </c>
      <c r="F105" s="97" t="s">
        <v>41</v>
      </c>
      <c r="G105" s="53" t="s">
        <v>136</v>
      </c>
      <c r="H105" s="53" t="s">
        <v>137</v>
      </c>
      <c r="I105" s="97" t="s">
        <v>45</v>
      </c>
      <c r="J105" s="93" t="s">
        <v>138</v>
      </c>
      <c r="K105" s="93" t="s">
        <v>142</v>
      </c>
      <c r="L105" s="97" t="s">
        <v>139</v>
      </c>
      <c r="M105" s="93" t="s">
        <v>8</v>
      </c>
      <c r="N105" s="93" t="s">
        <v>132</v>
      </c>
      <c r="O105" s="97" t="s">
        <v>14</v>
      </c>
      <c r="P105" s="93" t="s">
        <v>16</v>
      </c>
      <c r="Q105" s="93" t="s">
        <v>575</v>
      </c>
      <c r="R105" s="97" t="s">
        <v>123</v>
      </c>
      <c r="S105" s="95">
        <v>30</v>
      </c>
      <c r="T105" s="95">
        <v>30</v>
      </c>
      <c r="U105" s="97">
        <v>30</v>
      </c>
      <c r="V105" s="95">
        <v>30</v>
      </c>
      <c r="W105" s="95">
        <v>30</v>
      </c>
      <c r="X105" s="97" t="s">
        <v>36</v>
      </c>
      <c r="Y105" s="95">
        <v>54</v>
      </c>
      <c r="Z105" s="95">
        <v>54</v>
      </c>
      <c r="AA105" s="97">
        <v>54</v>
      </c>
      <c r="AB105" s="93" t="s">
        <v>8</v>
      </c>
      <c r="AC105" s="93" t="s">
        <v>132</v>
      </c>
      <c r="AD105" s="97" t="s">
        <v>15</v>
      </c>
      <c r="AE105" s="93" t="s">
        <v>46</v>
      </c>
      <c r="AF105" s="93" t="s">
        <v>129</v>
      </c>
      <c r="AG105" s="97" t="s">
        <v>86</v>
      </c>
      <c r="AH105" s="174">
        <v>1470.56</v>
      </c>
      <c r="AI105" s="163">
        <f t="shared" si="3"/>
        <v>0</v>
      </c>
      <c r="AJ105" s="23">
        <v>8</v>
      </c>
      <c r="AK105" s="23">
        <v>2691</v>
      </c>
      <c r="AL105" s="163">
        <f t="shared" si="2"/>
        <v>0</v>
      </c>
      <c r="AM105" s="23">
        <v>5</v>
      </c>
    </row>
    <row r="106" spans="1:39" x14ac:dyDescent="0.25">
      <c r="A106" s="88">
        <v>93</v>
      </c>
      <c r="B106" s="177"/>
      <c r="C106" s="91" t="s">
        <v>273</v>
      </c>
      <c r="D106" s="53" t="s">
        <v>40</v>
      </c>
      <c r="E106" s="53" t="s">
        <v>97</v>
      </c>
      <c r="F106" s="97" t="s">
        <v>41</v>
      </c>
      <c r="G106" s="53" t="s">
        <v>136</v>
      </c>
      <c r="H106" s="53" t="s">
        <v>137</v>
      </c>
      <c r="I106" s="97" t="s">
        <v>45</v>
      </c>
      <c r="J106" s="93" t="s">
        <v>138</v>
      </c>
      <c r="K106" s="93" t="s">
        <v>142</v>
      </c>
      <c r="L106" s="97" t="s">
        <v>139</v>
      </c>
      <c r="M106" s="93" t="s">
        <v>8</v>
      </c>
      <c r="N106" s="93" t="s">
        <v>132</v>
      </c>
      <c r="O106" s="97" t="s">
        <v>14</v>
      </c>
      <c r="P106" s="93" t="s">
        <v>16</v>
      </c>
      <c r="Q106" s="93" t="s">
        <v>575</v>
      </c>
      <c r="R106" s="97" t="s">
        <v>123</v>
      </c>
      <c r="S106" s="95">
        <v>30</v>
      </c>
      <c r="T106" s="95">
        <v>30</v>
      </c>
      <c r="U106" s="97">
        <v>30</v>
      </c>
      <c r="V106" s="95">
        <v>30</v>
      </c>
      <c r="W106" s="95">
        <v>30</v>
      </c>
      <c r="X106" s="97" t="s">
        <v>36</v>
      </c>
      <c r="Y106" s="95">
        <v>66</v>
      </c>
      <c r="Z106" s="95">
        <v>66</v>
      </c>
      <c r="AA106" s="97">
        <v>56</v>
      </c>
      <c r="AB106" s="93" t="s">
        <v>8</v>
      </c>
      <c r="AC106" s="93" t="s">
        <v>132</v>
      </c>
      <c r="AD106" s="97" t="s">
        <v>15</v>
      </c>
      <c r="AE106" s="93" t="s">
        <v>42</v>
      </c>
      <c r="AF106" s="93" t="s">
        <v>129</v>
      </c>
      <c r="AG106" s="97" t="s">
        <v>85</v>
      </c>
      <c r="AH106" s="174">
        <v>1389.92</v>
      </c>
      <c r="AI106" s="163">
        <f t="shared" si="3"/>
        <v>0</v>
      </c>
      <c r="AJ106" s="23">
        <v>8</v>
      </c>
      <c r="AK106" s="23">
        <v>2572</v>
      </c>
      <c r="AL106" s="163">
        <f t="shared" si="2"/>
        <v>0</v>
      </c>
      <c r="AM106" s="23">
        <v>5</v>
      </c>
    </row>
    <row r="107" spans="1:39" x14ac:dyDescent="0.25">
      <c r="A107" s="88">
        <v>94</v>
      </c>
      <c r="B107" s="177"/>
      <c r="C107" s="91" t="s">
        <v>274</v>
      </c>
      <c r="D107" s="53" t="s">
        <v>40</v>
      </c>
      <c r="E107" s="53" t="s">
        <v>97</v>
      </c>
      <c r="F107" s="97" t="s">
        <v>41</v>
      </c>
      <c r="G107" s="53" t="s">
        <v>136</v>
      </c>
      <c r="H107" s="53" t="s">
        <v>137</v>
      </c>
      <c r="I107" s="97" t="s">
        <v>45</v>
      </c>
      <c r="J107" s="93" t="s">
        <v>138</v>
      </c>
      <c r="K107" s="93" t="s">
        <v>142</v>
      </c>
      <c r="L107" s="97" t="s">
        <v>139</v>
      </c>
      <c r="M107" s="93" t="s">
        <v>8</v>
      </c>
      <c r="N107" s="93" t="s">
        <v>132</v>
      </c>
      <c r="O107" s="97" t="s">
        <v>14</v>
      </c>
      <c r="P107" s="93" t="s">
        <v>16</v>
      </c>
      <c r="Q107" s="93" t="s">
        <v>575</v>
      </c>
      <c r="R107" s="97" t="s">
        <v>123</v>
      </c>
      <c r="S107" s="95">
        <v>30</v>
      </c>
      <c r="T107" s="95">
        <v>30</v>
      </c>
      <c r="U107" s="97">
        <v>30</v>
      </c>
      <c r="V107" s="95">
        <v>30</v>
      </c>
      <c r="W107" s="95">
        <v>30</v>
      </c>
      <c r="X107" s="97" t="s">
        <v>36</v>
      </c>
      <c r="Y107" s="95">
        <v>66</v>
      </c>
      <c r="Z107" s="95">
        <v>66</v>
      </c>
      <c r="AA107" s="97">
        <v>56</v>
      </c>
      <c r="AB107" s="93" t="s">
        <v>8</v>
      </c>
      <c r="AC107" s="93" t="s">
        <v>132</v>
      </c>
      <c r="AD107" s="97" t="s">
        <v>15</v>
      </c>
      <c r="AE107" s="93" t="s">
        <v>46</v>
      </c>
      <c r="AF107" s="93" t="s">
        <v>129</v>
      </c>
      <c r="AG107" s="97" t="s">
        <v>86</v>
      </c>
      <c r="AH107" s="174">
        <v>1597.12</v>
      </c>
      <c r="AI107" s="163">
        <f t="shared" si="3"/>
        <v>0</v>
      </c>
      <c r="AJ107" s="23">
        <v>8</v>
      </c>
      <c r="AK107" s="23">
        <v>2822</v>
      </c>
      <c r="AL107" s="163">
        <f t="shared" si="2"/>
        <v>0</v>
      </c>
      <c r="AM107" s="23">
        <v>5</v>
      </c>
    </row>
    <row r="108" spans="1:39" x14ac:dyDescent="0.25">
      <c r="A108" s="88">
        <v>95</v>
      </c>
      <c r="B108" s="177"/>
      <c r="C108" s="91" t="s">
        <v>275</v>
      </c>
      <c r="D108" s="53" t="s">
        <v>40</v>
      </c>
      <c r="E108" s="53" t="s">
        <v>97</v>
      </c>
      <c r="F108" s="97" t="s">
        <v>41</v>
      </c>
      <c r="G108" s="53" t="s">
        <v>136</v>
      </c>
      <c r="H108" s="53" t="s">
        <v>137</v>
      </c>
      <c r="I108" s="97" t="s">
        <v>45</v>
      </c>
      <c r="J108" s="93" t="s">
        <v>138</v>
      </c>
      <c r="K108" s="93" t="s">
        <v>142</v>
      </c>
      <c r="L108" s="97" t="s">
        <v>139</v>
      </c>
      <c r="M108" s="93" t="s">
        <v>8</v>
      </c>
      <c r="N108" s="93" t="s">
        <v>132</v>
      </c>
      <c r="O108" s="97" t="s">
        <v>14</v>
      </c>
      <c r="P108" s="93" t="s">
        <v>35</v>
      </c>
      <c r="Q108" s="93" t="s">
        <v>96</v>
      </c>
      <c r="R108" s="97" t="s">
        <v>124</v>
      </c>
      <c r="S108" s="95">
        <v>24</v>
      </c>
      <c r="T108" s="95">
        <v>24</v>
      </c>
      <c r="U108" s="97">
        <v>24</v>
      </c>
      <c r="V108" s="95">
        <v>24</v>
      </c>
      <c r="W108" s="95">
        <v>24</v>
      </c>
      <c r="X108" s="97" t="s">
        <v>32</v>
      </c>
      <c r="Y108" s="95">
        <v>54</v>
      </c>
      <c r="Z108" s="95">
        <v>54</v>
      </c>
      <c r="AA108" s="97">
        <v>54</v>
      </c>
      <c r="AB108" s="93" t="s">
        <v>8</v>
      </c>
      <c r="AC108" s="93" t="s">
        <v>132</v>
      </c>
      <c r="AD108" s="97" t="s">
        <v>15</v>
      </c>
      <c r="AE108" s="93" t="s">
        <v>42</v>
      </c>
      <c r="AF108" s="93" t="s">
        <v>129</v>
      </c>
      <c r="AG108" s="97" t="s">
        <v>85</v>
      </c>
      <c r="AH108" s="174">
        <v>1020</v>
      </c>
      <c r="AI108" s="163">
        <f t="shared" si="3"/>
        <v>0</v>
      </c>
      <c r="AJ108" s="23">
        <v>21</v>
      </c>
      <c r="AK108" s="23">
        <v>961.35</v>
      </c>
      <c r="AL108" s="163">
        <f t="shared" si="2"/>
        <v>0</v>
      </c>
      <c r="AM108" s="23">
        <v>8</v>
      </c>
    </row>
    <row r="109" spans="1:39" x14ac:dyDescent="0.25">
      <c r="A109" s="88">
        <v>96</v>
      </c>
      <c r="B109" s="177"/>
      <c r="C109" s="91" t="s">
        <v>276</v>
      </c>
      <c r="D109" s="53" t="s">
        <v>40</v>
      </c>
      <c r="E109" s="53" t="s">
        <v>97</v>
      </c>
      <c r="F109" s="97" t="s">
        <v>41</v>
      </c>
      <c r="G109" s="53" t="s">
        <v>136</v>
      </c>
      <c r="H109" s="53" t="s">
        <v>137</v>
      </c>
      <c r="I109" s="97" t="s">
        <v>45</v>
      </c>
      <c r="J109" s="93" t="s">
        <v>138</v>
      </c>
      <c r="K109" s="93" t="s">
        <v>142</v>
      </c>
      <c r="L109" s="97" t="s">
        <v>139</v>
      </c>
      <c r="M109" s="93" t="s">
        <v>8</v>
      </c>
      <c r="N109" s="93" t="s">
        <v>132</v>
      </c>
      <c r="O109" s="97" t="s">
        <v>14</v>
      </c>
      <c r="P109" s="93" t="s">
        <v>35</v>
      </c>
      <c r="Q109" s="93" t="s">
        <v>96</v>
      </c>
      <c r="R109" s="97" t="s">
        <v>124</v>
      </c>
      <c r="S109" s="95">
        <v>24</v>
      </c>
      <c r="T109" s="95">
        <v>24</v>
      </c>
      <c r="U109" s="97">
        <v>24</v>
      </c>
      <c r="V109" s="95">
        <v>24</v>
      </c>
      <c r="W109" s="95">
        <v>24</v>
      </c>
      <c r="X109" s="97" t="s">
        <v>32</v>
      </c>
      <c r="Y109" s="95">
        <v>54</v>
      </c>
      <c r="Z109" s="95">
        <v>54</v>
      </c>
      <c r="AA109" s="97">
        <v>54</v>
      </c>
      <c r="AB109" s="93" t="s">
        <v>8</v>
      </c>
      <c r="AC109" s="93" t="s">
        <v>132</v>
      </c>
      <c r="AD109" s="97" t="s">
        <v>15</v>
      </c>
      <c r="AE109" s="93" t="s">
        <v>46</v>
      </c>
      <c r="AF109" s="93" t="s">
        <v>129</v>
      </c>
      <c r="AG109" s="97" t="s">
        <v>86</v>
      </c>
      <c r="AH109" s="174">
        <v>2085.0700000000002</v>
      </c>
      <c r="AI109" s="163">
        <f t="shared" si="3"/>
        <v>0</v>
      </c>
      <c r="AJ109" s="23">
        <v>20</v>
      </c>
      <c r="AK109" s="23">
        <v>1169.3499999999999</v>
      </c>
      <c r="AL109" s="163">
        <f t="shared" si="2"/>
        <v>0</v>
      </c>
      <c r="AM109" s="23">
        <v>8</v>
      </c>
    </row>
    <row r="110" spans="1:39" x14ac:dyDescent="0.25">
      <c r="A110" s="88">
        <v>97</v>
      </c>
      <c r="B110" s="177"/>
      <c r="C110" s="91" t="s">
        <v>277</v>
      </c>
      <c r="D110" s="53" t="s">
        <v>40</v>
      </c>
      <c r="E110" s="53" t="s">
        <v>97</v>
      </c>
      <c r="F110" s="97" t="s">
        <v>41</v>
      </c>
      <c r="G110" s="53" t="s">
        <v>136</v>
      </c>
      <c r="H110" s="53" t="s">
        <v>137</v>
      </c>
      <c r="I110" s="97" t="s">
        <v>45</v>
      </c>
      <c r="J110" s="93" t="s">
        <v>138</v>
      </c>
      <c r="K110" s="93" t="s">
        <v>142</v>
      </c>
      <c r="L110" s="97" t="s">
        <v>139</v>
      </c>
      <c r="M110" s="93" t="s">
        <v>8</v>
      </c>
      <c r="N110" s="93" t="s">
        <v>132</v>
      </c>
      <c r="O110" s="97" t="s">
        <v>14</v>
      </c>
      <c r="P110" s="93" t="s">
        <v>35</v>
      </c>
      <c r="Q110" s="93" t="s">
        <v>96</v>
      </c>
      <c r="R110" s="97" t="s">
        <v>124</v>
      </c>
      <c r="S110" s="95">
        <v>24</v>
      </c>
      <c r="T110" s="95">
        <v>24</v>
      </c>
      <c r="U110" s="97">
        <v>24</v>
      </c>
      <c r="V110" s="95">
        <v>24</v>
      </c>
      <c r="W110" s="95">
        <v>24</v>
      </c>
      <c r="X110" s="97" t="s">
        <v>32</v>
      </c>
      <c r="Y110" s="95">
        <v>66</v>
      </c>
      <c r="Z110" s="95">
        <v>66</v>
      </c>
      <c r="AA110" s="97">
        <v>56</v>
      </c>
      <c r="AB110" s="93" t="s">
        <v>8</v>
      </c>
      <c r="AC110" s="93" t="s">
        <v>132</v>
      </c>
      <c r="AD110" s="97" t="s">
        <v>15</v>
      </c>
      <c r="AE110" s="93" t="s">
        <v>42</v>
      </c>
      <c r="AF110" s="93" t="s">
        <v>129</v>
      </c>
      <c r="AG110" s="97" t="s">
        <v>85</v>
      </c>
      <c r="AH110" s="174">
        <v>1008.68</v>
      </c>
      <c r="AI110" s="163">
        <f t="shared" si="3"/>
        <v>0</v>
      </c>
      <c r="AJ110" s="23">
        <v>20</v>
      </c>
      <c r="AK110" s="23">
        <v>961.35</v>
      </c>
      <c r="AL110" s="163">
        <f t="shared" si="2"/>
        <v>0</v>
      </c>
      <c r="AM110" s="23">
        <v>8</v>
      </c>
    </row>
    <row r="111" spans="1:39" x14ac:dyDescent="0.25">
      <c r="A111" s="88">
        <v>98</v>
      </c>
      <c r="B111" s="177"/>
      <c r="C111" s="91" t="s">
        <v>278</v>
      </c>
      <c r="D111" s="53" t="s">
        <v>40</v>
      </c>
      <c r="E111" s="53" t="s">
        <v>97</v>
      </c>
      <c r="F111" s="97" t="s">
        <v>41</v>
      </c>
      <c r="G111" s="53" t="s">
        <v>136</v>
      </c>
      <c r="H111" s="53" t="s">
        <v>137</v>
      </c>
      <c r="I111" s="97" t="s">
        <v>45</v>
      </c>
      <c r="J111" s="93" t="s">
        <v>138</v>
      </c>
      <c r="K111" s="93" t="s">
        <v>142</v>
      </c>
      <c r="L111" s="97" t="s">
        <v>139</v>
      </c>
      <c r="M111" s="93" t="s">
        <v>8</v>
      </c>
      <c r="N111" s="93" t="s">
        <v>132</v>
      </c>
      <c r="O111" s="97" t="s">
        <v>14</v>
      </c>
      <c r="P111" s="93" t="s">
        <v>35</v>
      </c>
      <c r="Q111" s="93" t="s">
        <v>96</v>
      </c>
      <c r="R111" s="97" t="s">
        <v>124</v>
      </c>
      <c r="S111" s="95">
        <v>24</v>
      </c>
      <c r="T111" s="95">
        <v>24</v>
      </c>
      <c r="U111" s="97">
        <v>24</v>
      </c>
      <c r="V111" s="95">
        <v>24</v>
      </c>
      <c r="W111" s="95">
        <v>24</v>
      </c>
      <c r="X111" s="97" t="s">
        <v>32</v>
      </c>
      <c r="Y111" s="95">
        <v>66</v>
      </c>
      <c r="Z111" s="95">
        <v>66</v>
      </c>
      <c r="AA111" s="97">
        <v>56</v>
      </c>
      <c r="AB111" s="93" t="s">
        <v>8</v>
      </c>
      <c r="AC111" s="93" t="s">
        <v>132</v>
      </c>
      <c r="AD111" s="97" t="s">
        <v>15</v>
      </c>
      <c r="AE111" s="93" t="s">
        <v>46</v>
      </c>
      <c r="AF111" s="93" t="s">
        <v>129</v>
      </c>
      <c r="AG111" s="97" t="s">
        <v>86</v>
      </c>
      <c r="AH111" s="174">
        <v>2132.92</v>
      </c>
      <c r="AI111" s="163">
        <f t="shared" si="3"/>
        <v>0</v>
      </c>
      <c r="AJ111" s="23">
        <v>19</v>
      </c>
      <c r="AK111" s="23">
        <v>1180.925</v>
      </c>
      <c r="AL111" s="163">
        <f t="shared" si="2"/>
        <v>0</v>
      </c>
      <c r="AM111" s="23">
        <v>8</v>
      </c>
    </row>
    <row r="112" spans="1:39" x14ac:dyDescent="0.25">
      <c r="A112" s="88">
        <v>99</v>
      </c>
      <c r="B112" s="177"/>
      <c r="C112" s="91" t="s">
        <v>279</v>
      </c>
      <c r="D112" s="53" t="s">
        <v>40</v>
      </c>
      <c r="E112" s="53" t="s">
        <v>97</v>
      </c>
      <c r="F112" s="97" t="s">
        <v>41</v>
      </c>
      <c r="G112" s="53" t="s">
        <v>136</v>
      </c>
      <c r="H112" s="53" t="s">
        <v>137</v>
      </c>
      <c r="I112" s="97" t="s">
        <v>45</v>
      </c>
      <c r="J112" s="93" t="s">
        <v>138</v>
      </c>
      <c r="K112" s="93" t="s">
        <v>142</v>
      </c>
      <c r="L112" s="97" t="s">
        <v>139</v>
      </c>
      <c r="M112" s="93" t="s">
        <v>8</v>
      </c>
      <c r="N112" s="93" t="s">
        <v>132</v>
      </c>
      <c r="O112" s="97" t="s">
        <v>14</v>
      </c>
      <c r="P112" s="93" t="s">
        <v>35</v>
      </c>
      <c r="Q112" s="93" t="s">
        <v>96</v>
      </c>
      <c r="R112" s="97" t="s">
        <v>124</v>
      </c>
      <c r="S112" s="95">
        <v>24</v>
      </c>
      <c r="T112" s="95">
        <v>24</v>
      </c>
      <c r="U112" s="97">
        <v>24</v>
      </c>
      <c r="V112" s="95">
        <v>30</v>
      </c>
      <c r="W112" s="95">
        <v>30</v>
      </c>
      <c r="X112" s="97" t="s">
        <v>36</v>
      </c>
      <c r="Y112" s="95">
        <v>54</v>
      </c>
      <c r="Z112" s="95">
        <v>54</v>
      </c>
      <c r="AA112" s="97">
        <v>54</v>
      </c>
      <c r="AB112" s="93" t="s">
        <v>8</v>
      </c>
      <c r="AC112" s="93" t="s">
        <v>132</v>
      </c>
      <c r="AD112" s="97" t="s">
        <v>15</v>
      </c>
      <c r="AE112" s="93" t="s">
        <v>42</v>
      </c>
      <c r="AF112" s="93" t="s">
        <v>129</v>
      </c>
      <c r="AG112" s="97" t="s">
        <v>85</v>
      </c>
      <c r="AH112" s="174">
        <v>1061.0999999999999</v>
      </c>
      <c r="AI112" s="163">
        <f t="shared" si="3"/>
        <v>0</v>
      </c>
      <c r="AJ112" s="23">
        <v>15</v>
      </c>
      <c r="AK112" s="23">
        <v>1442.0250000000001</v>
      </c>
      <c r="AL112" s="163">
        <f t="shared" si="2"/>
        <v>0</v>
      </c>
      <c r="AM112" s="23">
        <v>8</v>
      </c>
    </row>
    <row r="113" spans="1:39" x14ac:dyDescent="0.25">
      <c r="A113" s="88">
        <v>100</v>
      </c>
      <c r="B113" s="177"/>
      <c r="C113" s="91" t="s">
        <v>280</v>
      </c>
      <c r="D113" s="53" t="s">
        <v>40</v>
      </c>
      <c r="E113" s="53" t="s">
        <v>97</v>
      </c>
      <c r="F113" s="97" t="s">
        <v>41</v>
      </c>
      <c r="G113" s="53" t="s">
        <v>136</v>
      </c>
      <c r="H113" s="53" t="s">
        <v>137</v>
      </c>
      <c r="I113" s="97" t="s">
        <v>45</v>
      </c>
      <c r="J113" s="93" t="s">
        <v>138</v>
      </c>
      <c r="K113" s="93" t="s">
        <v>142</v>
      </c>
      <c r="L113" s="97" t="s">
        <v>139</v>
      </c>
      <c r="M113" s="93" t="s">
        <v>8</v>
      </c>
      <c r="N113" s="93" t="s">
        <v>132</v>
      </c>
      <c r="O113" s="97" t="s">
        <v>14</v>
      </c>
      <c r="P113" s="93" t="s">
        <v>35</v>
      </c>
      <c r="Q113" s="93" t="s">
        <v>96</v>
      </c>
      <c r="R113" s="97" t="s">
        <v>124</v>
      </c>
      <c r="S113" s="95">
        <v>24</v>
      </c>
      <c r="T113" s="95">
        <v>24</v>
      </c>
      <c r="U113" s="97">
        <v>24</v>
      </c>
      <c r="V113" s="95">
        <v>30</v>
      </c>
      <c r="W113" s="95">
        <v>30</v>
      </c>
      <c r="X113" s="97" t="s">
        <v>36</v>
      </c>
      <c r="Y113" s="95">
        <v>54</v>
      </c>
      <c r="Z113" s="95">
        <v>54</v>
      </c>
      <c r="AA113" s="97">
        <v>54</v>
      </c>
      <c r="AB113" s="93" t="s">
        <v>8</v>
      </c>
      <c r="AC113" s="93" t="s">
        <v>132</v>
      </c>
      <c r="AD113" s="97" t="s">
        <v>15</v>
      </c>
      <c r="AE113" s="93" t="s">
        <v>46</v>
      </c>
      <c r="AF113" s="93" t="s">
        <v>129</v>
      </c>
      <c r="AG113" s="97" t="s">
        <v>86</v>
      </c>
      <c r="AH113" s="174">
        <v>1650.03</v>
      </c>
      <c r="AI113" s="163">
        <f t="shared" si="3"/>
        <v>0</v>
      </c>
      <c r="AJ113" s="23">
        <v>14</v>
      </c>
      <c r="AK113" s="23">
        <v>1650.0250000000001</v>
      </c>
      <c r="AL113" s="163">
        <f t="shared" si="2"/>
        <v>0</v>
      </c>
      <c r="AM113" s="23">
        <v>8</v>
      </c>
    </row>
    <row r="114" spans="1:39" x14ac:dyDescent="0.25">
      <c r="A114" s="88">
        <v>101</v>
      </c>
      <c r="B114" s="177"/>
      <c r="C114" s="91" t="s">
        <v>281</v>
      </c>
      <c r="D114" s="53" t="s">
        <v>40</v>
      </c>
      <c r="E114" s="53" t="s">
        <v>97</v>
      </c>
      <c r="F114" s="97" t="s">
        <v>41</v>
      </c>
      <c r="G114" s="53" t="s">
        <v>136</v>
      </c>
      <c r="H114" s="53" t="s">
        <v>137</v>
      </c>
      <c r="I114" s="97" t="s">
        <v>45</v>
      </c>
      <c r="J114" s="93" t="s">
        <v>138</v>
      </c>
      <c r="K114" s="93" t="s">
        <v>142</v>
      </c>
      <c r="L114" s="97" t="s">
        <v>139</v>
      </c>
      <c r="M114" s="93" t="s">
        <v>8</v>
      </c>
      <c r="N114" s="93" t="s">
        <v>132</v>
      </c>
      <c r="O114" s="97" t="s">
        <v>14</v>
      </c>
      <c r="P114" s="93" t="s">
        <v>35</v>
      </c>
      <c r="Q114" s="93" t="s">
        <v>96</v>
      </c>
      <c r="R114" s="97" t="s">
        <v>124</v>
      </c>
      <c r="S114" s="95">
        <v>24</v>
      </c>
      <c r="T114" s="95">
        <v>24</v>
      </c>
      <c r="U114" s="97">
        <v>24</v>
      </c>
      <c r="V114" s="95">
        <v>30</v>
      </c>
      <c r="W114" s="95">
        <v>30</v>
      </c>
      <c r="X114" s="97" t="s">
        <v>36</v>
      </c>
      <c r="Y114" s="95">
        <v>66</v>
      </c>
      <c r="Z114" s="95">
        <v>66</v>
      </c>
      <c r="AA114" s="97">
        <v>56</v>
      </c>
      <c r="AB114" s="93" t="s">
        <v>8</v>
      </c>
      <c r="AC114" s="93" t="s">
        <v>132</v>
      </c>
      <c r="AD114" s="97" t="s">
        <v>15</v>
      </c>
      <c r="AE114" s="93" t="s">
        <v>42</v>
      </c>
      <c r="AF114" s="93" t="s">
        <v>129</v>
      </c>
      <c r="AG114" s="97" t="s">
        <v>85</v>
      </c>
      <c r="AH114" s="174">
        <v>1092</v>
      </c>
      <c r="AI114" s="163">
        <f t="shared" si="3"/>
        <v>0</v>
      </c>
      <c r="AJ114" s="23">
        <v>15</v>
      </c>
      <c r="AK114" s="23">
        <v>1442.0250000000001</v>
      </c>
      <c r="AL114" s="163">
        <f t="shared" si="2"/>
        <v>0</v>
      </c>
      <c r="AM114" s="23">
        <v>8</v>
      </c>
    </row>
    <row r="115" spans="1:39" x14ac:dyDescent="0.25">
      <c r="A115" s="88">
        <v>102</v>
      </c>
      <c r="B115" s="177"/>
      <c r="C115" s="91" t="s">
        <v>282</v>
      </c>
      <c r="D115" s="53" t="s">
        <v>40</v>
      </c>
      <c r="E115" s="53" t="s">
        <v>97</v>
      </c>
      <c r="F115" s="97" t="s">
        <v>41</v>
      </c>
      <c r="G115" s="53" t="s">
        <v>136</v>
      </c>
      <c r="H115" s="53" t="s">
        <v>137</v>
      </c>
      <c r="I115" s="97" t="s">
        <v>45</v>
      </c>
      <c r="J115" s="93" t="s">
        <v>138</v>
      </c>
      <c r="K115" s="93" t="s">
        <v>142</v>
      </c>
      <c r="L115" s="97" t="s">
        <v>139</v>
      </c>
      <c r="M115" s="93" t="s">
        <v>8</v>
      </c>
      <c r="N115" s="93" t="s">
        <v>132</v>
      </c>
      <c r="O115" s="97" t="s">
        <v>14</v>
      </c>
      <c r="P115" s="93" t="s">
        <v>35</v>
      </c>
      <c r="Q115" s="93" t="s">
        <v>96</v>
      </c>
      <c r="R115" s="97" t="s">
        <v>124</v>
      </c>
      <c r="S115" s="95">
        <v>24</v>
      </c>
      <c r="T115" s="95">
        <v>24</v>
      </c>
      <c r="U115" s="97">
        <v>24</v>
      </c>
      <c r="V115" s="95">
        <v>30</v>
      </c>
      <c r="W115" s="95">
        <v>30</v>
      </c>
      <c r="X115" s="97" t="s">
        <v>36</v>
      </c>
      <c r="Y115" s="95">
        <v>66</v>
      </c>
      <c r="Z115" s="95">
        <v>66</v>
      </c>
      <c r="AA115" s="97">
        <v>56</v>
      </c>
      <c r="AB115" s="93" t="s">
        <v>8</v>
      </c>
      <c r="AC115" s="93" t="s">
        <v>132</v>
      </c>
      <c r="AD115" s="97" t="s">
        <v>15</v>
      </c>
      <c r="AE115" s="93" t="s">
        <v>46</v>
      </c>
      <c r="AF115" s="93" t="s">
        <v>129</v>
      </c>
      <c r="AG115" s="97" t="s">
        <v>86</v>
      </c>
      <c r="AH115" s="174">
        <v>1650.03</v>
      </c>
      <c r="AI115" s="163">
        <f t="shared" si="3"/>
        <v>0</v>
      </c>
      <c r="AJ115" s="23">
        <v>14</v>
      </c>
      <c r="AK115" s="23">
        <v>1650.0250000000001</v>
      </c>
      <c r="AL115" s="163">
        <f t="shared" si="2"/>
        <v>0</v>
      </c>
      <c r="AM115" s="23">
        <v>8</v>
      </c>
    </row>
    <row r="116" spans="1:39" x14ac:dyDescent="0.25">
      <c r="A116" s="88">
        <v>103</v>
      </c>
      <c r="B116" s="177"/>
      <c r="C116" s="91" t="s">
        <v>283</v>
      </c>
      <c r="D116" s="53" t="s">
        <v>40</v>
      </c>
      <c r="E116" s="53" t="s">
        <v>97</v>
      </c>
      <c r="F116" s="97" t="s">
        <v>41</v>
      </c>
      <c r="G116" s="53" t="s">
        <v>136</v>
      </c>
      <c r="H116" s="53" t="s">
        <v>137</v>
      </c>
      <c r="I116" s="97" t="s">
        <v>45</v>
      </c>
      <c r="J116" s="93" t="s">
        <v>138</v>
      </c>
      <c r="K116" s="93" t="s">
        <v>142</v>
      </c>
      <c r="L116" s="97" t="s">
        <v>139</v>
      </c>
      <c r="M116" s="93" t="s">
        <v>8</v>
      </c>
      <c r="N116" s="93" t="s">
        <v>132</v>
      </c>
      <c r="O116" s="97" t="s">
        <v>14</v>
      </c>
      <c r="P116" s="93" t="s">
        <v>35</v>
      </c>
      <c r="Q116" s="93" t="s">
        <v>96</v>
      </c>
      <c r="R116" s="97" t="s">
        <v>124</v>
      </c>
      <c r="S116" s="95">
        <v>30</v>
      </c>
      <c r="T116" s="95">
        <v>30</v>
      </c>
      <c r="U116" s="97">
        <v>30</v>
      </c>
      <c r="V116" s="95">
        <v>24</v>
      </c>
      <c r="W116" s="95">
        <v>24</v>
      </c>
      <c r="X116" s="97" t="s">
        <v>32</v>
      </c>
      <c r="Y116" s="95">
        <v>54</v>
      </c>
      <c r="Z116" s="95">
        <v>54</v>
      </c>
      <c r="AA116" s="97">
        <v>54</v>
      </c>
      <c r="AB116" s="93" t="s">
        <v>8</v>
      </c>
      <c r="AC116" s="93" t="s">
        <v>132</v>
      </c>
      <c r="AD116" s="97" t="s">
        <v>15</v>
      </c>
      <c r="AE116" s="93" t="s">
        <v>42</v>
      </c>
      <c r="AF116" s="93" t="s">
        <v>129</v>
      </c>
      <c r="AG116" s="97" t="s">
        <v>85</v>
      </c>
      <c r="AH116" s="174">
        <v>1056</v>
      </c>
      <c r="AI116" s="163">
        <f t="shared" si="3"/>
        <v>0</v>
      </c>
      <c r="AJ116" s="23">
        <v>14</v>
      </c>
      <c r="AK116" s="23">
        <v>1442.0250000000001</v>
      </c>
      <c r="AL116" s="163">
        <f t="shared" si="2"/>
        <v>0</v>
      </c>
      <c r="AM116" s="23">
        <v>8</v>
      </c>
    </row>
    <row r="117" spans="1:39" x14ac:dyDescent="0.25">
      <c r="A117" s="88">
        <v>104</v>
      </c>
      <c r="B117" s="177"/>
      <c r="C117" s="91" t="s">
        <v>284</v>
      </c>
      <c r="D117" s="53" t="s">
        <v>40</v>
      </c>
      <c r="E117" s="53" t="s">
        <v>97</v>
      </c>
      <c r="F117" s="97" t="s">
        <v>41</v>
      </c>
      <c r="G117" s="53" t="s">
        <v>136</v>
      </c>
      <c r="H117" s="53" t="s">
        <v>137</v>
      </c>
      <c r="I117" s="97" t="s">
        <v>45</v>
      </c>
      <c r="J117" s="93" t="s">
        <v>138</v>
      </c>
      <c r="K117" s="93" t="s">
        <v>142</v>
      </c>
      <c r="L117" s="97" t="s">
        <v>139</v>
      </c>
      <c r="M117" s="93" t="s">
        <v>8</v>
      </c>
      <c r="N117" s="93" t="s">
        <v>132</v>
      </c>
      <c r="O117" s="97" t="s">
        <v>14</v>
      </c>
      <c r="P117" s="93" t="s">
        <v>35</v>
      </c>
      <c r="Q117" s="93" t="s">
        <v>96</v>
      </c>
      <c r="R117" s="97" t="s">
        <v>124</v>
      </c>
      <c r="S117" s="95">
        <v>30</v>
      </c>
      <c r="T117" s="95">
        <v>30</v>
      </c>
      <c r="U117" s="97">
        <v>30</v>
      </c>
      <c r="V117" s="95">
        <v>24</v>
      </c>
      <c r="W117" s="95">
        <v>24</v>
      </c>
      <c r="X117" s="97" t="s">
        <v>32</v>
      </c>
      <c r="Y117" s="95">
        <v>54</v>
      </c>
      <c r="Z117" s="95">
        <v>54</v>
      </c>
      <c r="AA117" s="97">
        <v>54</v>
      </c>
      <c r="AB117" s="93" t="s">
        <v>8</v>
      </c>
      <c r="AC117" s="93" t="s">
        <v>132</v>
      </c>
      <c r="AD117" s="97" t="s">
        <v>15</v>
      </c>
      <c r="AE117" s="93" t="s">
        <v>46</v>
      </c>
      <c r="AF117" s="93" t="s">
        <v>129</v>
      </c>
      <c r="AG117" s="97" t="s">
        <v>86</v>
      </c>
      <c r="AH117" s="174">
        <v>1650.03</v>
      </c>
      <c r="AI117" s="163">
        <f t="shared" si="3"/>
        <v>0</v>
      </c>
      <c r="AJ117" s="23">
        <v>14</v>
      </c>
      <c r="AK117" s="23">
        <v>1650.0250000000001</v>
      </c>
      <c r="AL117" s="163">
        <f t="shared" si="2"/>
        <v>0</v>
      </c>
      <c r="AM117" s="23">
        <v>8</v>
      </c>
    </row>
    <row r="118" spans="1:39" x14ac:dyDescent="0.25">
      <c r="A118" s="88">
        <v>105</v>
      </c>
      <c r="B118" s="177"/>
      <c r="C118" s="91" t="s">
        <v>285</v>
      </c>
      <c r="D118" s="53" t="s">
        <v>40</v>
      </c>
      <c r="E118" s="53" t="s">
        <v>97</v>
      </c>
      <c r="F118" s="97" t="s">
        <v>41</v>
      </c>
      <c r="G118" s="53" t="s">
        <v>136</v>
      </c>
      <c r="H118" s="53" t="s">
        <v>137</v>
      </c>
      <c r="I118" s="97" t="s">
        <v>45</v>
      </c>
      <c r="J118" s="93" t="s">
        <v>138</v>
      </c>
      <c r="K118" s="93" t="s">
        <v>142</v>
      </c>
      <c r="L118" s="97" t="s">
        <v>139</v>
      </c>
      <c r="M118" s="93" t="s">
        <v>8</v>
      </c>
      <c r="N118" s="93" t="s">
        <v>132</v>
      </c>
      <c r="O118" s="97" t="s">
        <v>14</v>
      </c>
      <c r="P118" s="93" t="s">
        <v>35</v>
      </c>
      <c r="Q118" s="93" t="s">
        <v>96</v>
      </c>
      <c r="R118" s="97" t="s">
        <v>124</v>
      </c>
      <c r="S118" s="95">
        <v>30</v>
      </c>
      <c r="T118" s="95">
        <v>30</v>
      </c>
      <c r="U118" s="97">
        <v>30</v>
      </c>
      <c r="V118" s="95">
        <v>24</v>
      </c>
      <c r="W118" s="95">
        <v>24</v>
      </c>
      <c r="X118" s="97" t="s">
        <v>32</v>
      </c>
      <c r="Y118" s="95">
        <v>66</v>
      </c>
      <c r="Z118" s="95">
        <v>66</v>
      </c>
      <c r="AA118" s="97">
        <v>56</v>
      </c>
      <c r="AB118" s="93" t="s">
        <v>8</v>
      </c>
      <c r="AC118" s="93" t="s">
        <v>132</v>
      </c>
      <c r="AD118" s="97" t="s">
        <v>15</v>
      </c>
      <c r="AE118" s="93" t="s">
        <v>42</v>
      </c>
      <c r="AF118" s="93" t="s">
        <v>129</v>
      </c>
      <c r="AG118" s="97" t="s">
        <v>85</v>
      </c>
      <c r="AH118" s="174">
        <v>1092</v>
      </c>
      <c r="AI118" s="163">
        <f t="shared" si="3"/>
        <v>0</v>
      </c>
      <c r="AJ118" s="23">
        <v>14</v>
      </c>
      <c r="AK118" s="23">
        <v>1442.0250000000001</v>
      </c>
      <c r="AL118" s="163">
        <f t="shared" si="2"/>
        <v>0</v>
      </c>
      <c r="AM118" s="23">
        <v>8</v>
      </c>
    </row>
    <row r="119" spans="1:39" x14ac:dyDescent="0.25">
      <c r="A119" s="88">
        <v>106</v>
      </c>
      <c r="B119" s="177"/>
      <c r="C119" s="91" t="s">
        <v>286</v>
      </c>
      <c r="D119" s="53" t="s">
        <v>40</v>
      </c>
      <c r="E119" s="53" t="s">
        <v>97</v>
      </c>
      <c r="F119" s="97" t="s">
        <v>41</v>
      </c>
      <c r="G119" s="53" t="s">
        <v>136</v>
      </c>
      <c r="H119" s="53" t="s">
        <v>137</v>
      </c>
      <c r="I119" s="97" t="s">
        <v>45</v>
      </c>
      <c r="J119" s="93" t="s">
        <v>138</v>
      </c>
      <c r="K119" s="93" t="s">
        <v>142</v>
      </c>
      <c r="L119" s="97" t="s">
        <v>139</v>
      </c>
      <c r="M119" s="93" t="s">
        <v>8</v>
      </c>
      <c r="N119" s="93" t="s">
        <v>132</v>
      </c>
      <c r="O119" s="97" t="s">
        <v>14</v>
      </c>
      <c r="P119" s="93" t="s">
        <v>35</v>
      </c>
      <c r="Q119" s="93" t="s">
        <v>96</v>
      </c>
      <c r="R119" s="97" t="s">
        <v>124</v>
      </c>
      <c r="S119" s="95">
        <v>30</v>
      </c>
      <c r="T119" s="95">
        <v>30</v>
      </c>
      <c r="U119" s="97">
        <v>30</v>
      </c>
      <c r="V119" s="95">
        <v>24</v>
      </c>
      <c r="W119" s="95">
        <v>24</v>
      </c>
      <c r="X119" s="97" t="s">
        <v>32</v>
      </c>
      <c r="Y119" s="95">
        <v>66</v>
      </c>
      <c r="Z119" s="95">
        <v>66</v>
      </c>
      <c r="AA119" s="97">
        <v>56</v>
      </c>
      <c r="AB119" s="93" t="s">
        <v>8</v>
      </c>
      <c r="AC119" s="93" t="s">
        <v>132</v>
      </c>
      <c r="AD119" s="97" t="s">
        <v>15</v>
      </c>
      <c r="AE119" s="93" t="s">
        <v>46</v>
      </c>
      <c r="AF119" s="93" t="s">
        <v>129</v>
      </c>
      <c r="AG119" s="97" t="s">
        <v>86</v>
      </c>
      <c r="AH119" s="174">
        <v>1650.03</v>
      </c>
      <c r="AI119" s="163">
        <f t="shared" si="3"/>
        <v>0</v>
      </c>
      <c r="AJ119" s="23">
        <v>14</v>
      </c>
      <c r="AK119" s="23">
        <v>1650.0250000000001</v>
      </c>
      <c r="AL119" s="163">
        <f t="shared" si="2"/>
        <v>0</v>
      </c>
      <c r="AM119" s="23">
        <v>8</v>
      </c>
    </row>
    <row r="120" spans="1:39" x14ac:dyDescent="0.25">
      <c r="A120" s="88">
        <v>107</v>
      </c>
      <c r="B120" s="177"/>
      <c r="C120" s="91" t="s">
        <v>287</v>
      </c>
      <c r="D120" s="53" t="s">
        <v>40</v>
      </c>
      <c r="E120" s="53" t="s">
        <v>97</v>
      </c>
      <c r="F120" s="97" t="s">
        <v>41</v>
      </c>
      <c r="G120" s="53" t="s">
        <v>136</v>
      </c>
      <c r="H120" s="53" t="s">
        <v>137</v>
      </c>
      <c r="I120" s="97" t="s">
        <v>45</v>
      </c>
      <c r="J120" s="93" t="s">
        <v>138</v>
      </c>
      <c r="K120" s="93" t="s">
        <v>142</v>
      </c>
      <c r="L120" s="97" t="s">
        <v>139</v>
      </c>
      <c r="M120" s="93" t="s">
        <v>8</v>
      </c>
      <c r="N120" s="93" t="s">
        <v>132</v>
      </c>
      <c r="O120" s="97" t="s">
        <v>14</v>
      </c>
      <c r="P120" s="93" t="s">
        <v>35</v>
      </c>
      <c r="Q120" s="93" t="s">
        <v>96</v>
      </c>
      <c r="R120" s="97" t="s">
        <v>124</v>
      </c>
      <c r="S120" s="95">
        <v>30</v>
      </c>
      <c r="T120" s="95">
        <v>30</v>
      </c>
      <c r="U120" s="97">
        <v>30</v>
      </c>
      <c r="V120" s="95">
        <v>30</v>
      </c>
      <c r="W120" s="95">
        <v>30</v>
      </c>
      <c r="X120" s="97" t="s">
        <v>36</v>
      </c>
      <c r="Y120" s="95">
        <v>54</v>
      </c>
      <c r="Z120" s="95">
        <v>54</v>
      </c>
      <c r="AA120" s="97">
        <v>54</v>
      </c>
      <c r="AB120" s="93" t="s">
        <v>8</v>
      </c>
      <c r="AC120" s="93" t="s">
        <v>132</v>
      </c>
      <c r="AD120" s="97" t="s">
        <v>15</v>
      </c>
      <c r="AE120" s="93" t="s">
        <v>42</v>
      </c>
      <c r="AF120" s="93" t="s">
        <v>129</v>
      </c>
      <c r="AG120" s="97" t="s">
        <v>85</v>
      </c>
      <c r="AH120" s="174">
        <v>1168.27</v>
      </c>
      <c r="AI120" s="163">
        <f t="shared" si="3"/>
        <v>0</v>
      </c>
      <c r="AJ120" s="23">
        <v>14</v>
      </c>
      <c r="AK120" s="23">
        <v>1730.4300000000003</v>
      </c>
      <c r="AL120" s="163">
        <f t="shared" si="2"/>
        <v>0</v>
      </c>
      <c r="AM120" s="23">
        <v>8</v>
      </c>
    </row>
    <row r="121" spans="1:39" x14ac:dyDescent="0.25">
      <c r="A121" s="88">
        <v>108</v>
      </c>
      <c r="B121" s="177"/>
      <c r="C121" s="91" t="s">
        <v>288</v>
      </c>
      <c r="D121" s="53" t="s">
        <v>40</v>
      </c>
      <c r="E121" s="53" t="s">
        <v>97</v>
      </c>
      <c r="F121" s="97" t="s">
        <v>41</v>
      </c>
      <c r="G121" s="53" t="s">
        <v>136</v>
      </c>
      <c r="H121" s="53" t="s">
        <v>137</v>
      </c>
      <c r="I121" s="97" t="s">
        <v>45</v>
      </c>
      <c r="J121" s="93" t="s">
        <v>138</v>
      </c>
      <c r="K121" s="93" t="s">
        <v>142</v>
      </c>
      <c r="L121" s="97" t="s">
        <v>139</v>
      </c>
      <c r="M121" s="93" t="s">
        <v>8</v>
      </c>
      <c r="N121" s="93" t="s">
        <v>132</v>
      </c>
      <c r="O121" s="97" t="s">
        <v>14</v>
      </c>
      <c r="P121" s="93" t="s">
        <v>35</v>
      </c>
      <c r="Q121" s="93" t="s">
        <v>96</v>
      </c>
      <c r="R121" s="97" t="s">
        <v>124</v>
      </c>
      <c r="S121" s="95">
        <v>30</v>
      </c>
      <c r="T121" s="95">
        <v>30</v>
      </c>
      <c r="U121" s="97">
        <v>30</v>
      </c>
      <c r="V121" s="95">
        <v>30</v>
      </c>
      <c r="W121" s="95">
        <v>30</v>
      </c>
      <c r="X121" s="97" t="s">
        <v>36</v>
      </c>
      <c r="Y121" s="95">
        <v>54</v>
      </c>
      <c r="Z121" s="95">
        <v>54</v>
      </c>
      <c r="AA121" s="97">
        <v>54</v>
      </c>
      <c r="AB121" s="93" t="s">
        <v>8</v>
      </c>
      <c r="AC121" s="93" t="s">
        <v>132</v>
      </c>
      <c r="AD121" s="97" t="s">
        <v>15</v>
      </c>
      <c r="AE121" s="93" t="s">
        <v>46</v>
      </c>
      <c r="AF121" s="93" t="s">
        <v>129</v>
      </c>
      <c r="AG121" s="97" t="s">
        <v>86</v>
      </c>
      <c r="AH121" s="174">
        <v>1938.43</v>
      </c>
      <c r="AI121" s="163">
        <f t="shared" si="3"/>
        <v>0</v>
      </c>
      <c r="AJ121" s="23">
        <v>14</v>
      </c>
      <c r="AK121" s="23">
        <v>1938.4300000000003</v>
      </c>
      <c r="AL121" s="163">
        <f t="shared" si="2"/>
        <v>0</v>
      </c>
      <c r="AM121" s="23">
        <v>8</v>
      </c>
    </row>
    <row r="122" spans="1:39" x14ac:dyDescent="0.25">
      <c r="A122" s="88">
        <v>109</v>
      </c>
      <c r="B122" s="177"/>
      <c r="C122" s="91" t="s">
        <v>289</v>
      </c>
      <c r="D122" s="53" t="s">
        <v>40</v>
      </c>
      <c r="E122" s="53" t="s">
        <v>97</v>
      </c>
      <c r="F122" s="97" t="s">
        <v>41</v>
      </c>
      <c r="G122" s="53" t="s">
        <v>136</v>
      </c>
      <c r="H122" s="53" t="s">
        <v>137</v>
      </c>
      <c r="I122" s="97" t="s">
        <v>45</v>
      </c>
      <c r="J122" s="93" t="s">
        <v>138</v>
      </c>
      <c r="K122" s="93" t="s">
        <v>142</v>
      </c>
      <c r="L122" s="97" t="s">
        <v>139</v>
      </c>
      <c r="M122" s="93" t="s">
        <v>8</v>
      </c>
      <c r="N122" s="93" t="s">
        <v>132</v>
      </c>
      <c r="O122" s="97" t="s">
        <v>14</v>
      </c>
      <c r="P122" s="93" t="s">
        <v>35</v>
      </c>
      <c r="Q122" s="93" t="s">
        <v>96</v>
      </c>
      <c r="R122" s="97" t="s">
        <v>124</v>
      </c>
      <c r="S122" s="95">
        <v>30</v>
      </c>
      <c r="T122" s="95">
        <v>30</v>
      </c>
      <c r="U122" s="97">
        <v>30</v>
      </c>
      <c r="V122" s="95">
        <v>30</v>
      </c>
      <c r="W122" s="95">
        <v>30</v>
      </c>
      <c r="X122" s="97" t="s">
        <v>36</v>
      </c>
      <c r="Y122" s="95">
        <v>66</v>
      </c>
      <c r="Z122" s="95">
        <v>66</v>
      </c>
      <c r="AA122" s="97">
        <v>56</v>
      </c>
      <c r="AB122" s="93" t="s">
        <v>8</v>
      </c>
      <c r="AC122" s="93" t="s">
        <v>132</v>
      </c>
      <c r="AD122" s="97" t="s">
        <v>15</v>
      </c>
      <c r="AE122" s="93" t="s">
        <v>42</v>
      </c>
      <c r="AF122" s="93" t="s">
        <v>129</v>
      </c>
      <c r="AG122" s="97" t="s">
        <v>85</v>
      </c>
      <c r="AH122" s="174">
        <v>1168.27</v>
      </c>
      <c r="AI122" s="163">
        <f t="shared" si="3"/>
        <v>0</v>
      </c>
      <c r="AJ122" s="23">
        <v>14</v>
      </c>
      <c r="AK122" s="23">
        <v>1730.4300000000003</v>
      </c>
      <c r="AL122" s="163">
        <f t="shared" si="2"/>
        <v>0</v>
      </c>
      <c r="AM122" s="23">
        <v>8</v>
      </c>
    </row>
    <row r="123" spans="1:39" x14ac:dyDescent="0.25">
      <c r="A123" s="88">
        <v>110</v>
      </c>
      <c r="B123" s="177"/>
      <c r="C123" s="91" t="s">
        <v>290</v>
      </c>
      <c r="D123" s="53" t="s">
        <v>40</v>
      </c>
      <c r="E123" s="53" t="s">
        <v>97</v>
      </c>
      <c r="F123" s="97" t="s">
        <v>41</v>
      </c>
      <c r="G123" s="53" t="s">
        <v>136</v>
      </c>
      <c r="H123" s="53" t="s">
        <v>137</v>
      </c>
      <c r="I123" s="97" t="s">
        <v>45</v>
      </c>
      <c r="J123" s="93" t="s">
        <v>138</v>
      </c>
      <c r="K123" s="93" t="s">
        <v>142</v>
      </c>
      <c r="L123" s="97" t="s">
        <v>139</v>
      </c>
      <c r="M123" s="93" t="s">
        <v>8</v>
      </c>
      <c r="N123" s="93" t="s">
        <v>132</v>
      </c>
      <c r="O123" s="97" t="s">
        <v>14</v>
      </c>
      <c r="P123" s="93" t="s">
        <v>35</v>
      </c>
      <c r="Q123" s="93" t="s">
        <v>96</v>
      </c>
      <c r="R123" s="97" t="s">
        <v>124</v>
      </c>
      <c r="S123" s="95">
        <v>30</v>
      </c>
      <c r="T123" s="95">
        <v>30</v>
      </c>
      <c r="U123" s="97">
        <v>30</v>
      </c>
      <c r="V123" s="95">
        <v>30</v>
      </c>
      <c r="W123" s="95">
        <v>30</v>
      </c>
      <c r="X123" s="97" t="s">
        <v>36</v>
      </c>
      <c r="Y123" s="95">
        <v>66</v>
      </c>
      <c r="Z123" s="95">
        <v>66</v>
      </c>
      <c r="AA123" s="97">
        <v>56</v>
      </c>
      <c r="AB123" s="93" t="s">
        <v>8</v>
      </c>
      <c r="AC123" s="93" t="s">
        <v>132</v>
      </c>
      <c r="AD123" s="97" t="s">
        <v>15</v>
      </c>
      <c r="AE123" s="93" t="s">
        <v>46</v>
      </c>
      <c r="AF123" s="93" t="s">
        <v>129</v>
      </c>
      <c r="AG123" s="97" t="s">
        <v>86</v>
      </c>
      <c r="AH123" s="174">
        <v>1938.43</v>
      </c>
      <c r="AI123" s="163">
        <f t="shared" si="3"/>
        <v>0</v>
      </c>
      <c r="AJ123" s="23">
        <v>14</v>
      </c>
      <c r="AK123" s="23">
        <v>1938.4300000000003</v>
      </c>
      <c r="AL123" s="163">
        <f t="shared" si="2"/>
        <v>0</v>
      </c>
      <c r="AM123" s="23">
        <v>8</v>
      </c>
    </row>
    <row r="124" spans="1:39" x14ac:dyDescent="0.25">
      <c r="A124" s="88">
        <v>111</v>
      </c>
      <c r="B124" s="177"/>
      <c r="C124" s="91" t="s">
        <v>291</v>
      </c>
      <c r="D124" s="53" t="s">
        <v>40</v>
      </c>
      <c r="E124" s="53" t="s">
        <v>97</v>
      </c>
      <c r="F124" s="97" t="s">
        <v>41</v>
      </c>
      <c r="G124" s="53" t="s">
        <v>136</v>
      </c>
      <c r="H124" s="53" t="s">
        <v>137</v>
      </c>
      <c r="I124" s="97" t="s">
        <v>45</v>
      </c>
      <c r="J124" s="93" t="s">
        <v>140</v>
      </c>
      <c r="K124" s="93" t="s">
        <v>143</v>
      </c>
      <c r="L124" s="97" t="s">
        <v>141</v>
      </c>
      <c r="M124" s="93" t="s">
        <v>8</v>
      </c>
      <c r="N124" s="93" t="s">
        <v>132</v>
      </c>
      <c r="O124" s="97" t="s">
        <v>14</v>
      </c>
      <c r="P124" s="93" t="s">
        <v>16</v>
      </c>
      <c r="Q124" s="93" t="s">
        <v>575</v>
      </c>
      <c r="R124" s="97" t="s">
        <v>123</v>
      </c>
      <c r="S124" s="95">
        <v>24</v>
      </c>
      <c r="T124" s="95">
        <v>24</v>
      </c>
      <c r="U124" s="97">
        <v>24</v>
      </c>
      <c r="V124" s="95">
        <v>24</v>
      </c>
      <c r="W124" s="95">
        <v>24</v>
      </c>
      <c r="X124" s="97" t="s">
        <v>32</v>
      </c>
      <c r="Y124" s="95">
        <v>54</v>
      </c>
      <c r="Z124" s="95">
        <v>54</v>
      </c>
      <c r="AA124" s="97">
        <v>54</v>
      </c>
      <c r="AB124" s="93" t="s">
        <v>8</v>
      </c>
      <c r="AC124" s="93" t="s">
        <v>132</v>
      </c>
      <c r="AD124" s="97" t="s">
        <v>15</v>
      </c>
      <c r="AE124" s="93" t="s">
        <v>42</v>
      </c>
      <c r="AF124" s="93" t="s">
        <v>129</v>
      </c>
      <c r="AG124" s="97" t="s">
        <v>85</v>
      </c>
      <c r="AH124" s="174">
        <v>1261.6500000000001</v>
      </c>
      <c r="AI124" s="163">
        <f t="shared" si="3"/>
        <v>0</v>
      </c>
      <c r="AJ124" s="23">
        <v>22</v>
      </c>
      <c r="AK124" s="23">
        <v>1261.6500000000001</v>
      </c>
      <c r="AL124" s="163">
        <f t="shared" si="2"/>
        <v>0</v>
      </c>
      <c r="AM124" s="23">
        <v>8</v>
      </c>
    </row>
    <row r="125" spans="1:39" x14ac:dyDescent="0.25">
      <c r="A125" s="88">
        <v>112</v>
      </c>
      <c r="B125" s="177"/>
      <c r="C125" s="91" t="s">
        <v>292</v>
      </c>
      <c r="D125" s="53" t="s">
        <v>40</v>
      </c>
      <c r="E125" s="53" t="s">
        <v>97</v>
      </c>
      <c r="F125" s="97" t="s">
        <v>41</v>
      </c>
      <c r="G125" s="53" t="s">
        <v>136</v>
      </c>
      <c r="H125" s="53" t="s">
        <v>137</v>
      </c>
      <c r="I125" s="97" t="s">
        <v>45</v>
      </c>
      <c r="J125" s="93" t="s">
        <v>140</v>
      </c>
      <c r="K125" s="93" t="s">
        <v>143</v>
      </c>
      <c r="L125" s="97" t="s">
        <v>141</v>
      </c>
      <c r="M125" s="93" t="s">
        <v>8</v>
      </c>
      <c r="N125" s="93" t="s">
        <v>132</v>
      </c>
      <c r="O125" s="97" t="s">
        <v>14</v>
      </c>
      <c r="P125" s="93" t="s">
        <v>16</v>
      </c>
      <c r="Q125" s="93" t="s">
        <v>575</v>
      </c>
      <c r="R125" s="97" t="s">
        <v>123</v>
      </c>
      <c r="S125" s="95">
        <v>24</v>
      </c>
      <c r="T125" s="95">
        <v>24</v>
      </c>
      <c r="U125" s="97">
        <v>24</v>
      </c>
      <c r="V125" s="95">
        <v>24</v>
      </c>
      <c r="W125" s="95">
        <v>24</v>
      </c>
      <c r="X125" s="97" t="s">
        <v>32</v>
      </c>
      <c r="Y125" s="95">
        <v>54</v>
      </c>
      <c r="Z125" s="95">
        <v>54</v>
      </c>
      <c r="AA125" s="97">
        <v>54</v>
      </c>
      <c r="AB125" s="93" t="s">
        <v>8</v>
      </c>
      <c r="AC125" s="93" t="s">
        <v>132</v>
      </c>
      <c r="AD125" s="97" t="s">
        <v>15</v>
      </c>
      <c r="AE125" s="93" t="s">
        <v>46</v>
      </c>
      <c r="AF125" s="93" t="s">
        <v>129</v>
      </c>
      <c r="AG125" s="97" t="s">
        <v>86</v>
      </c>
      <c r="AH125" s="174">
        <v>1782.3</v>
      </c>
      <c r="AI125" s="163">
        <f t="shared" si="3"/>
        <v>0</v>
      </c>
      <c r="AJ125" s="23">
        <v>20</v>
      </c>
      <c r="AK125" s="23">
        <v>1713.4</v>
      </c>
      <c r="AL125" s="163">
        <f t="shared" si="2"/>
        <v>0</v>
      </c>
      <c r="AM125" s="23">
        <v>8</v>
      </c>
    </row>
    <row r="126" spans="1:39" x14ac:dyDescent="0.25">
      <c r="A126" s="88">
        <v>113</v>
      </c>
      <c r="B126" s="177"/>
      <c r="C126" s="91" t="s">
        <v>293</v>
      </c>
      <c r="D126" s="53" t="s">
        <v>40</v>
      </c>
      <c r="E126" s="53" t="s">
        <v>97</v>
      </c>
      <c r="F126" s="97" t="s">
        <v>41</v>
      </c>
      <c r="G126" s="53" t="s">
        <v>136</v>
      </c>
      <c r="H126" s="53" t="s">
        <v>137</v>
      </c>
      <c r="I126" s="97" t="s">
        <v>45</v>
      </c>
      <c r="J126" s="93" t="s">
        <v>140</v>
      </c>
      <c r="K126" s="93" t="s">
        <v>143</v>
      </c>
      <c r="L126" s="97" t="s">
        <v>141</v>
      </c>
      <c r="M126" s="93" t="s">
        <v>8</v>
      </c>
      <c r="N126" s="93" t="s">
        <v>132</v>
      </c>
      <c r="O126" s="97" t="s">
        <v>14</v>
      </c>
      <c r="P126" s="93" t="s">
        <v>16</v>
      </c>
      <c r="Q126" s="93" t="s">
        <v>575</v>
      </c>
      <c r="R126" s="97" t="s">
        <v>123</v>
      </c>
      <c r="S126" s="95">
        <v>24</v>
      </c>
      <c r="T126" s="95">
        <v>24</v>
      </c>
      <c r="U126" s="97">
        <v>24</v>
      </c>
      <c r="V126" s="95">
        <v>24</v>
      </c>
      <c r="W126" s="95">
        <v>24</v>
      </c>
      <c r="X126" s="97" t="s">
        <v>32</v>
      </c>
      <c r="Y126" s="95">
        <v>66</v>
      </c>
      <c r="Z126" s="95">
        <v>66</v>
      </c>
      <c r="AA126" s="97">
        <v>56</v>
      </c>
      <c r="AB126" s="93" t="s">
        <v>8</v>
      </c>
      <c r="AC126" s="93" t="s">
        <v>132</v>
      </c>
      <c r="AD126" s="97" t="s">
        <v>15</v>
      </c>
      <c r="AE126" s="93" t="s">
        <v>42</v>
      </c>
      <c r="AF126" s="93" t="s">
        <v>129</v>
      </c>
      <c r="AG126" s="97" t="s">
        <v>85</v>
      </c>
      <c r="AH126" s="174">
        <v>1318.85</v>
      </c>
      <c r="AI126" s="163">
        <f t="shared" si="3"/>
        <v>0</v>
      </c>
      <c r="AJ126" s="23">
        <v>22</v>
      </c>
      <c r="AK126" s="23">
        <v>1318.85</v>
      </c>
      <c r="AL126" s="163">
        <f t="shared" si="2"/>
        <v>0</v>
      </c>
      <c r="AM126" s="23">
        <v>8</v>
      </c>
    </row>
    <row r="127" spans="1:39" x14ac:dyDescent="0.25">
      <c r="A127" s="88">
        <v>114</v>
      </c>
      <c r="B127" s="177"/>
      <c r="C127" s="91" t="s">
        <v>294</v>
      </c>
      <c r="D127" s="53" t="s">
        <v>40</v>
      </c>
      <c r="E127" s="53" t="s">
        <v>97</v>
      </c>
      <c r="F127" s="97" t="s">
        <v>41</v>
      </c>
      <c r="G127" s="53" t="s">
        <v>136</v>
      </c>
      <c r="H127" s="53" t="s">
        <v>137</v>
      </c>
      <c r="I127" s="97" t="s">
        <v>45</v>
      </c>
      <c r="J127" s="93" t="s">
        <v>140</v>
      </c>
      <c r="K127" s="93" t="s">
        <v>143</v>
      </c>
      <c r="L127" s="97" t="s">
        <v>141</v>
      </c>
      <c r="M127" s="93" t="s">
        <v>8</v>
      </c>
      <c r="N127" s="93" t="s">
        <v>132</v>
      </c>
      <c r="O127" s="97" t="s">
        <v>14</v>
      </c>
      <c r="P127" s="93" t="s">
        <v>16</v>
      </c>
      <c r="Q127" s="93" t="s">
        <v>575</v>
      </c>
      <c r="R127" s="97" t="s">
        <v>123</v>
      </c>
      <c r="S127" s="95">
        <v>24</v>
      </c>
      <c r="T127" s="95">
        <v>24</v>
      </c>
      <c r="U127" s="97">
        <v>24</v>
      </c>
      <c r="V127" s="95">
        <v>24</v>
      </c>
      <c r="W127" s="95">
        <v>24</v>
      </c>
      <c r="X127" s="97" t="s">
        <v>32</v>
      </c>
      <c r="Y127" s="95">
        <v>66</v>
      </c>
      <c r="Z127" s="95">
        <v>66</v>
      </c>
      <c r="AA127" s="97">
        <v>56</v>
      </c>
      <c r="AB127" s="93" t="s">
        <v>8</v>
      </c>
      <c r="AC127" s="93" t="s">
        <v>132</v>
      </c>
      <c r="AD127" s="97" t="s">
        <v>15</v>
      </c>
      <c r="AE127" s="93" t="s">
        <v>46</v>
      </c>
      <c r="AF127" s="93" t="s">
        <v>129</v>
      </c>
      <c r="AG127" s="97" t="s">
        <v>86</v>
      </c>
      <c r="AH127" s="174">
        <v>1839.5</v>
      </c>
      <c r="AI127" s="163">
        <f t="shared" si="3"/>
        <v>0</v>
      </c>
      <c r="AJ127" s="23">
        <v>20</v>
      </c>
      <c r="AK127" s="23">
        <v>1775.25</v>
      </c>
      <c r="AL127" s="163">
        <f t="shared" si="2"/>
        <v>0</v>
      </c>
      <c r="AM127" s="23">
        <v>8</v>
      </c>
    </row>
    <row r="128" spans="1:39" x14ac:dyDescent="0.25">
      <c r="A128" s="88">
        <v>115</v>
      </c>
      <c r="B128" s="177"/>
      <c r="C128" s="91" t="s">
        <v>295</v>
      </c>
      <c r="D128" s="53" t="s">
        <v>40</v>
      </c>
      <c r="E128" s="53" t="s">
        <v>97</v>
      </c>
      <c r="F128" s="97" t="s">
        <v>41</v>
      </c>
      <c r="G128" s="53" t="s">
        <v>136</v>
      </c>
      <c r="H128" s="53" t="s">
        <v>137</v>
      </c>
      <c r="I128" s="97" t="s">
        <v>45</v>
      </c>
      <c r="J128" s="93" t="s">
        <v>140</v>
      </c>
      <c r="K128" s="93" t="s">
        <v>143</v>
      </c>
      <c r="L128" s="97" t="s">
        <v>141</v>
      </c>
      <c r="M128" s="93" t="s">
        <v>8</v>
      </c>
      <c r="N128" s="93" t="s">
        <v>132</v>
      </c>
      <c r="O128" s="97" t="s">
        <v>14</v>
      </c>
      <c r="P128" s="93" t="s">
        <v>16</v>
      </c>
      <c r="Q128" s="93" t="s">
        <v>575</v>
      </c>
      <c r="R128" s="97" t="s">
        <v>123</v>
      </c>
      <c r="S128" s="95">
        <v>24</v>
      </c>
      <c r="T128" s="95">
        <v>24</v>
      </c>
      <c r="U128" s="97">
        <v>24</v>
      </c>
      <c r="V128" s="95">
        <v>30</v>
      </c>
      <c r="W128" s="95">
        <v>30</v>
      </c>
      <c r="X128" s="97" t="s">
        <v>36</v>
      </c>
      <c r="Y128" s="95">
        <v>54</v>
      </c>
      <c r="Z128" s="95">
        <v>54</v>
      </c>
      <c r="AA128" s="97">
        <v>54</v>
      </c>
      <c r="AB128" s="93" t="s">
        <v>8</v>
      </c>
      <c r="AC128" s="93" t="s">
        <v>132</v>
      </c>
      <c r="AD128" s="97" t="s">
        <v>15</v>
      </c>
      <c r="AE128" s="93" t="s">
        <v>42</v>
      </c>
      <c r="AF128" s="93" t="s">
        <v>129</v>
      </c>
      <c r="AG128" s="97" t="s">
        <v>85</v>
      </c>
      <c r="AH128" s="174">
        <v>1117.6199999999999</v>
      </c>
      <c r="AI128" s="163">
        <f t="shared" si="3"/>
        <v>0</v>
      </c>
      <c r="AJ128" s="23">
        <v>13</v>
      </c>
      <c r="AK128" s="23">
        <v>1576.9</v>
      </c>
      <c r="AL128" s="163">
        <f t="shared" si="2"/>
        <v>0</v>
      </c>
      <c r="AM128" s="23">
        <v>8</v>
      </c>
    </row>
    <row r="129" spans="1:39" x14ac:dyDescent="0.25">
      <c r="A129" s="88">
        <v>116</v>
      </c>
      <c r="B129" s="177"/>
      <c r="C129" s="91" t="s">
        <v>296</v>
      </c>
      <c r="D129" s="53" t="s">
        <v>40</v>
      </c>
      <c r="E129" s="53" t="s">
        <v>97</v>
      </c>
      <c r="F129" s="97" t="s">
        <v>41</v>
      </c>
      <c r="G129" s="53" t="s">
        <v>136</v>
      </c>
      <c r="H129" s="53" t="s">
        <v>137</v>
      </c>
      <c r="I129" s="97" t="s">
        <v>45</v>
      </c>
      <c r="J129" s="93" t="s">
        <v>140</v>
      </c>
      <c r="K129" s="93" t="s">
        <v>143</v>
      </c>
      <c r="L129" s="97" t="s">
        <v>141</v>
      </c>
      <c r="M129" s="93" t="s">
        <v>8</v>
      </c>
      <c r="N129" s="93" t="s">
        <v>132</v>
      </c>
      <c r="O129" s="97" t="s">
        <v>14</v>
      </c>
      <c r="P129" s="93" t="s">
        <v>16</v>
      </c>
      <c r="Q129" s="93" t="s">
        <v>575</v>
      </c>
      <c r="R129" s="97" t="s">
        <v>123</v>
      </c>
      <c r="S129" s="95">
        <v>24</v>
      </c>
      <c r="T129" s="95">
        <v>24</v>
      </c>
      <c r="U129" s="97">
        <v>24</v>
      </c>
      <c r="V129" s="95">
        <v>30</v>
      </c>
      <c r="W129" s="95">
        <v>30</v>
      </c>
      <c r="X129" s="97" t="s">
        <v>36</v>
      </c>
      <c r="Y129" s="95">
        <v>54</v>
      </c>
      <c r="Z129" s="95">
        <v>54</v>
      </c>
      <c r="AA129" s="97">
        <v>54</v>
      </c>
      <c r="AB129" s="93" t="s">
        <v>8</v>
      </c>
      <c r="AC129" s="93" t="s">
        <v>132</v>
      </c>
      <c r="AD129" s="97" t="s">
        <v>15</v>
      </c>
      <c r="AE129" s="93" t="s">
        <v>46</v>
      </c>
      <c r="AF129" s="93" t="s">
        <v>129</v>
      </c>
      <c r="AG129" s="97" t="s">
        <v>86</v>
      </c>
      <c r="AH129" s="174">
        <v>1714.49</v>
      </c>
      <c r="AI129" s="163">
        <f t="shared" si="3"/>
        <v>0</v>
      </c>
      <c r="AJ129" s="23">
        <v>12</v>
      </c>
      <c r="AK129" s="23">
        <v>2097.5500000000002</v>
      </c>
      <c r="AL129" s="163">
        <f t="shared" si="2"/>
        <v>0</v>
      </c>
      <c r="AM129" s="23">
        <v>8</v>
      </c>
    </row>
    <row r="130" spans="1:39" x14ac:dyDescent="0.25">
      <c r="A130" s="88">
        <v>117</v>
      </c>
      <c r="B130" s="177"/>
      <c r="C130" s="91" t="s">
        <v>297</v>
      </c>
      <c r="D130" s="53" t="s">
        <v>40</v>
      </c>
      <c r="E130" s="53" t="s">
        <v>97</v>
      </c>
      <c r="F130" s="97" t="s">
        <v>41</v>
      </c>
      <c r="G130" s="53" t="s">
        <v>136</v>
      </c>
      <c r="H130" s="53" t="s">
        <v>137</v>
      </c>
      <c r="I130" s="97" t="s">
        <v>45</v>
      </c>
      <c r="J130" s="93" t="s">
        <v>140</v>
      </c>
      <c r="K130" s="93" t="s">
        <v>143</v>
      </c>
      <c r="L130" s="97" t="s">
        <v>141</v>
      </c>
      <c r="M130" s="93" t="s">
        <v>8</v>
      </c>
      <c r="N130" s="93" t="s">
        <v>132</v>
      </c>
      <c r="O130" s="97" t="s">
        <v>14</v>
      </c>
      <c r="P130" s="93" t="s">
        <v>16</v>
      </c>
      <c r="Q130" s="93" t="s">
        <v>575</v>
      </c>
      <c r="R130" s="97" t="s">
        <v>123</v>
      </c>
      <c r="S130" s="95">
        <v>24</v>
      </c>
      <c r="T130" s="95">
        <v>24</v>
      </c>
      <c r="U130" s="97">
        <v>24</v>
      </c>
      <c r="V130" s="95">
        <v>30</v>
      </c>
      <c r="W130" s="95">
        <v>30</v>
      </c>
      <c r="X130" s="97" t="s">
        <v>36</v>
      </c>
      <c r="Y130" s="95">
        <v>66</v>
      </c>
      <c r="Z130" s="95">
        <v>66</v>
      </c>
      <c r="AA130" s="97">
        <v>56</v>
      </c>
      <c r="AB130" s="93" t="s">
        <v>8</v>
      </c>
      <c r="AC130" s="93" t="s">
        <v>132</v>
      </c>
      <c r="AD130" s="97" t="s">
        <v>15</v>
      </c>
      <c r="AE130" s="93" t="s">
        <v>42</v>
      </c>
      <c r="AF130" s="93" t="s">
        <v>129</v>
      </c>
      <c r="AG130" s="97" t="s">
        <v>85</v>
      </c>
      <c r="AH130" s="174">
        <v>1275.82</v>
      </c>
      <c r="AI130" s="163">
        <f t="shared" si="3"/>
        <v>0</v>
      </c>
      <c r="AJ130" s="23">
        <v>13</v>
      </c>
      <c r="AK130" s="23">
        <v>1648.4</v>
      </c>
      <c r="AL130" s="163">
        <f t="shared" si="2"/>
        <v>0</v>
      </c>
      <c r="AM130" s="23">
        <v>8</v>
      </c>
    </row>
    <row r="131" spans="1:39" x14ac:dyDescent="0.25">
      <c r="A131" s="88">
        <v>118</v>
      </c>
      <c r="B131" s="177"/>
      <c r="C131" s="91" t="s">
        <v>298</v>
      </c>
      <c r="D131" s="53" t="s">
        <v>40</v>
      </c>
      <c r="E131" s="53" t="s">
        <v>97</v>
      </c>
      <c r="F131" s="97" t="s">
        <v>41</v>
      </c>
      <c r="G131" s="53" t="s">
        <v>136</v>
      </c>
      <c r="H131" s="53" t="s">
        <v>137</v>
      </c>
      <c r="I131" s="97" t="s">
        <v>45</v>
      </c>
      <c r="J131" s="93" t="s">
        <v>140</v>
      </c>
      <c r="K131" s="93" t="s">
        <v>143</v>
      </c>
      <c r="L131" s="97" t="s">
        <v>141</v>
      </c>
      <c r="M131" s="93" t="s">
        <v>8</v>
      </c>
      <c r="N131" s="93" t="s">
        <v>132</v>
      </c>
      <c r="O131" s="97" t="s">
        <v>14</v>
      </c>
      <c r="P131" s="93" t="s">
        <v>16</v>
      </c>
      <c r="Q131" s="93" t="s">
        <v>575</v>
      </c>
      <c r="R131" s="97" t="s">
        <v>123</v>
      </c>
      <c r="S131" s="95">
        <v>24</v>
      </c>
      <c r="T131" s="95">
        <v>24</v>
      </c>
      <c r="U131" s="97">
        <v>24</v>
      </c>
      <c r="V131" s="95">
        <v>30</v>
      </c>
      <c r="W131" s="95">
        <v>30</v>
      </c>
      <c r="X131" s="97" t="s">
        <v>36</v>
      </c>
      <c r="Y131" s="95">
        <v>66</v>
      </c>
      <c r="Z131" s="95">
        <v>66</v>
      </c>
      <c r="AA131" s="97">
        <v>56</v>
      </c>
      <c r="AB131" s="93" t="s">
        <v>8</v>
      </c>
      <c r="AC131" s="93" t="s">
        <v>132</v>
      </c>
      <c r="AD131" s="97" t="s">
        <v>15</v>
      </c>
      <c r="AE131" s="93" t="s">
        <v>46</v>
      </c>
      <c r="AF131" s="93" t="s">
        <v>129</v>
      </c>
      <c r="AG131" s="97" t="s">
        <v>86</v>
      </c>
      <c r="AH131" s="174">
        <v>1793.59</v>
      </c>
      <c r="AI131" s="163">
        <f t="shared" si="3"/>
        <v>0</v>
      </c>
      <c r="AJ131" s="23">
        <v>12</v>
      </c>
      <c r="AK131" s="23">
        <v>2169.0500000000002</v>
      </c>
      <c r="AL131" s="163">
        <f t="shared" si="2"/>
        <v>0</v>
      </c>
      <c r="AM131" s="23">
        <v>8</v>
      </c>
    </row>
    <row r="132" spans="1:39" x14ac:dyDescent="0.25">
      <c r="A132" s="88">
        <v>119</v>
      </c>
      <c r="B132" s="177"/>
      <c r="C132" s="91" t="s">
        <v>299</v>
      </c>
      <c r="D132" s="53" t="s">
        <v>40</v>
      </c>
      <c r="E132" s="53" t="s">
        <v>97</v>
      </c>
      <c r="F132" s="97" t="s">
        <v>41</v>
      </c>
      <c r="G132" s="53" t="s">
        <v>136</v>
      </c>
      <c r="H132" s="53" t="s">
        <v>137</v>
      </c>
      <c r="I132" s="97" t="s">
        <v>45</v>
      </c>
      <c r="J132" s="93" t="s">
        <v>140</v>
      </c>
      <c r="K132" s="93" t="s">
        <v>143</v>
      </c>
      <c r="L132" s="97" t="s">
        <v>141</v>
      </c>
      <c r="M132" s="93" t="s">
        <v>8</v>
      </c>
      <c r="N132" s="93" t="s">
        <v>132</v>
      </c>
      <c r="O132" s="97" t="s">
        <v>14</v>
      </c>
      <c r="P132" s="93" t="s">
        <v>16</v>
      </c>
      <c r="Q132" s="93" t="s">
        <v>575</v>
      </c>
      <c r="R132" s="97" t="s">
        <v>123</v>
      </c>
      <c r="S132" s="95">
        <v>30</v>
      </c>
      <c r="T132" s="95">
        <v>30</v>
      </c>
      <c r="U132" s="97">
        <v>30</v>
      </c>
      <c r="V132" s="95">
        <v>24</v>
      </c>
      <c r="W132" s="95">
        <v>24</v>
      </c>
      <c r="X132" s="97" t="s">
        <v>32</v>
      </c>
      <c r="Y132" s="95">
        <v>54</v>
      </c>
      <c r="Z132" s="95">
        <v>54</v>
      </c>
      <c r="AA132" s="97">
        <v>54</v>
      </c>
      <c r="AB132" s="93" t="s">
        <v>8</v>
      </c>
      <c r="AC132" s="93" t="s">
        <v>132</v>
      </c>
      <c r="AD132" s="97" t="s">
        <v>15</v>
      </c>
      <c r="AE132" s="93" t="s">
        <v>42</v>
      </c>
      <c r="AF132" s="93" t="s">
        <v>129</v>
      </c>
      <c r="AG132" s="97" t="s">
        <v>85</v>
      </c>
      <c r="AH132" s="174">
        <v>1117.6199999999999</v>
      </c>
      <c r="AI132" s="163">
        <f t="shared" si="3"/>
        <v>0</v>
      </c>
      <c r="AJ132" s="23">
        <v>9</v>
      </c>
      <c r="AK132" s="23">
        <v>2539</v>
      </c>
      <c r="AL132" s="163">
        <f t="shared" si="2"/>
        <v>0</v>
      </c>
      <c r="AM132" s="23">
        <v>5</v>
      </c>
    </row>
    <row r="133" spans="1:39" x14ac:dyDescent="0.25">
      <c r="A133" s="88">
        <v>120</v>
      </c>
      <c r="B133" s="177"/>
      <c r="C133" s="91" t="s">
        <v>300</v>
      </c>
      <c r="D133" s="53" t="s">
        <v>40</v>
      </c>
      <c r="E133" s="53" t="s">
        <v>97</v>
      </c>
      <c r="F133" s="97" t="s">
        <v>41</v>
      </c>
      <c r="G133" s="53" t="s">
        <v>136</v>
      </c>
      <c r="H133" s="53" t="s">
        <v>137</v>
      </c>
      <c r="I133" s="97" t="s">
        <v>45</v>
      </c>
      <c r="J133" s="93" t="s">
        <v>140</v>
      </c>
      <c r="K133" s="93" t="s">
        <v>143</v>
      </c>
      <c r="L133" s="97" t="s">
        <v>141</v>
      </c>
      <c r="M133" s="93" t="s">
        <v>8</v>
      </c>
      <c r="N133" s="93" t="s">
        <v>132</v>
      </c>
      <c r="O133" s="97" t="s">
        <v>14</v>
      </c>
      <c r="P133" s="93" t="s">
        <v>16</v>
      </c>
      <c r="Q133" s="93" t="s">
        <v>575</v>
      </c>
      <c r="R133" s="97" t="s">
        <v>123</v>
      </c>
      <c r="S133" s="95">
        <v>30</v>
      </c>
      <c r="T133" s="95">
        <v>30</v>
      </c>
      <c r="U133" s="97">
        <v>30</v>
      </c>
      <c r="V133" s="95">
        <v>24</v>
      </c>
      <c r="W133" s="95">
        <v>24</v>
      </c>
      <c r="X133" s="97" t="s">
        <v>32</v>
      </c>
      <c r="Y133" s="95">
        <v>54</v>
      </c>
      <c r="Z133" s="95">
        <v>54</v>
      </c>
      <c r="AA133" s="97">
        <v>54</v>
      </c>
      <c r="AB133" s="93" t="s">
        <v>8</v>
      </c>
      <c r="AC133" s="93" t="s">
        <v>132</v>
      </c>
      <c r="AD133" s="97" t="s">
        <v>15</v>
      </c>
      <c r="AE133" s="93" t="s">
        <v>46</v>
      </c>
      <c r="AF133" s="93" t="s">
        <v>129</v>
      </c>
      <c r="AG133" s="97" t="s">
        <v>86</v>
      </c>
      <c r="AH133" s="174">
        <v>1428.98</v>
      </c>
      <c r="AI133" s="163">
        <f t="shared" si="3"/>
        <v>0</v>
      </c>
      <c r="AJ133" s="23">
        <v>9</v>
      </c>
      <c r="AK133" s="23">
        <v>2914</v>
      </c>
      <c r="AL133" s="163">
        <f t="shared" si="2"/>
        <v>0</v>
      </c>
      <c r="AM133" s="23">
        <v>5</v>
      </c>
    </row>
    <row r="134" spans="1:39" x14ac:dyDescent="0.25">
      <c r="A134" s="88">
        <v>121</v>
      </c>
      <c r="B134" s="177"/>
      <c r="C134" s="91" t="s">
        <v>301</v>
      </c>
      <c r="D134" s="53" t="s">
        <v>40</v>
      </c>
      <c r="E134" s="53" t="s">
        <v>97</v>
      </c>
      <c r="F134" s="97" t="s">
        <v>41</v>
      </c>
      <c r="G134" s="53" t="s">
        <v>136</v>
      </c>
      <c r="H134" s="53" t="s">
        <v>137</v>
      </c>
      <c r="I134" s="97" t="s">
        <v>45</v>
      </c>
      <c r="J134" s="93" t="s">
        <v>140</v>
      </c>
      <c r="K134" s="93" t="s">
        <v>143</v>
      </c>
      <c r="L134" s="97" t="s">
        <v>141</v>
      </c>
      <c r="M134" s="93" t="s">
        <v>8</v>
      </c>
      <c r="N134" s="93" t="s">
        <v>132</v>
      </c>
      <c r="O134" s="97" t="s">
        <v>14</v>
      </c>
      <c r="P134" s="93" t="s">
        <v>16</v>
      </c>
      <c r="Q134" s="93" t="s">
        <v>575</v>
      </c>
      <c r="R134" s="97" t="s">
        <v>123</v>
      </c>
      <c r="S134" s="95">
        <v>30</v>
      </c>
      <c r="T134" s="95">
        <v>30</v>
      </c>
      <c r="U134" s="97">
        <v>30</v>
      </c>
      <c r="V134" s="95">
        <v>24</v>
      </c>
      <c r="W134" s="95">
        <v>24</v>
      </c>
      <c r="X134" s="97" t="s">
        <v>32</v>
      </c>
      <c r="Y134" s="95">
        <v>66</v>
      </c>
      <c r="Z134" s="95">
        <v>66</v>
      </c>
      <c r="AA134" s="97">
        <v>56</v>
      </c>
      <c r="AB134" s="93" t="s">
        <v>8</v>
      </c>
      <c r="AC134" s="93" t="s">
        <v>132</v>
      </c>
      <c r="AD134" s="97" t="s">
        <v>15</v>
      </c>
      <c r="AE134" s="93" t="s">
        <v>42</v>
      </c>
      <c r="AF134" s="93" t="s">
        <v>129</v>
      </c>
      <c r="AG134" s="97" t="s">
        <v>85</v>
      </c>
      <c r="AH134" s="174">
        <v>1275.82</v>
      </c>
      <c r="AI134" s="163">
        <f t="shared" si="3"/>
        <v>0</v>
      </c>
      <c r="AJ134" s="23">
        <v>9</v>
      </c>
      <c r="AK134" s="23">
        <v>2672</v>
      </c>
      <c r="AL134" s="163">
        <f t="shared" si="2"/>
        <v>0</v>
      </c>
      <c r="AM134" s="23">
        <v>5</v>
      </c>
    </row>
    <row r="135" spans="1:39" x14ac:dyDescent="0.25">
      <c r="A135" s="88">
        <v>122</v>
      </c>
      <c r="B135" s="177"/>
      <c r="C135" s="91" t="s">
        <v>302</v>
      </c>
      <c r="D135" s="53" t="s">
        <v>40</v>
      </c>
      <c r="E135" s="53" t="s">
        <v>97</v>
      </c>
      <c r="F135" s="97" t="s">
        <v>41</v>
      </c>
      <c r="G135" s="53" t="s">
        <v>136</v>
      </c>
      <c r="H135" s="53" t="s">
        <v>137</v>
      </c>
      <c r="I135" s="97" t="s">
        <v>45</v>
      </c>
      <c r="J135" s="93" t="s">
        <v>140</v>
      </c>
      <c r="K135" s="93" t="s">
        <v>143</v>
      </c>
      <c r="L135" s="97" t="s">
        <v>141</v>
      </c>
      <c r="M135" s="93" t="s">
        <v>8</v>
      </c>
      <c r="N135" s="93" t="s">
        <v>132</v>
      </c>
      <c r="O135" s="97" t="s">
        <v>14</v>
      </c>
      <c r="P135" s="93" t="s">
        <v>16</v>
      </c>
      <c r="Q135" s="93" t="s">
        <v>575</v>
      </c>
      <c r="R135" s="97" t="s">
        <v>123</v>
      </c>
      <c r="S135" s="95">
        <v>30</v>
      </c>
      <c r="T135" s="95">
        <v>30</v>
      </c>
      <c r="U135" s="97">
        <v>30</v>
      </c>
      <c r="V135" s="95">
        <v>24</v>
      </c>
      <c r="W135" s="95">
        <v>24</v>
      </c>
      <c r="X135" s="97" t="s">
        <v>32</v>
      </c>
      <c r="Y135" s="95">
        <v>66</v>
      </c>
      <c r="Z135" s="95">
        <v>66</v>
      </c>
      <c r="AA135" s="97">
        <v>56</v>
      </c>
      <c r="AB135" s="93" t="s">
        <v>8</v>
      </c>
      <c r="AC135" s="93" t="s">
        <v>132</v>
      </c>
      <c r="AD135" s="97" t="s">
        <v>15</v>
      </c>
      <c r="AE135" s="93" t="s">
        <v>46</v>
      </c>
      <c r="AF135" s="93" t="s">
        <v>129</v>
      </c>
      <c r="AG135" s="97" t="s">
        <v>86</v>
      </c>
      <c r="AH135" s="174">
        <v>1587.18</v>
      </c>
      <c r="AI135" s="163">
        <f t="shared" si="3"/>
        <v>0</v>
      </c>
      <c r="AJ135" s="23">
        <v>9</v>
      </c>
      <c r="AK135" s="23">
        <v>3047</v>
      </c>
      <c r="AL135" s="163">
        <f t="shared" si="2"/>
        <v>0</v>
      </c>
      <c r="AM135" s="23">
        <v>5</v>
      </c>
    </row>
    <row r="136" spans="1:39" x14ac:dyDescent="0.25">
      <c r="A136" s="88">
        <v>123</v>
      </c>
      <c r="B136" s="177"/>
      <c r="C136" s="91" t="s">
        <v>303</v>
      </c>
      <c r="D136" s="53" t="s">
        <v>40</v>
      </c>
      <c r="E136" s="53" t="s">
        <v>97</v>
      </c>
      <c r="F136" s="97" t="s">
        <v>41</v>
      </c>
      <c r="G136" s="53" t="s">
        <v>136</v>
      </c>
      <c r="H136" s="53" t="s">
        <v>137</v>
      </c>
      <c r="I136" s="97" t="s">
        <v>45</v>
      </c>
      <c r="J136" s="93" t="s">
        <v>140</v>
      </c>
      <c r="K136" s="93" t="s">
        <v>143</v>
      </c>
      <c r="L136" s="97" t="s">
        <v>141</v>
      </c>
      <c r="M136" s="93" t="s">
        <v>8</v>
      </c>
      <c r="N136" s="93" t="s">
        <v>132</v>
      </c>
      <c r="O136" s="97" t="s">
        <v>14</v>
      </c>
      <c r="P136" s="93" t="s">
        <v>16</v>
      </c>
      <c r="Q136" s="93" t="s">
        <v>575</v>
      </c>
      <c r="R136" s="97" t="s">
        <v>123</v>
      </c>
      <c r="S136" s="95">
        <v>30</v>
      </c>
      <c r="T136" s="95">
        <v>30</v>
      </c>
      <c r="U136" s="97">
        <v>30</v>
      </c>
      <c r="V136" s="95">
        <v>30</v>
      </c>
      <c r="W136" s="95">
        <v>30</v>
      </c>
      <c r="X136" s="97" t="s">
        <v>36</v>
      </c>
      <c r="Y136" s="95">
        <v>54</v>
      </c>
      <c r="Z136" s="95">
        <v>54</v>
      </c>
      <c r="AA136" s="97">
        <v>54</v>
      </c>
      <c r="AB136" s="93" t="s">
        <v>8</v>
      </c>
      <c r="AC136" s="93" t="s">
        <v>132</v>
      </c>
      <c r="AD136" s="97" t="s">
        <v>15</v>
      </c>
      <c r="AE136" s="93" t="s">
        <v>42</v>
      </c>
      <c r="AF136" s="93" t="s">
        <v>129</v>
      </c>
      <c r="AG136" s="97" t="s">
        <v>85</v>
      </c>
      <c r="AH136" s="174">
        <v>1263.3599999999999</v>
      </c>
      <c r="AI136" s="163">
        <f t="shared" si="3"/>
        <v>0</v>
      </c>
      <c r="AJ136" s="23">
        <v>8</v>
      </c>
      <c r="AK136" s="23">
        <v>2539</v>
      </c>
      <c r="AL136" s="163">
        <f t="shared" si="2"/>
        <v>0</v>
      </c>
      <c r="AM136" s="23">
        <v>5</v>
      </c>
    </row>
    <row r="137" spans="1:39" x14ac:dyDescent="0.25">
      <c r="A137" s="88">
        <v>124</v>
      </c>
      <c r="B137" s="177"/>
      <c r="C137" s="91" t="s">
        <v>304</v>
      </c>
      <c r="D137" s="53" t="s">
        <v>40</v>
      </c>
      <c r="E137" s="53" t="s">
        <v>97</v>
      </c>
      <c r="F137" s="97" t="s">
        <v>41</v>
      </c>
      <c r="G137" s="53" t="s">
        <v>136</v>
      </c>
      <c r="H137" s="53" t="s">
        <v>137</v>
      </c>
      <c r="I137" s="97" t="s">
        <v>45</v>
      </c>
      <c r="J137" s="93" t="s">
        <v>140</v>
      </c>
      <c r="K137" s="93" t="s">
        <v>143</v>
      </c>
      <c r="L137" s="97" t="s">
        <v>141</v>
      </c>
      <c r="M137" s="93" t="s">
        <v>8</v>
      </c>
      <c r="N137" s="93" t="s">
        <v>132</v>
      </c>
      <c r="O137" s="97" t="s">
        <v>14</v>
      </c>
      <c r="P137" s="93" t="s">
        <v>16</v>
      </c>
      <c r="Q137" s="93" t="s">
        <v>575</v>
      </c>
      <c r="R137" s="97" t="s">
        <v>123</v>
      </c>
      <c r="S137" s="95">
        <v>30</v>
      </c>
      <c r="T137" s="95">
        <v>30</v>
      </c>
      <c r="U137" s="97">
        <v>30</v>
      </c>
      <c r="V137" s="95">
        <v>30</v>
      </c>
      <c r="W137" s="95">
        <v>30</v>
      </c>
      <c r="X137" s="97" t="s">
        <v>36</v>
      </c>
      <c r="Y137" s="95">
        <v>54</v>
      </c>
      <c r="Z137" s="95">
        <v>54</v>
      </c>
      <c r="AA137" s="97">
        <v>54</v>
      </c>
      <c r="AB137" s="93" t="s">
        <v>8</v>
      </c>
      <c r="AC137" s="93" t="s">
        <v>132</v>
      </c>
      <c r="AD137" s="97" t="s">
        <v>15</v>
      </c>
      <c r="AE137" s="93" t="s">
        <v>46</v>
      </c>
      <c r="AF137" s="93" t="s">
        <v>129</v>
      </c>
      <c r="AG137" s="97" t="s">
        <v>86</v>
      </c>
      <c r="AH137" s="174">
        <v>1574.72</v>
      </c>
      <c r="AI137" s="163">
        <f t="shared" si="3"/>
        <v>0</v>
      </c>
      <c r="AJ137" s="23">
        <v>8</v>
      </c>
      <c r="AK137" s="23">
        <v>2914</v>
      </c>
      <c r="AL137" s="163">
        <f t="shared" si="2"/>
        <v>0</v>
      </c>
      <c r="AM137" s="23">
        <v>5</v>
      </c>
    </row>
    <row r="138" spans="1:39" x14ac:dyDescent="0.25">
      <c r="A138" s="88">
        <v>125</v>
      </c>
      <c r="B138" s="177"/>
      <c r="C138" s="91" t="s">
        <v>305</v>
      </c>
      <c r="D138" s="53" t="s">
        <v>40</v>
      </c>
      <c r="E138" s="53" t="s">
        <v>97</v>
      </c>
      <c r="F138" s="97" t="s">
        <v>41</v>
      </c>
      <c r="G138" s="53" t="s">
        <v>136</v>
      </c>
      <c r="H138" s="53" t="s">
        <v>137</v>
      </c>
      <c r="I138" s="97" t="s">
        <v>45</v>
      </c>
      <c r="J138" s="93" t="s">
        <v>140</v>
      </c>
      <c r="K138" s="93" t="s">
        <v>143</v>
      </c>
      <c r="L138" s="97" t="s">
        <v>141</v>
      </c>
      <c r="M138" s="93" t="s">
        <v>8</v>
      </c>
      <c r="N138" s="93" t="s">
        <v>132</v>
      </c>
      <c r="O138" s="97" t="s">
        <v>14</v>
      </c>
      <c r="P138" s="93" t="s">
        <v>16</v>
      </c>
      <c r="Q138" s="93" t="s">
        <v>575</v>
      </c>
      <c r="R138" s="97" t="s">
        <v>123</v>
      </c>
      <c r="S138" s="95">
        <v>30</v>
      </c>
      <c r="T138" s="95">
        <v>30</v>
      </c>
      <c r="U138" s="97">
        <v>30</v>
      </c>
      <c r="V138" s="95">
        <v>30</v>
      </c>
      <c r="W138" s="95">
        <v>30</v>
      </c>
      <c r="X138" s="97" t="s">
        <v>36</v>
      </c>
      <c r="Y138" s="95">
        <v>66</v>
      </c>
      <c r="Z138" s="95">
        <v>66</v>
      </c>
      <c r="AA138" s="97">
        <v>56</v>
      </c>
      <c r="AB138" s="93" t="s">
        <v>8</v>
      </c>
      <c r="AC138" s="93" t="s">
        <v>132</v>
      </c>
      <c r="AD138" s="97" t="s">
        <v>15</v>
      </c>
      <c r="AE138" s="93" t="s">
        <v>42</v>
      </c>
      <c r="AF138" s="93" t="s">
        <v>129</v>
      </c>
      <c r="AG138" s="97" t="s">
        <v>85</v>
      </c>
      <c r="AH138" s="174">
        <v>1389.92</v>
      </c>
      <c r="AI138" s="163">
        <f t="shared" si="3"/>
        <v>0</v>
      </c>
      <c r="AJ138" s="23">
        <v>8</v>
      </c>
      <c r="AK138" s="23">
        <v>2672</v>
      </c>
      <c r="AL138" s="163">
        <f t="shared" si="2"/>
        <v>0</v>
      </c>
      <c r="AM138" s="23">
        <v>5</v>
      </c>
    </row>
    <row r="139" spans="1:39" x14ac:dyDescent="0.25">
      <c r="A139" s="88">
        <v>126</v>
      </c>
      <c r="B139" s="177"/>
      <c r="C139" s="91" t="s">
        <v>306</v>
      </c>
      <c r="D139" s="53" t="s">
        <v>40</v>
      </c>
      <c r="E139" s="53" t="s">
        <v>97</v>
      </c>
      <c r="F139" s="97" t="s">
        <v>41</v>
      </c>
      <c r="G139" s="53" t="s">
        <v>136</v>
      </c>
      <c r="H139" s="53" t="s">
        <v>137</v>
      </c>
      <c r="I139" s="97" t="s">
        <v>45</v>
      </c>
      <c r="J139" s="93" t="s">
        <v>140</v>
      </c>
      <c r="K139" s="93" t="s">
        <v>143</v>
      </c>
      <c r="L139" s="97" t="s">
        <v>141</v>
      </c>
      <c r="M139" s="93" t="s">
        <v>8</v>
      </c>
      <c r="N139" s="93" t="s">
        <v>132</v>
      </c>
      <c r="O139" s="97" t="s">
        <v>14</v>
      </c>
      <c r="P139" s="93" t="s">
        <v>16</v>
      </c>
      <c r="Q139" s="93" t="s">
        <v>575</v>
      </c>
      <c r="R139" s="97" t="s">
        <v>123</v>
      </c>
      <c r="S139" s="95">
        <v>30</v>
      </c>
      <c r="T139" s="95">
        <v>30</v>
      </c>
      <c r="U139" s="97">
        <v>30</v>
      </c>
      <c r="V139" s="95">
        <v>30</v>
      </c>
      <c r="W139" s="95">
        <v>30</v>
      </c>
      <c r="X139" s="97" t="s">
        <v>36</v>
      </c>
      <c r="Y139" s="95">
        <v>66</v>
      </c>
      <c r="Z139" s="95">
        <v>66</v>
      </c>
      <c r="AA139" s="97">
        <v>56</v>
      </c>
      <c r="AB139" s="93" t="s">
        <v>8</v>
      </c>
      <c r="AC139" s="93" t="s">
        <v>132</v>
      </c>
      <c r="AD139" s="97" t="s">
        <v>15</v>
      </c>
      <c r="AE139" s="93" t="s">
        <v>46</v>
      </c>
      <c r="AF139" s="93" t="s">
        <v>129</v>
      </c>
      <c r="AG139" s="97" t="s">
        <v>86</v>
      </c>
      <c r="AH139" s="174">
        <v>1701.28</v>
      </c>
      <c r="AI139" s="163">
        <f t="shared" si="3"/>
        <v>0</v>
      </c>
      <c r="AJ139" s="23">
        <v>8</v>
      </c>
      <c r="AK139" s="23">
        <v>3047</v>
      </c>
      <c r="AL139" s="163">
        <f t="shared" si="2"/>
        <v>0</v>
      </c>
      <c r="AM139" s="23">
        <v>5</v>
      </c>
    </row>
    <row r="140" spans="1:39" x14ac:dyDescent="0.25">
      <c r="A140" s="88">
        <v>127</v>
      </c>
      <c r="B140" s="177"/>
      <c r="C140" s="91" t="s">
        <v>307</v>
      </c>
      <c r="D140" s="53" t="s">
        <v>40</v>
      </c>
      <c r="E140" s="53" t="s">
        <v>97</v>
      </c>
      <c r="F140" s="97" t="s">
        <v>41</v>
      </c>
      <c r="G140" s="53" t="s">
        <v>136</v>
      </c>
      <c r="H140" s="53" t="s">
        <v>137</v>
      </c>
      <c r="I140" s="97" t="s">
        <v>45</v>
      </c>
      <c r="J140" s="93" t="s">
        <v>140</v>
      </c>
      <c r="K140" s="93" t="s">
        <v>143</v>
      </c>
      <c r="L140" s="97" t="s">
        <v>141</v>
      </c>
      <c r="M140" s="93" t="s">
        <v>8</v>
      </c>
      <c r="N140" s="93" t="s">
        <v>132</v>
      </c>
      <c r="O140" s="97" t="s">
        <v>14</v>
      </c>
      <c r="P140" s="93" t="s">
        <v>35</v>
      </c>
      <c r="Q140" s="93" t="s">
        <v>96</v>
      </c>
      <c r="R140" s="97" t="s">
        <v>124</v>
      </c>
      <c r="S140" s="95">
        <v>24</v>
      </c>
      <c r="T140" s="95">
        <v>24</v>
      </c>
      <c r="U140" s="97">
        <v>24</v>
      </c>
      <c r="V140" s="95">
        <v>24</v>
      </c>
      <c r="W140" s="95">
        <v>24</v>
      </c>
      <c r="X140" s="97" t="s">
        <v>32</v>
      </c>
      <c r="Y140" s="95">
        <v>54</v>
      </c>
      <c r="Z140" s="95">
        <v>54</v>
      </c>
      <c r="AA140" s="97">
        <v>54</v>
      </c>
      <c r="AB140" s="93" t="s">
        <v>8</v>
      </c>
      <c r="AC140" s="93" t="s">
        <v>132</v>
      </c>
      <c r="AD140" s="97" t="s">
        <v>15</v>
      </c>
      <c r="AE140" s="93" t="s">
        <v>42</v>
      </c>
      <c r="AF140" s="93" t="s">
        <v>129</v>
      </c>
      <c r="AG140" s="97" t="s">
        <v>85</v>
      </c>
      <c r="AH140" s="174">
        <v>1046.5</v>
      </c>
      <c r="AI140" s="163">
        <f t="shared" si="3"/>
        <v>0</v>
      </c>
      <c r="AJ140" s="23">
        <v>16</v>
      </c>
      <c r="AK140" s="23">
        <v>1046.5</v>
      </c>
      <c r="AL140" s="163">
        <f t="shared" si="2"/>
        <v>0</v>
      </c>
      <c r="AM140" s="23">
        <v>8</v>
      </c>
    </row>
    <row r="141" spans="1:39" x14ac:dyDescent="0.25">
      <c r="A141" s="88">
        <v>128</v>
      </c>
      <c r="B141" s="177"/>
      <c r="C141" s="91" t="s">
        <v>308</v>
      </c>
      <c r="D141" s="53" t="s">
        <v>40</v>
      </c>
      <c r="E141" s="53" t="s">
        <v>97</v>
      </c>
      <c r="F141" s="97" t="s">
        <v>41</v>
      </c>
      <c r="G141" s="53" t="s">
        <v>136</v>
      </c>
      <c r="H141" s="53" t="s">
        <v>137</v>
      </c>
      <c r="I141" s="97" t="s">
        <v>45</v>
      </c>
      <c r="J141" s="93" t="s">
        <v>140</v>
      </c>
      <c r="K141" s="93" t="s">
        <v>143</v>
      </c>
      <c r="L141" s="97" t="s">
        <v>141</v>
      </c>
      <c r="M141" s="93" t="s">
        <v>8</v>
      </c>
      <c r="N141" s="93" t="s">
        <v>132</v>
      </c>
      <c r="O141" s="97" t="s">
        <v>14</v>
      </c>
      <c r="P141" s="93" t="s">
        <v>35</v>
      </c>
      <c r="Q141" s="93" t="s">
        <v>96</v>
      </c>
      <c r="R141" s="97" t="s">
        <v>124</v>
      </c>
      <c r="S141" s="95">
        <v>24</v>
      </c>
      <c r="T141" s="95">
        <v>24</v>
      </c>
      <c r="U141" s="97">
        <v>24</v>
      </c>
      <c r="V141" s="95">
        <v>24</v>
      </c>
      <c r="W141" s="95">
        <v>24</v>
      </c>
      <c r="X141" s="97" t="s">
        <v>32</v>
      </c>
      <c r="Y141" s="95">
        <v>54</v>
      </c>
      <c r="Z141" s="95">
        <v>54</v>
      </c>
      <c r="AA141" s="97">
        <v>54</v>
      </c>
      <c r="AB141" s="93" t="s">
        <v>8</v>
      </c>
      <c r="AC141" s="93" t="s">
        <v>132</v>
      </c>
      <c r="AD141" s="97" t="s">
        <v>15</v>
      </c>
      <c r="AE141" s="93" t="s">
        <v>46</v>
      </c>
      <c r="AF141" s="93" t="s">
        <v>129</v>
      </c>
      <c r="AG141" s="97" t="s">
        <v>86</v>
      </c>
      <c r="AH141" s="174">
        <v>1620</v>
      </c>
      <c r="AI141" s="163">
        <f t="shared" si="3"/>
        <v>0</v>
      </c>
      <c r="AJ141" s="23">
        <v>15</v>
      </c>
      <c r="AK141" s="23">
        <v>1290</v>
      </c>
      <c r="AL141" s="163">
        <f t="shared" si="2"/>
        <v>0</v>
      </c>
      <c r="AM141" s="23">
        <v>8</v>
      </c>
    </row>
    <row r="142" spans="1:39" x14ac:dyDescent="0.25">
      <c r="A142" s="88">
        <v>129</v>
      </c>
      <c r="B142" s="177"/>
      <c r="C142" s="91" t="s">
        <v>309</v>
      </c>
      <c r="D142" s="53" t="s">
        <v>40</v>
      </c>
      <c r="E142" s="53" t="s">
        <v>97</v>
      </c>
      <c r="F142" s="97" t="s">
        <v>41</v>
      </c>
      <c r="G142" s="53" t="s">
        <v>136</v>
      </c>
      <c r="H142" s="53" t="s">
        <v>137</v>
      </c>
      <c r="I142" s="97" t="s">
        <v>45</v>
      </c>
      <c r="J142" s="93" t="s">
        <v>140</v>
      </c>
      <c r="K142" s="93" t="s">
        <v>143</v>
      </c>
      <c r="L142" s="97" t="s">
        <v>141</v>
      </c>
      <c r="M142" s="93" t="s">
        <v>8</v>
      </c>
      <c r="N142" s="93" t="s">
        <v>132</v>
      </c>
      <c r="O142" s="97" t="s">
        <v>14</v>
      </c>
      <c r="P142" s="93" t="s">
        <v>35</v>
      </c>
      <c r="Q142" s="93" t="s">
        <v>96</v>
      </c>
      <c r="R142" s="97" t="s">
        <v>124</v>
      </c>
      <c r="S142" s="95">
        <v>24</v>
      </c>
      <c r="T142" s="95">
        <v>24</v>
      </c>
      <c r="U142" s="97">
        <v>24</v>
      </c>
      <c r="V142" s="95">
        <v>24</v>
      </c>
      <c r="W142" s="95">
        <v>24</v>
      </c>
      <c r="X142" s="97" t="s">
        <v>32</v>
      </c>
      <c r="Y142" s="95">
        <v>66</v>
      </c>
      <c r="Z142" s="95">
        <v>66</v>
      </c>
      <c r="AA142" s="97">
        <v>56</v>
      </c>
      <c r="AB142" s="93" t="s">
        <v>8</v>
      </c>
      <c r="AC142" s="93" t="s">
        <v>132</v>
      </c>
      <c r="AD142" s="97" t="s">
        <v>15</v>
      </c>
      <c r="AE142" s="93" t="s">
        <v>42</v>
      </c>
      <c r="AF142" s="93" t="s">
        <v>129</v>
      </c>
      <c r="AG142" s="97" t="s">
        <v>85</v>
      </c>
      <c r="AH142" s="174">
        <v>1651.12</v>
      </c>
      <c r="AI142" s="163">
        <f t="shared" si="3"/>
        <v>0</v>
      </c>
      <c r="AJ142" s="23">
        <v>20</v>
      </c>
      <c r="AK142" s="23">
        <v>1046.5</v>
      </c>
      <c r="AL142" s="163">
        <f t="shared" ref="AL142:AL205" si="4">AK142*$B142</f>
        <v>0</v>
      </c>
      <c r="AM142" s="23">
        <v>8</v>
      </c>
    </row>
    <row r="143" spans="1:39" x14ac:dyDescent="0.25">
      <c r="A143" s="88">
        <v>130</v>
      </c>
      <c r="B143" s="177"/>
      <c r="C143" s="91" t="s">
        <v>310</v>
      </c>
      <c r="D143" s="53" t="s">
        <v>40</v>
      </c>
      <c r="E143" s="53" t="s">
        <v>97</v>
      </c>
      <c r="F143" s="97" t="s">
        <v>41</v>
      </c>
      <c r="G143" s="53" t="s">
        <v>136</v>
      </c>
      <c r="H143" s="53" t="s">
        <v>137</v>
      </c>
      <c r="I143" s="97" t="s">
        <v>45</v>
      </c>
      <c r="J143" s="93" t="s">
        <v>140</v>
      </c>
      <c r="K143" s="93" t="s">
        <v>143</v>
      </c>
      <c r="L143" s="97" t="s">
        <v>141</v>
      </c>
      <c r="M143" s="93" t="s">
        <v>8</v>
      </c>
      <c r="N143" s="93" t="s">
        <v>132</v>
      </c>
      <c r="O143" s="97" t="s">
        <v>14</v>
      </c>
      <c r="P143" s="93" t="s">
        <v>35</v>
      </c>
      <c r="Q143" s="93" t="s">
        <v>96</v>
      </c>
      <c r="R143" s="97" t="s">
        <v>124</v>
      </c>
      <c r="S143" s="95">
        <v>24</v>
      </c>
      <c r="T143" s="95">
        <v>24</v>
      </c>
      <c r="U143" s="97">
        <v>24</v>
      </c>
      <c r="V143" s="95">
        <v>24</v>
      </c>
      <c r="W143" s="95">
        <v>24</v>
      </c>
      <c r="X143" s="97" t="s">
        <v>32</v>
      </c>
      <c r="Y143" s="95">
        <v>66</v>
      </c>
      <c r="Z143" s="95">
        <v>66</v>
      </c>
      <c r="AA143" s="97">
        <v>56</v>
      </c>
      <c r="AB143" s="93" t="s">
        <v>8</v>
      </c>
      <c r="AC143" s="93" t="s">
        <v>132</v>
      </c>
      <c r="AD143" s="97" t="s">
        <v>15</v>
      </c>
      <c r="AE143" s="93" t="s">
        <v>46</v>
      </c>
      <c r="AF143" s="93" t="s">
        <v>129</v>
      </c>
      <c r="AG143" s="97" t="s">
        <v>86</v>
      </c>
      <c r="AH143" s="174">
        <v>2295.44</v>
      </c>
      <c r="AI143" s="163">
        <f t="shared" ref="AI143:AI206" si="5">AH143*$B143</f>
        <v>0</v>
      </c>
      <c r="AJ143" s="23">
        <v>19</v>
      </c>
      <c r="AK143" s="23">
        <v>1333.5</v>
      </c>
      <c r="AL143" s="163">
        <f t="shared" si="4"/>
        <v>0</v>
      </c>
      <c r="AM143" s="23">
        <v>8</v>
      </c>
    </row>
    <row r="144" spans="1:39" x14ac:dyDescent="0.25">
      <c r="A144" s="88">
        <v>131</v>
      </c>
      <c r="B144" s="177"/>
      <c r="C144" s="91" t="s">
        <v>311</v>
      </c>
      <c r="D144" s="53" t="s">
        <v>40</v>
      </c>
      <c r="E144" s="53" t="s">
        <v>97</v>
      </c>
      <c r="F144" s="97" t="s">
        <v>41</v>
      </c>
      <c r="G144" s="53" t="s">
        <v>136</v>
      </c>
      <c r="H144" s="53" t="s">
        <v>137</v>
      </c>
      <c r="I144" s="97" t="s">
        <v>45</v>
      </c>
      <c r="J144" s="93" t="s">
        <v>140</v>
      </c>
      <c r="K144" s="93" t="s">
        <v>143</v>
      </c>
      <c r="L144" s="97" t="s">
        <v>141</v>
      </c>
      <c r="M144" s="93" t="s">
        <v>8</v>
      </c>
      <c r="N144" s="93" t="s">
        <v>132</v>
      </c>
      <c r="O144" s="97" t="s">
        <v>14</v>
      </c>
      <c r="P144" s="93" t="s">
        <v>35</v>
      </c>
      <c r="Q144" s="93" t="s">
        <v>96</v>
      </c>
      <c r="R144" s="97" t="s">
        <v>124</v>
      </c>
      <c r="S144" s="95">
        <v>24</v>
      </c>
      <c r="T144" s="95">
        <v>24</v>
      </c>
      <c r="U144" s="97">
        <v>24</v>
      </c>
      <c r="V144" s="95">
        <v>30</v>
      </c>
      <c r="W144" s="95">
        <v>30</v>
      </c>
      <c r="X144" s="97" t="s">
        <v>36</v>
      </c>
      <c r="Y144" s="95">
        <v>54</v>
      </c>
      <c r="Z144" s="95">
        <v>54</v>
      </c>
      <c r="AA144" s="97">
        <v>54</v>
      </c>
      <c r="AB144" s="93" t="s">
        <v>8</v>
      </c>
      <c r="AC144" s="93" t="s">
        <v>132</v>
      </c>
      <c r="AD144" s="97" t="s">
        <v>15</v>
      </c>
      <c r="AE144" s="93" t="s">
        <v>42</v>
      </c>
      <c r="AF144" s="93" t="s">
        <v>129</v>
      </c>
      <c r="AG144" s="97" t="s">
        <v>85</v>
      </c>
      <c r="AH144" s="174">
        <v>1116</v>
      </c>
      <c r="AI144" s="163">
        <f t="shared" si="5"/>
        <v>0</v>
      </c>
      <c r="AJ144" s="23">
        <v>15</v>
      </c>
      <c r="AK144" s="23">
        <v>1569.75</v>
      </c>
      <c r="AL144" s="163">
        <f t="shared" si="4"/>
        <v>0</v>
      </c>
      <c r="AM144" s="23">
        <v>8</v>
      </c>
    </row>
    <row r="145" spans="1:39" x14ac:dyDescent="0.25">
      <c r="A145" s="88">
        <v>132</v>
      </c>
      <c r="B145" s="177"/>
      <c r="C145" s="91" t="s">
        <v>312</v>
      </c>
      <c r="D145" s="53" t="s">
        <v>40</v>
      </c>
      <c r="E145" s="53" t="s">
        <v>97</v>
      </c>
      <c r="F145" s="97" t="s">
        <v>41</v>
      </c>
      <c r="G145" s="53" t="s">
        <v>136</v>
      </c>
      <c r="H145" s="53" t="s">
        <v>137</v>
      </c>
      <c r="I145" s="97" t="s">
        <v>45</v>
      </c>
      <c r="J145" s="93" t="s">
        <v>140</v>
      </c>
      <c r="K145" s="93" t="s">
        <v>143</v>
      </c>
      <c r="L145" s="97" t="s">
        <v>141</v>
      </c>
      <c r="M145" s="93" t="s">
        <v>8</v>
      </c>
      <c r="N145" s="93" t="s">
        <v>132</v>
      </c>
      <c r="O145" s="97" t="s">
        <v>14</v>
      </c>
      <c r="P145" s="93" t="s">
        <v>35</v>
      </c>
      <c r="Q145" s="93" t="s">
        <v>96</v>
      </c>
      <c r="R145" s="97" t="s">
        <v>124</v>
      </c>
      <c r="S145" s="95">
        <v>24</v>
      </c>
      <c r="T145" s="95">
        <v>24</v>
      </c>
      <c r="U145" s="97">
        <v>24</v>
      </c>
      <c r="V145" s="95">
        <v>30</v>
      </c>
      <c r="W145" s="95">
        <v>30</v>
      </c>
      <c r="X145" s="97" t="s">
        <v>36</v>
      </c>
      <c r="Y145" s="95">
        <v>54</v>
      </c>
      <c r="Z145" s="95">
        <v>54</v>
      </c>
      <c r="AA145" s="97">
        <v>54</v>
      </c>
      <c r="AB145" s="93" t="s">
        <v>8</v>
      </c>
      <c r="AC145" s="93" t="s">
        <v>132</v>
      </c>
      <c r="AD145" s="97" t="s">
        <v>15</v>
      </c>
      <c r="AE145" s="93" t="s">
        <v>46</v>
      </c>
      <c r="AF145" s="93" t="s">
        <v>129</v>
      </c>
      <c r="AG145" s="97" t="s">
        <v>86</v>
      </c>
      <c r="AH145" s="174">
        <v>1777.75</v>
      </c>
      <c r="AI145" s="163">
        <f t="shared" si="5"/>
        <v>0</v>
      </c>
      <c r="AJ145" s="23">
        <v>14</v>
      </c>
      <c r="AK145" s="23">
        <v>1777.75</v>
      </c>
      <c r="AL145" s="163">
        <f t="shared" si="4"/>
        <v>0</v>
      </c>
      <c r="AM145" s="23">
        <v>8</v>
      </c>
    </row>
    <row r="146" spans="1:39" x14ac:dyDescent="0.25">
      <c r="A146" s="88">
        <v>133</v>
      </c>
      <c r="B146" s="177"/>
      <c r="C146" s="91" t="s">
        <v>313</v>
      </c>
      <c r="D146" s="53" t="s">
        <v>40</v>
      </c>
      <c r="E146" s="53" t="s">
        <v>97</v>
      </c>
      <c r="F146" s="97" t="s">
        <v>41</v>
      </c>
      <c r="G146" s="53" t="s">
        <v>136</v>
      </c>
      <c r="H146" s="53" t="s">
        <v>137</v>
      </c>
      <c r="I146" s="97" t="s">
        <v>45</v>
      </c>
      <c r="J146" s="93" t="s">
        <v>140</v>
      </c>
      <c r="K146" s="93" t="s">
        <v>143</v>
      </c>
      <c r="L146" s="97" t="s">
        <v>141</v>
      </c>
      <c r="M146" s="93" t="s">
        <v>8</v>
      </c>
      <c r="N146" s="93" t="s">
        <v>132</v>
      </c>
      <c r="O146" s="97" t="s">
        <v>14</v>
      </c>
      <c r="P146" s="93" t="s">
        <v>35</v>
      </c>
      <c r="Q146" s="93" t="s">
        <v>96</v>
      </c>
      <c r="R146" s="97" t="s">
        <v>124</v>
      </c>
      <c r="S146" s="95">
        <v>24</v>
      </c>
      <c r="T146" s="95">
        <v>24</v>
      </c>
      <c r="U146" s="97">
        <v>24</v>
      </c>
      <c r="V146" s="95">
        <v>30</v>
      </c>
      <c r="W146" s="95">
        <v>30</v>
      </c>
      <c r="X146" s="97" t="s">
        <v>36</v>
      </c>
      <c r="Y146" s="95">
        <v>66</v>
      </c>
      <c r="Z146" s="95">
        <v>66</v>
      </c>
      <c r="AA146" s="97">
        <v>56</v>
      </c>
      <c r="AB146" s="93" t="s">
        <v>8</v>
      </c>
      <c r="AC146" s="93" t="s">
        <v>132</v>
      </c>
      <c r="AD146" s="97" t="s">
        <v>15</v>
      </c>
      <c r="AE146" s="93" t="s">
        <v>42</v>
      </c>
      <c r="AF146" s="93" t="s">
        <v>129</v>
      </c>
      <c r="AG146" s="97" t="s">
        <v>85</v>
      </c>
      <c r="AH146" s="174">
        <v>1822.38</v>
      </c>
      <c r="AI146" s="163">
        <f t="shared" si="5"/>
        <v>0</v>
      </c>
      <c r="AJ146" s="23">
        <v>20</v>
      </c>
      <c r="AK146" s="23">
        <v>1569.75</v>
      </c>
      <c r="AL146" s="163">
        <f t="shared" si="4"/>
        <v>0</v>
      </c>
      <c r="AM146" s="23">
        <v>8</v>
      </c>
    </row>
    <row r="147" spans="1:39" x14ac:dyDescent="0.25">
      <c r="A147" s="88">
        <v>134</v>
      </c>
      <c r="B147" s="177"/>
      <c r="C147" s="91" t="s">
        <v>314</v>
      </c>
      <c r="D147" s="53" t="s">
        <v>40</v>
      </c>
      <c r="E147" s="53" t="s">
        <v>97</v>
      </c>
      <c r="F147" s="97" t="s">
        <v>41</v>
      </c>
      <c r="G147" s="53" t="s">
        <v>136</v>
      </c>
      <c r="H147" s="53" t="s">
        <v>137</v>
      </c>
      <c r="I147" s="97" t="s">
        <v>45</v>
      </c>
      <c r="J147" s="93" t="s">
        <v>140</v>
      </c>
      <c r="K147" s="93" t="s">
        <v>143</v>
      </c>
      <c r="L147" s="97" t="s">
        <v>141</v>
      </c>
      <c r="M147" s="93" t="s">
        <v>8</v>
      </c>
      <c r="N147" s="93" t="s">
        <v>132</v>
      </c>
      <c r="O147" s="97" t="s">
        <v>14</v>
      </c>
      <c r="P147" s="93" t="s">
        <v>35</v>
      </c>
      <c r="Q147" s="93" t="s">
        <v>96</v>
      </c>
      <c r="R147" s="97" t="s">
        <v>124</v>
      </c>
      <c r="S147" s="95">
        <v>24</v>
      </c>
      <c r="T147" s="95">
        <v>24</v>
      </c>
      <c r="U147" s="97">
        <v>24</v>
      </c>
      <c r="V147" s="95">
        <v>30</v>
      </c>
      <c r="W147" s="95">
        <v>30</v>
      </c>
      <c r="X147" s="97" t="s">
        <v>36</v>
      </c>
      <c r="Y147" s="95">
        <v>66</v>
      </c>
      <c r="Z147" s="95">
        <v>66</v>
      </c>
      <c r="AA147" s="97">
        <v>56</v>
      </c>
      <c r="AB147" s="93" t="s">
        <v>8</v>
      </c>
      <c r="AC147" s="93" t="s">
        <v>132</v>
      </c>
      <c r="AD147" s="97" t="s">
        <v>15</v>
      </c>
      <c r="AE147" s="93" t="s">
        <v>46</v>
      </c>
      <c r="AF147" s="93" t="s">
        <v>129</v>
      </c>
      <c r="AG147" s="97" t="s">
        <v>86</v>
      </c>
      <c r="AH147" s="174">
        <v>2450</v>
      </c>
      <c r="AI147" s="163">
        <f t="shared" si="5"/>
        <v>0</v>
      </c>
      <c r="AJ147" s="23">
        <v>19</v>
      </c>
      <c r="AK147" s="23">
        <v>1777.75</v>
      </c>
      <c r="AL147" s="163">
        <f t="shared" si="4"/>
        <v>0</v>
      </c>
      <c r="AM147" s="23">
        <v>8</v>
      </c>
    </row>
    <row r="148" spans="1:39" x14ac:dyDescent="0.25">
      <c r="A148" s="88">
        <v>135</v>
      </c>
      <c r="B148" s="177"/>
      <c r="C148" s="91" t="s">
        <v>315</v>
      </c>
      <c r="D148" s="53" t="s">
        <v>40</v>
      </c>
      <c r="E148" s="53" t="s">
        <v>97</v>
      </c>
      <c r="F148" s="97" t="s">
        <v>41</v>
      </c>
      <c r="G148" s="53" t="s">
        <v>136</v>
      </c>
      <c r="H148" s="53" t="s">
        <v>137</v>
      </c>
      <c r="I148" s="97" t="s">
        <v>45</v>
      </c>
      <c r="J148" s="93" t="s">
        <v>140</v>
      </c>
      <c r="K148" s="93" t="s">
        <v>143</v>
      </c>
      <c r="L148" s="97" t="s">
        <v>141</v>
      </c>
      <c r="M148" s="93" t="s">
        <v>8</v>
      </c>
      <c r="N148" s="93" t="s">
        <v>132</v>
      </c>
      <c r="O148" s="97" t="s">
        <v>14</v>
      </c>
      <c r="P148" s="93" t="s">
        <v>35</v>
      </c>
      <c r="Q148" s="93" t="s">
        <v>96</v>
      </c>
      <c r="R148" s="97" t="s">
        <v>124</v>
      </c>
      <c r="S148" s="95">
        <v>30</v>
      </c>
      <c r="T148" s="95">
        <v>30</v>
      </c>
      <c r="U148" s="97">
        <v>30</v>
      </c>
      <c r="V148" s="95">
        <v>24</v>
      </c>
      <c r="W148" s="95">
        <v>24</v>
      </c>
      <c r="X148" s="97" t="s">
        <v>32</v>
      </c>
      <c r="Y148" s="95">
        <v>54</v>
      </c>
      <c r="Z148" s="95">
        <v>54</v>
      </c>
      <c r="AA148" s="97">
        <v>54</v>
      </c>
      <c r="AB148" s="93" t="s">
        <v>8</v>
      </c>
      <c r="AC148" s="93" t="s">
        <v>132</v>
      </c>
      <c r="AD148" s="97" t="s">
        <v>15</v>
      </c>
      <c r="AE148" s="93" t="s">
        <v>42</v>
      </c>
      <c r="AF148" s="93" t="s">
        <v>129</v>
      </c>
      <c r="AG148" s="97" t="s">
        <v>85</v>
      </c>
      <c r="AH148" s="174">
        <v>1116</v>
      </c>
      <c r="AI148" s="163">
        <f t="shared" si="5"/>
        <v>0</v>
      </c>
      <c r="AJ148" s="23">
        <v>14</v>
      </c>
      <c r="AK148" s="23">
        <v>1569.75</v>
      </c>
      <c r="AL148" s="163">
        <f t="shared" si="4"/>
        <v>0</v>
      </c>
      <c r="AM148" s="23">
        <v>8</v>
      </c>
    </row>
    <row r="149" spans="1:39" x14ac:dyDescent="0.25">
      <c r="A149" s="88">
        <v>136</v>
      </c>
      <c r="B149" s="177"/>
      <c r="C149" s="91" t="s">
        <v>316</v>
      </c>
      <c r="D149" s="53" t="s">
        <v>40</v>
      </c>
      <c r="E149" s="53" t="s">
        <v>97</v>
      </c>
      <c r="F149" s="97" t="s">
        <v>41</v>
      </c>
      <c r="G149" s="53" t="s">
        <v>136</v>
      </c>
      <c r="H149" s="53" t="s">
        <v>137</v>
      </c>
      <c r="I149" s="97" t="s">
        <v>45</v>
      </c>
      <c r="J149" s="93" t="s">
        <v>140</v>
      </c>
      <c r="K149" s="93" t="s">
        <v>143</v>
      </c>
      <c r="L149" s="97" t="s">
        <v>141</v>
      </c>
      <c r="M149" s="93" t="s">
        <v>8</v>
      </c>
      <c r="N149" s="93" t="s">
        <v>132</v>
      </c>
      <c r="O149" s="97" t="s">
        <v>14</v>
      </c>
      <c r="P149" s="93" t="s">
        <v>35</v>
      </c>
      <c r="Q149" s="93" t="s">
        <v>96</v>
      </c>
      <c r="R149" s="97" t="s">
        <v>124</v>
      </c>
      <c r="S149" s="95">
        <v>30</v>
      </c>
      <c r="T149" s="95">
        <v>30</v>
      </c>
      <c r="U149" s="97">
        <v>30</v>
      </c>
      <c r="V149" s="95">
        <v>24</v>
      </c>
      <c r="W149" s="95">
        <v>24</v>
      </c>
      <c r="X149" s="97" t="s">
        <v>32</v>
      </c>
      <c r="Y149" s="95">
        <v>54</v>
      </c>
      <c r="Z149" s="95">
        <v>54</v>
      </c>
      <c r="AA149" s="97">
        <v>54</v>
      </c>
      <c r="AB149" s="93" t="s">
        <v>8</v>
      </c>
      <c r="AC149" s="93" t="s">
        <v>132</v>
      </c>
      <c r="AD149" s="97" t="s">
        <v>15</v>
      </c>
      <c r="AE149" s="93" t="s">
        <v>46</v>
      </c>
      <c r="AF149" s="93" t="s">
        <v>129</v>
      </c>
      <c r="AG149" s="97" t="s">
        <v>86</v>
      </c>
      <c r="AH149" s="174">
        <v>1777.75</v>
      </c>
      <c r="AI149" s="163">
        <f t="shared" si="5"/>
        <v>0</v>
      </c>
      <c r="AJ149" s="23">
        <v>14</v>
      </c>
      <c r="AK149" s="23">
        <v>1777.75</v>
      </c>
      <c r="AL149" s="163">
        <f t="shared" si="4"/>
        <v>0</v>
      </c>
      <c r="AM149" s="23">
        <v>8</v>
      </c>
    </row>
    <row r="150" spans="1:39" x14ac:dyDescent="0.25">
      <c r="A150" s="88">
        <v>137</v>
      </c>
      <c r="B150" s="177"/>
      <c r="C150" s="91" t="s">
        <v>317</v>
      </c>
      <c r="D150" s="53" t="s">
        <v>40</v>
      </c>
      <c r="E150" s="53" t="s">
        <v>97</v>
      </c>
      <c r="F150" s="97" t="s">
        <v>41</v>
      </c>
      <c r="G150" s="53" t="s">
        <v>136</v>
      </c>
      <c r="H150" s="53" t="s">
        <v>137</v>
      </c>
      <c r="I150" s="97" t="s">
        <v>45</v>
      </c>
      <c r="J150" s="93" t="s">
        <v>140</v>
      </c>
      <c r="K150" s="93" t="s">
        <v>143</v>
      </c>
      <c r="L150" s="97" t="s">
        <v>141</v>
      </c>
      <c r="M150" s="93" t="s">
        <v>8</v>
      </c>
      <c r="N150" s="93" t="s">
        <v>132</v>
      </c>
      <c r="O150" s="97" t="s">
        <v>14</v>
      </c>
      <c r="P150" s="93" t="s">
        <v>35</v>
      </c>
      <c r="Q150" s="93" t="s">
        <v>96</v>
      </c>
      <c r="R150" s="97" t="s">
        <v>124</v>
      </c>
      <c r="S150" s="95">
        <v>30</v>
      </c>
      <c r="T150" s="95">
        <v>30</v>
      </c>
      <c r="U150" s="97">
        <v>30</v>
      </c>
      <c r="V150" s="95">
        <v>24</v>
      </c>
      <c r="W150" s="95">
        <v>24</v>
      </c>
      <c r="X150" s="97" t="s">
        <v>32</v>
      </c>
      <c r="Y150" s="95">
        <v>66</v>
      </c>
      <c r="Z150" s="95">
        <v>66</v>
      </c>
      <c r="AA150" s="97">
        <v>56</v>
      </c>
      <c r="AB150" s="93" t="s">
        <v>8</v>
      </c>
      <c r="AC150" s="93" t="s">
        <v>132</v>
      </c>
      <c r="AD150" s="97" t="s">
        <v>15</v>
      </c>
      <c r="AE150" s="93" t="s">
        <v>42</v>
      </c>
      <c r="AF150" s="93" t="s">
        <v>129</v>
      </c>
      <c r="AG150" s="97" t="s">
        <v>85</v>
      </c>
      <c r="AH150" s="174">
        <v>1152</v>
      </c>
      <c r="AI150" s="163">
        <f t="shared" si="5"/>
        <v>0</v>
      </c>
      <c r="AJ150" s="23">
        <v>14</v>
      </c>
      <c r="AK150" s="23">
        <v>1569.75</v>
      </c>
      <c r="AL150" s="163">
        <f t="shared" si="4"/>
        <v>0</v>
      </c>
      <c r="AM150" s="23">
        <v>8</v>
      </c>
    </row>
    <row r="151" spans="1:39" x14ac:dyDescent="0.25">
      <c r="A151" s="88">
        <v>138</v>
      </c>
      <c r="B151" s="177"/>
      <c r="C151" s="91" t="s">
        <v>318</v>
      </c>
      <c r="D151" s="53" t="s">
        <v>40</v>
      </c>
      <c r="E151" s="53" t="s">
        <v>97</v>
      </c>
      <c r="F151" s="97" t="s">
        <v>41</v>
      </c>
      <c r="G151" s="53" t="s">
        <v>136</v>
      </c>
      <c r="H151" s="53" t="s">
        <v>137</v>
      </c>
      <c r="I151" s="97" t="s">
        <v>45</v>
      </c>
      <c r="J151" s="93" t="s">
        <v>140</v>
      </c>
      <c r="K151" s="93" t="s">
        <v>143</v>
      </c>
      <c r="L151" s="97" t="s">
        <v>141</v>
      </c>
      <c r="M151" s="93" t="s">
        <v>8</v>
      </c>
      <c r="N151" s="93" t="s">
        <v>132</v>
      </c>
      <c r="O151" s="97" t="s">
        <v>14</v>
      </c>
      <c r="P151" s="93" t="s">
        <v>35</v>
      </c>
      <c r="Q151" s="93" t="s">
        <v>96</v>
      </c>
      <c r="R151" s="97" t="s">
        <v>124</v>
      </c>
      <c r="S151" s="95">
        <v>30</v>
      </c>
      <c r="T151" s="95">
        <v>30</v>
      </c>
      <c r="U151" s="97">
        <v>30</v>
      </c>
      <c r="V151" s="95">
        <v>24</v>
      </c>
      <c r="W151" s="95">
        <v>24</v>
      </c>
      <c r="X151" s="97" t="s">
        <v>32</v>
      </c>
      <c r="Y151" s="95">
        <v>66</v>
      </c>
      <c r="Z151" s="95">
        <v>66</v>
      </c>
      <c r="AA151" s="97">
        <v>56</v>
      </c>
      <c r="AB151" s="93" t="s">
        <v>8</v>
      </c>
      <c r="AC151" s="93" t="s">
        <v>132</v>
      </c>
      <c r="AD151" s="97" t="s">
        <v>15</v>
      </c>
      <c r="AE151" s="93" t="s">
        <v>46</v>
      </c>
      <c r="AF151" s="93" t="s">
        <v>129</v>
      </c>
      <c r="AG151" s="97" t="s">
        <v>86</v>
      </c>
      <c r="AH151" s="174">
        <v>1777.75</v>
      </c>
      <c r="AI151" s="163">
        <f t="shared" si="5"/>
        <v>0</v>
      </c>
      <c r="AJ151" s="23">
        <v>14</v>
      </c>
      <c r="AK151" s="23">
        <v>1777.75</v>
      </c>
      <c r="AL151" s="163">
        <f t="shared" si="4"/>
        <v>0</v>
      </c>
      <c r="AM151" s="23">
        <v>8</v>
      </c>
    </row>
    <row r="152" spans="1:39" x14ac:dyDescent="0.25">
      <c r="A152" s="88">
        <v>139</v>
      </c>
      <c r="B152" s="177"/>
      <c r="C152" s="91" t="s">
        <v>319</v>
      </c>
      <c r="D152" s="53" t="s">
        <v>40</v>
      </c>
      <c r="E152" s="53" t="s">
        <v>97</v>
      </c>
      <c r="F152" s="97" t="s">
        <v>41</v>
      </c>
      <c r="G152" s="53" t="s">
        <v>136</v>
      </c>
      <c r="H152" s="53" t="s">
        <v>137</v>
      </c>
      <c r="I152" s="97" t="s">
        <v>45</v>
      </c>
      <c r="J152" s="93" t="s">
        <v>140</v>
      </c>
      <c r="K152" s="93" t="s">
        <v>143</v>
      </c>
      <c r="L152" s="97" t="s">
        <v>141</v>
      </c>
      <c r="M152" s="93" t="s">
        <v>8</v>
      </c>
      <c r="N152" s="93" t="s">
        <v>132</v>
      </c>
      <c r="O152" s="97" t="s">
        <v>14</v>
      </c>
      <c r="P152" s="93" t="s">
        <v>35</v>
      </c>
      <c r="Q152" s="93" t="s">
        <v>96</v>
      </c>
      <c r="R152" s="97" t="s">
        <v>124</v>
      </c>
      <c r="S152" s="95">
        <v>30</v>
      </c>
      <c r="T152" s="95">
        <v>30</v>
      </c>
      <c r="U152" s="97">
        <v>30</v>
      </c>
      <c r="V152" s="95">
        <v>30</v>
      </c>
      <c r="W152" s="95">
        <v>30</v>
      </c>
      <c r="X152" s="97" t="s">
        <v>36</v>
      </c>
      <c r="Y152" s="95">
        <v>54</v>
      </c>
      <c r="Z152" s="95">
        <v>54</v>
      </c>
      <c r="AA152" s="97">
        <v>54</v>
      </c>
      <c r="AB152" s="93" t="s">
        <v>8</v>
      </c>
      <c r="AC152" s="93" t="s">
        <v>132</v>
      </c>
      <c r="AD152" s="97" t="s">
        <v>15</v>
      </c>
      <c r="AE152" s="93" t="s">
        <v>42</v>
      </c>
      <c r="AF152" s="93" t="s">
        <v>129</v>
      </c>
      <c r="AG152" s="97" t="s">
        <v>85</v>
      </c>
      <c r="AH152" s="174">
        <v>1168.27</v>
      </c>
      <c r="AI152" s="163">
        <f t="shared" si="5"/>
        <v>0</v>
      </c>
      <c r="AJ152" s="23">
        <v>14</v>
      </c>
      <c r="AK152" s="23">
        <v>1883.7</v>
      </c>
      <c r="AL152" s="163">
        <f t="shared" si="4"/>
        <v>0</v>
      </c>
      <c r="AM152" s="23">
        <v>8</v>
      </c>
    </row>
    <row r="153" spans="1:39" x14ac:dyDescent="0.25">
      <c r="A153" s="88">
        <v>140</v>
      </c>
      <c r="B153" s="177"/>
      <c r="C153" s="91" t="s">
        <v>320</v>
      </c>
      <c r="D153" s="53" t="s">
        <v>40</v>
      </c>
      <c r="E153" s="53" t="s">
        <v>97</v>
      </c>
      <c r="F153" s="97" t="s">
        <v>41</v>
      </c>
      <c r="G153" s="53" t="s">
        <v>136</v>
      </c>
      <c r="H153" s="53" t="s">
        <v>137</v>
      </c>
      <c r="I153" s="97" t="s">
        <v>45</v>
      </c>
      <c r="J153" s="93" t="s">
        <v>140</v>
      </c>
      <c r="K153" s="93" t="s">
        <v>143</v>
      </c>
      <c r="L153" s="97" t="s">
        <v>141</v>
      </c>
      <c r="M153" s="93" t="s">
        <v>8</v>
      </c>
      <c r="N153" s="93" t="s">
        <v>132</v>
      </c>
      <c r="O153" s="97" t="s">
        <v>14</v>
      </c>
      <c r="P153" s="93" t="s">
        <v>35</v>
      </c>
      <c r="Q153" s="93" t="s">
        <v>96</v>
      </c>
      <c r="R153" s="97" t="s">
        <v>124</v>
      </c>
      <c r="S153" s="95">
        <v>30</v>
      </c>
      <c r="T153" s="95">
        <v>30</v>
      </c>
      <c r="U153" s="97">
        <v>30</v>
      </c>
      <c r="V153" s="95">
        <v>30</v>
      </c>
      <c r="W153" s="95">
        <v>30</v>
      </c>
      <c r="X153" s="97" t="s">
        <v>36</v>
      </c>
      <c r="Y153" s="95">
        <v>54</v>
      </c>
      <c r="Z153" s="95">
        <v>54</v>
      </c>
      <c r="AA153" s="97">
        <v>54</v>
      </c>
      <c r="AB153" s="93" t="s">
        <v>8</v>
      </c>
      <c r="AC153" s="93" t="s">
        <v>132</v>
      </c>
      <c r="AD153" s="97" t="s">
        <v>15</v>
      </c>
      <c r="AE153" s="93" t="s">
        <v>46</v>
      </c>
      <c r="AF153" s="93" t="s">
        <v>129</v>
      </c>
      <c r="AG153" s="97" t="s">
        <v>86</v>
      </c>
      <c r="AH153" s="174">
        <v>2091.6999999999998</v>
      </c>
      <c r="AI153" s="163">
        <f t="shared" si="5"/>
        <v>0</v>
      </c>
      <c r="AJ153" s="23">
        <v>14</v>
      </c>
      <c r="AK153" s="23">
        <v>2091.6999999999998</v>
      </c>
      <c r="AL153" s="163">
        <f t="shared" si="4"/>
        <v>0</v>
      </c>
      <c r="AM153" s="23">
        <v>8</v>
      </c>
    </row>
    <row r="154" spans="1:39" x14ac:dyDescent="0.25">
      <c r="A154" s="88">
        <v>141</v>
      </c>
      <c r="B154" s="177"/>
      <c r="C154" s="91" t="s">
        <v>321</v>
      </c>
      <c r="D154" s="53" t="s">
        <v>40</v>
      </c>
      <c r="E154" s="53" t="s">
        <v>97</v>
      </c>
      <c r="F154" s="97" t="s">
        <v>41</v>
      </c>
      <c r="G154" s="53" t="s">
        <v>136</v>
      </c>
      <c r="H154" s="53" t="s">
        <v>137</v>
      </c>
      <c r="I154" s="97" t="s">
        <v>45</v>
      </c>
      <c r="J154" s="93" t="s">
        <v>140</v>
      </c>
      <c r="K154" s="93" t="s">
        <v>143</v>
      </c>
      <c r="L154" s="97" t="s">
        <v>141</v>
      </c>
      <c r="M154" s="93" t="s">
        <v>8</v>
      </c>
      <c r="N154" s="93" t="s">
        <v>132</v>
      </c>
      <c r="O154" s="97" t="s">
        <v>14</v>
      </c>
      <c r="P154" s="93" t="s">
        <v>35</v>
      </c>
      <c r="Q154" s="93" t="s">
        <v>96</v>
      </c>
      <c r="R154" s="97" t="s">
        <v>124</v>
      </c>
      <c r="S154" s="95">
        <v>30</v>
      </c>
      <c r="T154" s="95">
        <v>30</v>
      </c>
      <c r="U154" s="97">
        <v>30</v>
      </c>
      <c r="V154" s="95">
        <v>30</v>
      </c>
      <c r="W154" s="95">
        <v>30</v>
      </c>
      <c r="X154" s="97" t="s">
        <v>36</v>
      </c>
      <c r="Y154" s="95">
        <v>66</v>
      </c>
      <c r="Z154" s="95">
        <v>66</v>
      </c>
      <c r="AA154" s="97">
        <v>56</v>
      </c>
      <c r="AB154" s="93" t="s">
        <v>8</v>
      </c>
      <c r="AC154" s="93" t="s">
        <v>132</v>
      </c>
      <c r="AD154" s="97" t="s">
        <v>15</v>
      </c>
      <c r="AE154" s="93" t="s">
        <v>42</v>
      </c>
      <c r="AF154" s="93" t="s">
        <v>129</v>
      </c>
      <c r="AG154" s="97" t="s">
        <v>85</v>
      </c>
      <c r="AH154" s="174">
        <v>1188</v>
      </c>
      <c r="AI154" s="163">
        <f t="shared" si="5"/>
        <v>0</v>
      </c>
      <c r="AJ154" s="23">
        <v>14</v>
      </c>
      <c r="AK154" s="23">
        <v>1883.7</v>
      </c>
      <c r="AL154" s="163">
        <f t="shared" si="4"/>
        <v>0</v>
      </c>
      <c r="AM154" s="23">
        <v>8</v>
      </c>
    </row>
    <row r="155" spans="1:39" x14ac:dyDescent="0.25">
      <c r="A155" s="88">
        <v>142</v>
      </c>
      <c r="B155" s="177"/>
      <c r="C155" s="91" t="s">
        <v>322</v>
      </c>
      <c r="D155" s="53" t="s">
        <v>40</v>
      </c>
      <c r="E155" s="53" t="s">
        <v>97</v>
      </c>
      <c r="F155" s="97" t="s">
        <v>41</v>
      </c>
      <c r="G155" s="53" t="s">
        <v>136</v>
      </c>
      <c r="H155" s="53" t="s">
        <v>137</v>
      </c>
      <c r="I155" s="97" t="s">
        <v>45</v>
      </c>
      <c r="J155" s="93" t="s">
        <v>140</v>
      </c>
      <c r="K155" s="93" t="s">
        <v>143</v>
      </c>
      <c r="L155" s="97" t="s">
        <v>141</v>
      </c>
      <c r="M155" s="93" t="s">
        <v>8</v>
      </c>
      <c r="N155" s="93" t="s">
        <v>132</v>
      </c>
      <c r="O155" s="97" t="s">
        <v>14</v>
      </c>
      <c r="P155" s="93" t="s">
        <v>35</v>
      </c>
      <c r="Q155" s="93" t="s">
        <v>96</v>
      </c>
      <c r="R155" s="97" t="s">
        <v>124</v>
      </c>
      <c r="S155" s="95">
        <v>30</v>
      </c>
      <c r="T155" s="95">
        <v>30</v>
      </c>
      <c r="U155" s="97">
        <v>30</v>
      </c>
      <c r="V155" s="95">
        <v>30</v>
      </c>
      <c r="W155" s="95">
        <v>30</v>
      </c>
      <c r="X155" s="97" t="s">
        <v>36</v>
      </c>
      <c r="Y155" s="95">
        <v>66</v>
      </c>
      <c r="Z155" s="95">
        <v>66</v>
      </c>
      <c r="AA155" s="97">
        <v>56</v>
      </c>
      <c r="AB155" s="93" t="s">
        <v>8</v>
      </c>
      <c r="AC155" s="93" t="s">
        <v>132</v>
      </c>
      <c r="AD155" s="97" t="s">
        <v>15</v>
      </c>
      <c r="AE155" s="93" t="s">
        <v>46</v>
      </c>
      <c r="AF155" s="93" t="s">
        <v>129</v>
      </c>
      <c r="AG155" s="97" t="s">
        <v>86</v>
      </c>
      <c r="AH155" s="174">
        <v>2091.6999999999998</v>
      </c>
      <c r="AI155" s="163">
        <f t="shared" si="5"/>
        <v>0</v>
      </c>
      <c r="AJ155" s="23">
        <v>14</v>
      </c>
      <c r="AK155" s="23">
        <v>2091.6999999999998</v>
      </c>
      <c r="AL155" s="163">
        <f t="shared" si="4"/>
        <v>0</v>
      </c>
      <c r="AM155" s="23">
        <v>8</v>
      </c>
    </row>
    <row r="156" spans="1:39" x14ac:dyDescent="0.25">
      <c r="A156" s="88">
        <v>143</v>
      </c>
      <c r="B156" s="177"/>
      <c r="C156" s="91" t="s">
        <v>323</v>
      </c>
      <c r="D156" s="53" t="s">
        <v>48</v>
      </c>
      <c r="E156" s="53" t="s">
        <v>100</v>
      </c>
      <c r="F156" s="97" t="s">
        <v>49</v>
      </c>
      <c r="G156" s="53" t="s">
        <v>50</v>
      </c>
      <c r="H156" s="53" t="s">
        <v>107</v>
      </c>
      <c r="I156" s="97" t="s">
        <v>51</v>
      </c>
      <c r="J156" s="93" t="s">
        <v>52</v>
      </c>
      <c r="K156" s="93" t="s">
        <v>108</v>
      </c>
      <c r="L156" s="97" t="s">
        <v>53</v>
      </c>
      <c r="M156" s="93" t="s">
        <v>8</v>
      </c>
      <c r="N156" s="93" t="s">
        <v>132</v>
      </c>
      <c r="O156" s="97" t="s">
        <v>14</v>
      </c>
      <c r="P156" s="93" t="s">
        <v>16</v>
      </c>
      <c r="Q156" s="93" t="s">
        <v>575</v>
      </c>
      <c r="R156" s="97" t="s">
        <v>123</v>
      </c>
      <c r="S156" s="95">
        <v>30</v>
      </c>
      <c r="T156" s="95">
        <v>30</v>
      </c>
      <c r="U156" s="97">
        <v>30</v>
      </c>
      <c r="V156" s="95">
        <v>18</v>
      </c>
      <c r="W156" s="95">
        <v>18</v>
      </c>
      <c r="X156" s="97" t="s">
        <v>17</v>
      </c>
      <c r="Y156" s="95" t="s">
        <v>54</v>
      </c>
      <c r="Z156" s="95" t="s">
        <v>160</v>
      </c>
      <c r="AA156" s="97" t="s">
        <v>120</v>
      </c>
      <c r="AB156" s="93" t="s">
        <v>8</v>
      </c>
      <c r="AC156" s="93" t="s">
        <v>132</v>
      </c>
      <c r="AD156" s="97" t="s">
        <v>15</v>
      </c>
      <c r="AE156" s="93" t="s">
        <v>42</v>
      </c>
      <c r="AF156" s="93" t="s">
        <v>129</v>
      </c>
      <c r="AG156" s="97" t="s">
        <v>85</v>
      </c>
      <c r="AH156" s="174">
        <v>615.83000000000004</v>
      </c>
      <c r="AI156" s="163">
        <f t="shared" si="5"/>
        <v>0</v>
      </c>
      <c r="AJ156" s="23">
        <v>23</v>
      </c>
      <c r="AK156" s="23">
        <v>524.69500000000005</v>
      </c>
      <c r="AL156" s="163">
        <f t="shared" si="4"/>
        <v>0</v>
      </c>
      <c r="AM156" s="23">
        <v>8</v>
      </c>
    </row>
    <row r="157" spans="1:39" x14ac:dyDescent="0.25">
      <c r="A157" s="88">
        <v>144</v>
      </c>
      <c r="B157" s="177"/>
      <c r="C157" s="91" t="s">
        <v>324</v>
      </c>
      <c r="D157" s="53" t="s">
        <v>48</v>
      </c>
      <c r="E157" s="53" t="s">
        <v>100</v>
      </c>
      <c r="F157" s="97" t="s">
        <v>49</v>
      </c>
      <c r="G157" s="53" t="s">
        <v>50</v>
      </c>
      <c r="H157" s="53" t="s">
        <v>107</v>
      </c>
      <c r="I157" s="97" t="s">
        <v>51</v>
      </c>
      <c r="J157" s="93" t="s">
        <v>52</v>
      </c>
      <c r="K157" s="93" t="s">
        <v>108</v>
      </c>
      <c r="L157" s="97" t="s">
        <v>53</v>
      </c>
      <c r="M157" s="93" t="s">
        <v>8</v>
      </c>
      <c r="N157" s="93" t="s">
        <v>132</v>
      </c>
      <c r="O157" s="97" t="s">
        <v>14</v>
      </c>
      <c r="P157" s="93" t="s">
        <v>16</v>
      </c>
      <c r="Q157" s="93" t="s">
        <v>575</v>
      </c>
      <c r="R157" s="97" t="s">
        <v>123</v>
      </c>
      <c r="S157" s="95">
        <v>30</v>
      </c>
      <c r="T157" s="95">
        <v>30</v>
      </c>
      <c r="U157" s="97">
        <v>30</v>
      </c>
      <c r="V157" s="95">
        <v>18</v>
      </c>
      <c r="W157" s="95">
        <v>18</v>
      </c>
      <c r="X157" s="97" t="s">
        <v>17</v>
      </c>
      <c r="Y157" s="95" t="s">
        <v>54</v>
      </c>
      <c r="Z157" s="95" t="s">
        <v>160</v>
      </c>
      <c r="AA157" s="97" t="s">
        <v>120</v>
      </c>
      <c r="AB157" s="93" t="s">
        <v>8</v>
      </c>
      <c r="AC157" s="93" t="s">
        <v>132</v>
      </c>
      <c r="AD157" s="97" t="s">
        <v>15</v>
      </c>
      <c r="AE157" s="93" t="s">
        <v>46</v>
      </c>
      <c r="AF157" s="93" t="s">
        <v>129</v>
      </c>
      <c r="AG157" s="97" t="s">
        <v>86</v>
      </c>
      <c r="AH157" s="174">
        <v>1279.0999999999999</v>
      </c>
      <c r="AI157" s="163">
        <f t="shared" si="5"/>
        <v>0</v>
      </c>
      <c r="AJ157" s="23">
        <v>20</v>
      </c>
      <c r="AK157" s="23">
        <v>725.22</v>
      </c>
      <c r="AL157" s="163">
        <f t="shared" si="4"/>
        <v>0</v>
      </c>
      <c r="AM157" s="23">
        <v>8</v>
      </c>
    </row>
    <row r="158" spans="1:39" x14ac:dyDescent="0.25">
      <c r="A158" s="88">
        <v>145</v>
      </c>
      <c r="B158" s="177"/>
      <c r="C158" s="91" t="s">
        <v>325</v>
      </c>
      <c r="D158" s="53" t="s">
        <v>48</v>
      </c>
      <c r="E158" s="53" t="s">
        <v>100</v>
      </c>
      <c r="F158" s="97" t="s">
        <v>49</v>
      </c>
      <c r="G158" s="53" t="s">
        <v>50</v>
      </c>
      <c r="H158" s="53" t="s">
        <v>107</v>
      </c>
      <c r="I158" s="97" t="s">
        <v>51</v>
      </c>
      <c r="J158" s="93" t="s">
        <v>52</v>
      </c>
      <c r="K158" s="93" t="s">
        <v>108</v>
      </c>
      <c r="L158" s="97" t="s">
        <v>53</v>
      </c>
      <c r="M158" s="93" t="s">
        <v>8</v>
      </c>
      <c r="N158" s="93" t="s">
        <v>132</v>
      </c>
      <c r="O158" s="97" t="s">
        <v>14</v>
      </c>
      <c r="P158" s="93" t="s">
        <v>16</v>
      </c>
      <c r="Q158" s="93" t="s">
        <v>575</v>
      </c>
      <c r="R158" s="97" t="s">
        <v>123</v>
      </c>
      <c r="S158" s="95">
        <v>30</v>
      </c>
      <c r="T158" s="95">
        <v>30</v>
      </c>
      <c r="U158" s="97">
        <v>30</v>
      </c>
      <c r="V158" s="95">
        <v>20</v>
      </c>
      <c r="W158" s="95">
        <v>20</v>
      </c>
      <c r="X158" s="97" t="s">
        <v>59</v>
      </c>
      <c r="Y158" s="95" t="s">
        <v>54</v>
      </c>
      <c r="Z158" s="95" t="s">
        <v>160</v>
      </c>
      <c r="AA158" s="97" t="s">
        <v>120</v>
      </c>
      <c r="AB158" s="93" t="s">
        <v>8</v>
      </c>
      <c r="AC158" s="93" t="s">
        <v>132</v>
      </c>
      <c r="AD158" s="97" t="s">
        <v>15</v>
      </c>
      <c r="AE158" s="93" t="s">
        <v>42</v>
      </c>
      <c r="AF158" s="93" t="s">
        <v>129</v>
      </c>
      <c r="AG158" s="97" t="s">
        <v>85</v>
      </c>
      <c r="AH158" s="174">
        <v>582.96</v>
      </c>
      <c r="AI158" s="163">
        <f t="shared" si="5"/>
        <v>0</v>
      </c>
      <c r="AJ158" s="23">
        <v>12</v>
      </c>
      <c r="AK158" s="23">
        <v>600.08000000000004</v>
      </c>
      <c r="AL158" s="163">
        <f t="shared" si="4"/>
        <v>0</v>
      </c>
      <c r="AM158" s="23">
        <v>8</v>
      </c>
    </row>
    <row r="159" spans="1:39" x14ac:dyDescent="0.25">
      <c r="A159" s="88">
        <v>146</v>
      </c>
      <c r="B159" s="177"/>
      <c r="C159" s="91" t="s">
        <v>326</v>
      </c>
      <c r="D159" s="53" t="s">
        <v>48</v>
      </c>
      <c r="E159" s="53" t="s">
        <v>100</v>
      </c>
      <c r="F159" s="97" t="s">
        <v>49</v>
      </c>
      <c r="G159" s="53" t="s">
        <v>50</v>
      </c>
      <c r="H159" s="53" t="s">
        <v>107</v>
      </c>
      <c r="I159" s="97" t="s">
        <v>51</v>
      </c>
      <c r="J159" s="93" t="s">
        <v>52</v>
      </c>
      <c r="K159" s="93" t="s">
        <v>108</v>
      </c>
      <c r="L159" s="97" t="s">
        <v>53</v>
      </c>
      <c r="M159" s="93" t="s">
        <v>8</v>
      </c>
      <c r="N159" s="93" t="s">
        <v>132</v>
      </c>
      <c r="O159" s="97" t="s">
        <v>14</v>
      </c>
      <c r="P159" s="93" t="s">
        <v>16</v>
      </c>
      <c r="Q159" s="93" t="s">
        <v>575</v>
      </c>
      <c r="R159" s="97" t="s">
        <v>123</v>
      </c>
      <c r="S159" s="95">
        <v>30</v>
      </c>
      <c r="T159" s="95">
        <v>30</v>
      </c>
      <c r="U159" s="97">
        <v>30</v>
      </c>
      <c r="V159" s="95">
        <v>20</v>
      </c>
      <c r="W159" s="95">
        <v>20</v>
      </c>
      <c r="X159" s="97" t="s">
        <v>59</v>
      </c>
      <c r="Y159" s="95" t="s">
        <v>54</v>
      </c>
      <c r="Z159" s="95" t="s">
        <v>160</v>
      </c>
      <c r="AA159" s="97" t="s">
        <v>120</v>
      </c>
      <c r="AB159" s="93" t="s">
        <v>8</v>
      </c>
      <c r="AC159" s="93" t="s">
        <v>132</v>
      </c>
      <c r="AD159" s="97" t="s">
        <v>15</v>
      </c>
      <c r="AE159" s="93" t="s">
        <v>46</v>
      </c>
      <c r="AF159" s="93" t="s">
        <v>129</v>
      </c>
      <c r="AG159" s="97" t="s">
        <v>86</v>
      </c>
      <c r="AH159" s="174">
        <v>692.16</v>
      </c>
      <c r="AI159" s="163">
        <f t="shared" si="5"/>
        <v>0</v>
      </c>
      <c r="AJ159" s="23">
        <v>12</v>
      </c>
      <c r="AK159" s="23">
        <v>800.60500000000002</v>
      </c>
      <c r="AL159" s="163">
        <f t="shared" si="4"/>
        <v>0</v>
      </c>
      <c r="AM159" s="23">
        <v>8</v>
      </c>
    </row>
    <row r="160" spans="1:39" x14ac:dyDescent="0.25">
      <c r="A160" s="88">
        <v>147</v>
      </c>
      <c r="B160" s="177"/>
      <c r="C160" s="91" t="s">
        <v>327</v>
      </c>
      <c r="D160" s="53" t="s">
        <v>48</v>
      </c>
      <c r="E160" s="53" t="s">
        <v>100</v>
      </c>
      <c r="F160" s="97" t="s">
        <v>49</v>
      </c>
      <c r="G160" s="53" t="s">
        <v>50</v>
      </c>
      <c r="H160" s="53" t="s">
        <v>107</v>
      </c>
      <c r="I160" s="97" t="s">
        <v>51</v>
      </c>
      <c r="J160" s="93" t="s">
        <v>52</v>
      </c>
      <c r="K160" s="93" t="s">
        <v>108</v>
      </c>
      <c r="L160" s="97" t="s">
        <v>53</v>
      </c>
      <c r="M160" s="93" t="s">
        <v>8</v>
      </c>
      <c r="N160" s="93" t="s">
        <v>132</v>
      </c>
      <c r="O160" s="97" t="s">
        <v>14</v>
      </c>
      <c r="P160" s="93" t="s">
        <v>16</v>
      </c>
      <c r="Q160" s="93" t="s">
        <v>575</v>
      </c>
      <c r="R160" s="97" t="s">
        <v>123</v>
      </c>
      <c r="S160" s="95">
        <v>36</v>
      </c>
      <c r="T160" s="95">
        <v>36</v>
      </c>
      <c r="U160" s="97">
        <v>36</v>
      </c>
      <c r="V160" s="95">
        <v>18</v>
      </c>
      <c r="W160" s="95">
        <v>18</v>
      </c>
      <c r="X160" s="97" t="s">
        <v>17</v>
      </c>
      <c r="Y160" s="95" t="s">
        <v>54</v>
      </c>
      <c r="Z160" s="95" t="s">
        <v>160</v>
      </c>
      <c r="AA160" s="97" t="s">
        <v>120</v>
      </c>
      <c r="AB160" s="93" t="s">
        <v>8</v>
      </c>
      <c r="AC160" s="93" t="s">
        <v>132</v>
      </c>
      <c r="AD160" s="97" t="s">
        <v>15</v>
      </c>
      <c r="AE160" s="93" t="s">
        <v>42</v>
      </c>
      <c r="AF160" s="93" t="s">
        <v>129</v>
      </c>
      <c r="AG160" s="97" t="s">
        <v>85</v>
      </c>
      <c r="AH160" s="174">
        <v>632.36</v>
      </c>
      <c r="AI160" s="163">
        <f t="shared" si="5"/>
        <v>0</v>
      </c>
      <c r="AJ160" s="23">
        <v>24</v>
      </c>
      <c r="AK160" s="23">
        <v>547.09</v>
      </c>
      <c r="AL160" s="163">
        <f t="shared" si="4"/>
        <v>0</v>
      </c>
      <c r="AM160" s="23">
        <v>8</v>
      </c>
    </row>
    <row r="161" spans="1:39" x14ac:dyDescent="0.25">
      <c r="A161" s="88">
        <v>148</v>
      </c>
      <c r="B161" s="177"/>
      <c r="C161" s="91" t="s">
        <v>328</v>
      </c>
      <c r="D161" s="53" t="s">
        <v>48</v>
      </c>
      <c r="E161" s="53" t="s">
        <v>100</v>
      </c>
      <c r="F161" s="97" t="s">
        <v>49</v>
      </c>
      <c r="G161" s="53" t="s">
        <v>50</v>
      </c>
      <c r="H161" s="53" t="s">
        <v>107</v>
      </c>
      <c r="I161" s="97" t="s">
        <v>51</v>
      </c>
      <c r="J161" s="93" t="s">
        <v>52</v>
      </c>
      <c r="K161" s="93" t="s">
        <v>108</v>
      </c>
      <c r="L161" s="97" t="s">
        <v>53</v>
      </c>
      <c r="M161" s="93" t="s">
        <v>8</v>
      </c>
      <c r="N161" s="93" t="s">
        <v>132</v>
      </c>
      <c r="O161" s="97" t="s">
        <v>14</v>
      </c>
      <c r="P161" s="93" t="s">
        <v>16</v>
      </c>
      <c r="Q161" s="93" t="s">
        <v>575</v>
      </c>
      <c r="R161" s="97" t="s">
        <v>123</v>
      </c>
      <c r="S161" s="95">
        <v>36</v>
      </c>
      <c r="T161" s="95">
        <v>36</v>
      </c>
      <c r="U161" s="97">
        <v>36</v>
      </c>
      <c r="V161" s="95">
        <v>18</v>
      </c>
      <c r="W161" s="95">
        <v>18</v>
      </c>
      <c r="X161" s="97" t="s">
        <v>17</v>
      </c>
      <c r="Y161" s="95" t="s">
        <v>54</v>
      </c>
      <c r="Z161" s="95" t="s">
        <v>160</v>
      </c>
      <c r="AA161" s="97" t="s">
        <v>120</v>
      </c>
      <c r="AB161" s="93" t="s">
        <v>8</v>
      </c>
      <c r="AC161" s="93" t="s">
        <v>132</v>
      </c>
      <c r="AD161" s="97" t="s">
        <v>15</v>
      </c>
      <c r="AE161" s="93" t="s">
        <v>46</v>
      </c>
      <c r="AF161" s="93" t="s">
        <v>129</v>
      </c>
      <c r="AG161" s="97" t="s">
        <v>86</v>
      </c>
      <c r="AH161" s="174">
        <v>1889</v>
      </c>
      <c r="AI161" s="163">
        <f t="shared" si="5"/>
        <v>0</v>
      </c>
      <c r="AJ161" s="23">
        <v>20</v>
      </c>
      <c r="AK161" s="23">
        <v>747.61500000000001</v>
      </c>
      <c r="AL161" s="163">
        <f t="shared" si="4"/>
        <v>0</v>
      </c>
      <c r="AM161" s="23">
        <v>8</v>
      </c>
    </row>
    <row r="162" spans="1:39" x14ac:dyDescent="0.25">
      <c r="A162" s="88">
        <v>149</v>
      </c>
      <c r="B162" s="177"/>
      <c r="C162" s="91" t="s">
        <v>329</v>
      </c>
      <c r="D162" s="53" t="s">
        <v>48</v>
      </c>
      <c r="E162" s="53" t="s">
        <v>100</v>
      </c>
      <c r="F162" s="97" t="s">
        <v>49</v>
      </c>
      <c r="G162" s="53" t="s">
        <v>50</v>
      </c>
      <c r="H162" s="53" t="s">
        <v>107</v>
      </c>
      <c r="I162" s="97" t="s">
        <v>51</v>
      </c>
      <c r="J162" s="93" t="s">
        <v>52</v>
      </c>
      <c r="K162" s="93" t="s">
        <v>108</v>
      </c>
      <c r="L162" s="97" t="s">
        <v>53</v>
      </c>
      <c r="M162" s="93" t="s">
        <v>8</v>
      </c>
      <c r="N162" s="93" t="s">
        <v>132</v>
      </c>
      <c r="O162" s="97" t="s">
        <v>14</v>
      </c>
      <c r="P162" s="93" t="s">
        <v>16</v>
      </c>
      <c r="Q162" s="93" t="s">
        <v>575</v>
      </c>
      <c r="R162" s="97" t="s">
        <v>123</v>
      </c>
      <c r="S162" s="95">
        <v>36</v>
      </c>
      <c r="T162" s="95">
        <v>36</v>
      </c>
      <c r="U162" s="97">
        <v>36</v>
      </c>
      <c r="V162" s="95">
        <v>20</v>
      </c>
      <c r="W162" s="95">
        <v>20</v>
      </c>
      <c r="X162" s="97" t="s">
        <v>59</v>
      </c>
      <c r="Y162" s="95" t="s">
        <v>54</v>
      </c>
      <c r="Z162" s="95" t="s">
        <v>160</v>
      </c>
      <c r="AA162" s="97" t="s">
        <v>120</v>
      </c>
      <c r="AB162" s="93" t="s">
        <v>8</v>
      </c>
      <c r="AC162" s="93" t="s">
        <v>132</v>
      </c>
      <c r="AD162" s="97" t="s">
        <v>15</v>
      </c>
      <c r="AE162" s="93" t="s">
        <v>42</v>
      </c>
      <c r="AF162" s="93" t="s">
        <v>129</v>
      </c>
      <c r="AG162" s="97" t="s">
        <v>85</v>
      </c>
      <c r="AH162" s="174">
        <v>625.83000000000004</v>
      </c>
      <c r="AI162" s="163">
        <f t="shared" si="5"/>
        <v>0</v>
      </c>
      <c r="AJ162" s="23">
        <v>12</v>
      </c>
      <c r="AK162" s="23">
        <v>625.82500000000005</v>
      </c>
      <c r="AL162" s="163">
        <f t="shared" si="4"/>
        <v>0</v>
      </c>
      <c r="AM162" s="23">
        <v>8</v>
      </c>
    </row>
    <row r="163" spans="1:39" x14ac:dyDescent="0.25">
      <c r="A163" s="88">
        <v>150</v>
      </c>
      <c r="B163" s="177"/>
      <c r="C163" s="91" t="s">
        <v>330</v>
      </c>
      <c r="D163" s="53" t="s">
        <v>48</v>
      </c>
      <c r="E163" s="53" t="s">
        <v>100</v>
      </c>
      <c r="F163" s="97" t="s">
        <v>49</v>
      </c>
      <c r="G163" s="53" t="s">
        <v>50</v>
      </c>
      <c r="H163" s="53" t="s">
        <v>107</v>
      </c>
      <c r="I163" s="97" t="s">
        <v>51</v>
      </c>
      <c r="J163" s="93" t="s">
        <v>52</v>
      </c>
      <c r="K163" s="93" t="s">
        <v>108</v>
      </c>
      <c r="L163" s="97" t="s">
        <v>53</v>
      </c>
      <c r="M163" s="93" t="s">
        <v>8</v>
      </c>
      <c r="N163" s="93" t="s">
        <v>132</v>
      </c>
      <c r="O163" s="97" t="s">
        <v>14</v>
      </c>
      <c r="P163" s="93" t="s">
        <v>16</v>
      </c>
      <c r="Q163" s="93" t="s">
        <v>575</v>
      </c>
      <c r="R163" s="97" t="s">
        <v>123</v>
      </c>
      <c r="S163" s="95">
        <v>36</v>
      </c>
      <c r="T163" s="95">
        <v>36</v>
      </c>
      <c r="U163" s="97">
        <v>36</v>
      </c>
      <c r="V163" s="95">
        <v>20</v>
      </c>
      <c r="W163" s="95">
        <v>20</v>
      </c>
      <c r="X163" s="97" t="s">
        <v>59</v>
      </c>
      <c r="Y163" s="95" t="s">
        <v>54</v>
      </c>
      <c r="Z163" s="95" t="s">
        <v>160</v>
      </c>
      <c r="AA163" s="97" t="s">
        <v>120</v>
      </c>
      <c r="AB163" s="93" t="s">
        <v>8</v>
      </c>
      <c r="AC163" s="93" t="s">
        <v>132</v>
      </c>
      <c r="AD163" s="97" t="s">
        <v>15</v>
      </c>
      <c r="AE163" s="93" t="s">
        <v>46</v>
      </c>
      <c r="AF163" s="93" t="s">
        <v>129</v>
      </c>
      <c r="AG163" s="97" t="s">
        <v>86</v>
      </c>
      <c r="AH163" s="174">
        <v>773.64</v>
      </c>
      <c r="AI163" s="163">
        <f t="shared" si="5"/>
        <v>0</v>
      </c>
      <c r="AJ163" s="23">
        <v>12</v>
      </c>
      <c r="AK163" s="23">
        <v>826.35000000000014</v>
      </c>
      <c r="AL163" s="163">
        <f t="shared" si="4"/>
        <v>0</v>
      </c>
      <c r="AM163" s="23">
        <v>8</v>
      </c>
    </row>
    <row r="164" spans="1:39" x14ac:dyDescent="0.25">
      <c r="A164" s="88">
        <v>151</v>
      </c>
      <c r="B164" s="177"/>
      <c r="C164" s="91" t="s">
        <v>331</v>
      </c>
      <c r="D164" s="53" t="s">
        <v>48</v>
      </c>
      <c r="E164" s="53" t="s">
        <v>100</v>
      </c>
      <c r="F164" s="97" t="s">
        <v>49</v>
      </c>
      <c r="G164" s="53" t="s">
        <v>50</v>
      </c>
      <c r="H164" s="53" t="s">
        <v>107</v>
      </c>
      <c r="I164" s="97" t="s">
        <v>51</v>
      </c>
      <c r="J164" s="93" t="s">
        <v>52</v>
      </c>
      <c r="K164" s="93" t="s">
        <v>108</v>
      </c>
      <c r="L164" s="97" t="s">
        <v>53</v>
      </c>
      <c r="M164" s="93" t="s">
        <v>8</v>
      </c>
      <c r="N164" s="93" t="s">
        <v>132</v>
      </c>
      <c r="O164" s="97" t="s">
        <v>14</v>
      </c>
      <c r="P164" s="93" t="s">
        <v>16</v>
      </c>
      <c r="Q164" s="93" t="s">
        <v>575</v>
      </c>
      <c r="R164" s="97" t="s">
        <v>123</v>
      </c>
      <c r="S164" s="95">
        <v>48</v>
      </c>
      <c r="T164" s="95">
        <v>48</v>
      </c>
      <c r="U164" s="97">
        <v>48</v>
      </c>
      <c r="V164" s="95">
        <v>18</v>
      </c>
      <c r="W164" s="95">
        <v>18</v>
      </c>
      <c r="X164" s="97" t="s">
        <v>17</v>
      </c>
      <c r="Y164" s="95" t="s">
        <v>54</v>
      </c>
      <c r="Z164" s="95" t="s">
        <v>160</v>
      </c>
      <c r="AA164" s="97" t="s">
        <v>120</v>
      </c>
      <c r="AB164" s="93" t="s">
        <v>8</v>
      </c>
      <c r="AC164" s="93" t="s">
        <v>132</v>
      </c>
      <c r="AD164" s="97" t="s">
        <v>15</v>
      </c>
      <c r="AE164" s="93" t="s">
        <v>42</v>
      </c>
      <c r="AF164" s="93" t="s">
        <v>129</v>
      </c>
      <c r="AG164" s="97" t="s">
        <v>85</v>
      </c>
      <c r="AH164" s="174">
        <v>563.19000000000005</v>
      </c>
      <c r="AI164" s="163">
        <f t="shared" si="5"/>
        <v>0</v>
      </c>
      <c r="AJ164" s="23">
        <v>9</v>
      </c>
      <c r="AK164" s="23">
        <v>800</v>
      </c>
      <c r="AL164" s="163">
        <f t="shared" si="4"/>
        <v>0</v>
      </c>
      <c r="AM164" s="23">
        <v>5</v>
      </c>
    </row>
    <row r="165" spans="1:39" x14ac:dyDescent="0.25">
      <c r="A165" s="88">
        <v>152</v>
      </c>
      <c r="B165" s="177"/>
      <c r="C165" s="91" t="s">
        <v>332</v>
      </c>
      <c r="D165" s="53" t="s">
        <v>48</v>
      </c>
      <c r="E165" s="53" t="s">
        <v>100</v>
      </c>
      <c r="F165" s="97" t="s">
        <v>49</v>
      </c>
      <c r="G165" s="53" t="s">
        <v>50</v>
      </c>
      <c r="H165" s="53" t="s">
        <v>107</v>
      </c>
      <c r="I165" s="97" t="s">
        <v>51</v>
      </c>
      <c r="J165" s="93" t="s">
        <v>52</v>
      </c>
      <c r="K165" s="93" t="s">
        <v>108</v>
      </c>
      <c r="L165" s="97" t="s">
        <v>53</v>
      </c>
      <c r="M165" s="93" t="s">
        <v>8</v>
      </c>
      <c r="N165" s="93" t="s">
        <v>132</v>
      </c>
      <c r="O165" s="97" t="s">
        <v>14</v>
      </c>
      <c r="P165" s="93" t="s">
        <v>16</v>
      </c>
      <c r="Q165" s="93" t="s">
        <v>575</v>
      </c>
      <c r="R165" s="97" t="s">
        <v>123</v>
      </c>
      <c r="S165" s="95">
        <v>48</v>
      </c>
      <c r="T165" s="95">
        <v>48</v>
      </c>
      <c r="U165" s="97">
        <v>48</v>
      </c>
      <c r="V165" s="95">
        <v>18</v>
      </c>
      <c r="W165" s="95">
        <v>18</v>
      </c>
      <c r="X165" s="97" t="s">
        <v>17</v>
      </c>
      <c r="Y165" s="95" t="s">
        <v>54</v>
      </c>
      <c r="Z165" s="95" t="s">
        <v>160</v>
      </c>
      <c r="AA165" s="97" t="s">
        <v>120</v>
      </c>
      <c r="AB165" s="93" t="s">
        <v>8</v>
      </c>
      <c r="AC165" s="93" t="s">
        <v>132</v>
      </c>
      <c r="AD165" s="97" t="s">
        <v>15</v>
      </c>
      <c r="AE165" s="93" t="s">
        <v>46</v>
      </c>
      <c r="AF165" s="93" t="s">
        <v>129</v>
      </c>
      <c r="AG165" s="97" t="s">
        <v>86</v>
      </c>
      <c r="AH165" s="174">
        <v>672.39</v>
      </c>
      <c r="AI165" s="163">
        <f t="shared" si="5"/>
        <v>0</v>
      </c>
      <c r="AJ165" s="23">
        <v>8</v>
      </c>
      <c r="AK165" s="23">
        <v>925</v>
      </c>
      <c r="AL165" s="163">
        <f t="shared" si="4"/>
        <v>0</v>
      </c>
      <c r="AM165" s="23">
        <v>5</v>
      </c>
    </row>
    <row r="166" spans="1:39" x14ac:dyDescent="0.25">
      <c r="A166" s="88">
        <v>153</v>
      </c>
      <c r="B166" s="177"/>
      <c r="C166" s="91" t="s">
        <v>333</v>
      </c>
      <c r="D166" s="53" t="s">
        <v>48</v>
      </c>
      <c r="E166" s="53" t="s">
        <v>100</v>
      </c>
      <c r="F166" s="97" t="s">
        <v>49</v>
      </c>
      <c r="G166" s="53" t="s">
        <v>50</v>
      </c>
      <c r="H166" s="53" t="s">
        <v>107</v>
      </c>
      <c r="I166" s="97" t="s">
        <v>51</v>
      </c>
      <c r="J166" s="93" t="s">
        <v>52</v>
      </c>
      <c r="K166" s="93" t="s">
        <v>108</v>
      </c>
      <c r="L166" s="97" t="s">
        <v>53</v>
      </c>
      <c r="M166" s="93" t="s">
        <v>8</v>
      </c>
      <c r="N166" s="93" t="s">
        <v>132</v>
      </c>
      <c r="O166" s="97" t="s">
        <v>14</v>
      </c>
      <c r="P166" s="93" t="s">
        <v>16</v>
      </c>
      <c r="Q166" s="93" t="s">
        <v>575</v>
      </c>
      <c r="R166" s="97" t="s">
        <v>123</v>
      </c>
      <c r="S166" s="95">
        <v>48</v>
      </c>
      <c r="T166" s="95">
        <v>48</v>
      </c>
      <c r="U166" s="97">
        <v>48</v>
      </c>
      <c r="V166" s="95">
        <v>20</v>
      </c>
      <c r="W166" s="95">
        <v>20</v>
      </c>
      <c r="X166" s="97" t="s">
        <v>59</v>
      </c>
      <c r="Y166" s="95" t="s">
        <v>54</v>
      </c>
      <c r="Z166" s="95" t="s">
        <v>160</v>
      </c>
      <c r="AA166" s="97" t="s">
        <v>120</v>
      </c>
      <c r="AB166" s="93" t="s">
        <v>8</v>
      </c>
      <c r="AC166" s="93" t="s">
        <v>132</v>
      </c>
      <c r="AD166" s="97" t="s">
        <v>15</v>
      </c>
      <c r="AE166" s="93" t="s">
        <v>42</v>
      </c>
      <c r="AF166" s="93" t="s">
        <v>129</v>
      </c>
      <c r="AG166" s="97" t="s">
        <v>85</v>
      </c>
      <c r="AH166" s="174">
        <v>1428.56</v>
      </c>
      <c r="AI166" s="163">
        <f t="shared" si="5"/>
        <v>0</v>
      </c>
      <c r="AJ166" s="23">
        <v>8</v>
      </c>
      <c r="AK166" s="23">
        <v>853</v>
      </c>
      <c r="AL166" s="163">
        <f t="shared" si="4"/>
        <v>0</v>
      </c>
      <c r="AM166" s="23">
        <v>5</v>
      </c>
    </row>
    <row r="167" spans="1:39" x14ac:dyDescent="0.25">
      <c r="A167" s="88">
        <v>154</v>
      </c>
      <c r="B167" s="177"/>
      <c r="C167" s="91" t="s">
        <v>334</v>
      </c>
      <c r="D167" s="53" t="s">
        <v>48</v>
      </c>
      <c r="E167" s="53" t="s">
        <v>100</v>
      </c>
      <c r="F167" s="97" t="s">
        <v>49</v>
      </c>
      <c r="G167" s="53" t="s">
        <v>50</v>
      </c>
      <c r="H167" s="53" t="s">
        <v>107</v>
      </c>
      <c r="I167" s="97" t="s">
        <v>51</v>
      </c>
      <c r="J167" s="93" t="s">
        <v>52</v>
      </c>
      <c r="K167" s="93" t="s">
        <v>108</v>
      </c>
      <c r="L167" s="97" t="s">
        <v>53</v>
      </c>
      <c r="M167" s="93" t="s">
        <v>8</v>
      </c>
      <c r="N167" s="93" t="s">
        <v>132</v>
      </c>
      <c r="O167" s="97" t="s">
        <v>14</v>
      </c>
      <c r="P167" s="93" t="s">
        <v>16</v>
      </c>
      <c r="Q167" s="93" t="s">
        <v>575</v>
      </c>
      <c r="R167" s="97" t="s">
        <v>123</v>
      </c>
      <c r="S167" s="95">
        <v>48</v>
      </c>
      <c r="T167" s="95">
        <v>48</v>
      </c>
      <c r="U167" s="97">
        <v>48</v>
      </c>
      <c r="V167" s="95">
        <v>20</v>
      </c>
      <c r="W167" s="95">
        <v>20</v>
      </c>
      <c r="X167" s="97" t="s">
        <v>59</v>
      </c>
      <c r="Y167" s="95" t="s">
        <v>54</v>
      </c>
      <c r="Z167" s="95" t="s">
        <v>160</v>
      </c>
      <c r="AA167" s="97" t="s">
        <v>120</v>
      </c>
      <c r="AB167" s="93" t="s">
        <v>8</v>
      </c>
      <c r="AC167" s="93" t="s">
        <v>132</v>
      </c>
      <c r="AD167" s="97" t="s">
        <v>15</v>
      </c>
      <c r="AE167" s="93" t="s">
        <v>46</v>
      </c>
      <c r="AF167" s="93" t="s">
        <v>129</v>
      </c>
      <c r="AG167" s="97" t="s">
        <v>86</v>
      </c>
      <c r="AH167" s="174">
        <v>1537.76</v>
      </c>
      <c r="AI167" s="163">
        <f t="shared" si="5"/>
        <v>0</v>
      </c>
      <c r="AJ167" s="23">
        <v>8</v>
      </c>
      <c r="AK167" s="23">
        <v>978</v>
      </c>
      <c r="AL167" s="163">
        <f t="shared" si="4"/>
        <v>0</v>
      </c>
      <c r="AM167" s="23">
        <v>5</v>
      </c>
    </row>
    <row r="168" spans="1:39" x14ac:dyDescent="0.25">
      <c r="A168" s="88">
        <v>155</v>
      </c>
      <c r="B168" s="177"/>
      <c r="C168" s="91" t="s">
        <v>335</v>
      </c>
      <c r="D168" s="53" t="s">
        <v>48</v>
      </c>
      <c r="E168" s="53" t="s">
        <v>100</v>
      </c>
      <c r="F168" s="97" t="s">
        <v>49</v>
      </c>
      <c r="G168" s="53" t="s">
        <v>50</v>
      </c>
      <c r="H168" s="53" t="s">
        <v>107</v>
      </c>
      <c r="I168" s="97" t="s">
        <v>51</v>
      </c>
      <c r="J168" s="93" t="s">
        <v>52</v>
      </c>
      <c r="K168" s="93" t="s">
        <v>108</v>
      </c>
      <c r="L168" s="97" t="s">
        <v>53</v>
      </c>
      <c r="M168" s="93" t="s">
        <v>8</v>
      </c>
      <c r="N168" s="93" t="s">
        <v>132</v>
      </c>
      <c r="O168" s="97" t="s">
        <v>14</v>
      </c>
      <c r="P168" s="93" t="s">
        <v>35</v>
      </c>
      <c r="Q168" s="93" t="s">
        <v>96</v>
      </c>
      <c r="R168" s="97" t="s">
        <v>124</v>
      </c>
      <c r="S168" s="95">
        <v>30</v>
      </c>
      <c r="T168" s="95">
        <v>30</v>
      </c>
      <c r="U168" s="97">
        <v>30</v>
      </c>
      <c r="V168" s="95">
        <v>18</v>
      </c>
      <c r="W168" s="95">
        <v>18</v>
      </c>
      <c r="X168" s="97" t="s">
        <v>17</v>
      </c>
      <c r="Y168" s="95" t="s">
        <v>54</v>
      </c>
      <c r="Z168" s="95" t="s">
        <v>160</v>
      </c>
      <c r="AA168" s="97" t="s">
        <v>120</v>
      </c>
      <c r="AB168" s="93" t="s">
        <v>8</v>
      </c>
      <c r="AC168" s="93" t="s">
        <v>132</v>
      </c>
      <c r="AD168" s="97" t="s">
        <v>15</v>
      </c>
      <c r="AE168" s="93" t="s">
        <v>42</v>
      </c>
      <c r="AF168" s="93" t="s">
        <v>129</v>
      </c>
      <c r="AG168" s="97" t="s">
        <v>85</v>
      </c>
      <c r="AH168" s="174">
        <v>831.63</v>
      </c>
      <c r="AI168" s="163">
        <f t="shared" si="5"/>
        <v>0</v>
      </c>
      <c r="AJ168" s="23">
        <v>20</v>
      </c>
      <c r="AK168" s="23">
        <v>460.20000000000005</v>
      </c>
      <c r="AL168" s="163">
        <f t="shared" si="4"/>
        <v>0</v>
      </c>
      <c r="AM168" s="23">
        <v>8</v>
      </c>
    </row>
    <row r="169" spans="1:39" x14ac:dyDescent="0.25">
      <c r="A169" s="88">
        <v>156</v>
      </c>
      <c r="B169" s="177"/>
      <c r="C169" s="91" t="s">
        <v>336</v>
      </c>
      <c r="D169" s="53" t="s">
        <v>48</v>
      </c>
      <c r="E169" s="53" t="s">
        <v>100</v>
      </c>
      <c r="F169" s="97" t="s">
        <v>49</v>
      </c>
      <c r="G169" s="53" t="s">
        <v>50</v>
      </c>
      <c r="H169" s="53" t="s">
        <v>107</v>
      </c>
      <c r="I169" s="97" t="s">
        <v>51</v>
      </c>
      <c r="J169" s="93" t="s">
        <v>52</v>
      </c>
      <c r="K169" s="93" t="s">
        <v>108</v>
      </c>
      <c r="L169" s="97" t="s">
        <v>53</v>
      </c>
      <c r="M169" s="93" t="s">
        <v>8</v>
      </c>
      <c r="N169" s="93" t="s">
        <v>132</v>
      </c>
      <c r="O169" s="97" t="s">
        <v>14</v>
      </c>
      <c r="P169" s="93" t="s">
        <v>35</v>
      </c>
      <c r="Q169" s="93" t="s">
        <v>96</v>
      </c>
      <c r="R169" s="97" t="s">
        <v>124</v>
      </c>
      <c r="S169" s="95">
        <v>30</v>
      </c>
      <c r="T169" s="95">
        <v>30</v>
      </c>
      <c r="U169" s="97">
        <v>30</v>
      </c>
      <c r="V169" s="95">
        <v>18</v>
      </c>
      <c r="W169" s="95">
        <v>18</v>
      </c>
      <c r="X169" s="97" t="s">
        <v>17</v>
      </c>
      <c r="Y169" s="95" t="s">
        <v>54</v>
      </c>
      <c r="Z169" s="95" t="s">
        <v>160</v>
      </c>
      <c r="AA169" s="97" t="s">
        <v>120</v>
      </c>
      <c r="AB169" s="93" t="s">
        <v>8</v>
      </c>
      <c r="AC169" s="93" t="s">
        <v>132</v>
      </c>
      <c r="AD169" s="97" t="s">
        <v>15</v>
      </c>
      <c r="AE169" s="93" t="s">
        <v>46</v>
      </c>
      <c r="AF169" s="93" t="s">
        <v>129</v>
      </c>
      <c r="AG169" s="97" t="s">
        <v>86</v>
      </c>
      <c r="AH169" s="174">
        <v>1043.98</v>
      </c>
      <c r="AI169" s="163">
        <f t="shared" si="5"/>
        <v>0</v>
      </c>
      <c r="AJ169" s="23">
        <v>20</v>
      </c>
      <c r="AK169" s="23">
        <v>564.20000000000005</v>
      </c>
      <c r="AL169" s="163">
        <f t="shared" si="4"/>
        <v>0</v>
      </c>
      <c r="AM169" s="23">
        <v>8</v>
      </c>
    </row>
    <row r="170" spans="1:39" x14ac:dyDescent="0.25">
      <c r="A170" s="88">
        <v>157</v>
      </c>
      <c r="B170" s="177"/>
      <c r="C170" s="91" t="s">
        <v>337</v>
      </c>
      <c r="D170" s="53" t="s">
        <v>48</v>
      </c>
      <c r="E170" s="53" t="s">
        <v>100</v>
      </c>
      <c r="F170" s="97" t="s">
        <v>49</v>
      </c>
      <c r="G170" s="53" t="s">
        <v>50</v>
      </c>
      <c r="H170" s="53" t="s">
        <v>107</v>
      </c>
      <c r="I170" s="97" t="s">
        <v>51</v>
      </c>
      <c r="J170" s="93" t="s">
        <v>52</v>
      </c>
      <c r="K170" s="93" t="s">
        <v>108</v>
      </c>
      <c r="L170" s="97" t="s">
        <v>53</v>
      </c>
      <c r="M170" s="93" t="s">
        <v>8</v>
      </c>
      <c r="N170" s="93" t="s">
        <v>132</v>
      </c>
      <c r="O170" s="97" t="s">
        <v>14</v>
      </c>
      <c r="P170" s="93" t="s">
        <v>35</v>
      </c>
      <c r="Q170" s="93" t="s">
        <v>96</v>
      </c>
      <c r="R170" s="97" t="s">
        <v>124</v>
      </c>
      <c r="S170" s="95">
        <v>30</v>
      </c>
      <c r="T170" s="95">
        <v>30</v>
      </c>
      <c r="U170" s="97">
        <v>30</v>
      </c>
      <c r="V170" s="95">
        <v>20</v>
      </c>
      <c r="W170" s="95">
        <v>20</v>
      </c>
      <c r="X170" s="97" t="s">
        <v>59</v>
      </c>
      <c r="Y170" s="95" t="s">
        <v>54</v>
      </c>
      <c r="Z170" s="95" t="s">
        <v>160</v>
      </c>
      <c r="AA170" s="97" t="s">
        <v>120</v>
      </c>
      <c r="AB170" s="93" t="s">
        <v>8</v>
      </c>
      <c r="AC170" s="93" t="s">
        <v>132</v>
      </c>
      <c r="AD170" s="97" t="s">
        <v>15</v>
      </c>
      <c r="AE170" s="93" t="s">
        <v>42</v>
      </c>
      <c r="AF170" s="93" t="s">
        <v>129</v>
      </c>
      <c r="AG170" s="97" t="s">
        <v>85</v>
      </c>
      <c r="AH170" s="174">
        <v>460.58</v>
      </c>
      <c r="AI170" s="163">
        <f t="shared" si="5"/>
        <v>0</v>
      </c>
      <c r="AJ170" s="23">
        <v>15</v>
      </c>
      <c r="AK170" s="23">
        <v>460.20000000000005</v>
      </c>
      <c r="AL170" s="163">
        <f t="shared" si="4"/>
        <v>0</v>
      </c>
      <c r="AM170" s="23">
        <v>8</v>
      </c>
    </row>
    <row r="171" spans="1:39" x14ac:dyDescent="0.25">
      <c r="A171" s="88">
        <v>158</v>
      </c>
      <c r="B171" s="177"/>
      <c r="C171" s="91" t="s">
        <v>338</v>
      </c>
      <c r="D171" s="53" t="s">
        <v>48</v>
      </c>
      <c r="E171" s="53" t="s">
        <v>100</v>
      </c>
      <c r="F171" s="97" t="s">
        <v>49</v>
      </c>
      <c r="G171" s="53" t="s">
        <v>50</v>
      </c>
      <c r="H171" s="53" t="s">
        <v>107</v>
      </c>
      <c r="I171" s="97" t="s">
        <v>51</v>
      </c>
      <c r="J171" s="93" t="s">
        <v>52</v>
      </c>
      <c r="K171" s="93" t="s">
        <v>108</v>
      </c>
      <c r="L171" s="97" t="s">
        <v>53</v>
      </c>
      <c r="M171" s="93" t="s">
        <v>8</v>
      </c>
      <c r="N171" s="93" t="s">
        <v>132</v>
      </c>
      <c r="O171" s="97" t="s">
        <v>14</v>
      </c>
      <c r="P171" s="93" t="s">
        <v>35</v>
      </c>
      <c r="Q171" s="93" t="s">
        <v>96</v>
      </c>
      <c r="R171" s="97" t="s">
        <v>124</v>
      </c>
      <c r="S171" s="95">
        <v>30</v>
      </c>
      <c r="T171" s="95">
        <v>30</v>
      </c>
      <c r="U171" s="97">
        <v>30</v>
      </c>
      <c r="V171" s="95">
        <v>20</v>
      </c>
      <c r="W171" s="95">
        <v>20</v>
      </c>
      <c r="X171" s="97" t="s">
        <v>59</v>
      </c>
      <c r="Y171" s="95" t="s">
        <v>54</v>
      </c>
      <c r="Z171" s="95" t="s">
        <v>160</v>
      </c>
      <c r="AA171" s="97" t="s">
        <v>120</v>
      </c>
      <c r="AB171" s="93" t="s">
        <v>8</v>
      </c>
      <c r="AC171" s="93" t="s">
        <v>132</v>
      </c>
      <c r="AD171" s="97" t="s">
        <v>15</v>
      </c>
      <c r="AE171" s="93" t="s">
        <v>46</v>
      </c>
      <c r="AF171" s="93" t="s">
        <v>129</v>
      </c>
      <c r="AG171" s="97" t="s">
        <v>86</v>
      </c>
      <c r="AH171" s="174">
        <v>821.06</v>
      </c>
      <c r="AI171" s="163">
        <f t="shared" si="5"/>
        <v>0</v>
      </c>
      <c r="AJ171" s="23">
        <v>14</v>
      </c>
      <c r="AK171" s="23">
        <v>564.20000000000005</v>
      </c>
      <c r="AL171" s="163">
        <f t="shared" si="4"/>
        <v>0</v>
      </c>
      <c r="AM171" s="23">
        <v>8</v>
      </c>
    </row>
    <row r="172" spans="1:39" x14ac:dyDescent="0.25">
      <c r="A172" s="88">
        <v>159</v>
      </c>
      <c r="B172" s="177"/>
      <c r="C172" s="91" t="s">
        <v>339</v>
      </c>
      <c r="D172" s="53" t="s">
        <v>48</v>
      </c>
      <c r="E172" s="53" t="s">
        <v>100</v>
      </c>
      <c r="F172" s="97" t="s">
        <v>49</v>
      </c>
      <c r="G172" s="53" t="s">
        <v>50</v>
      </c>
      <c r="H172" s="53" t="s">
        <v>107</v>
      </c>
      <c r="I172" s="97" t="s">
        <v>51</v>
      </c>
      <c r="J172" s="93" t="s">
        <v>52</v>
      </c>
      <c r="K172" s="93" t="s">
        <v>108</v>
      </c>
      <c r="L172" s="97" t="s">
        <v>53</v>
      </c>
      <c r="M172" s="93" t="s">
        <v>8</v>
      </c>
      <c r="N172" s="93" t="s">
        <v>132</v>
      </c>
      <c r="O172" s="97" t="s">
        <v>14</v>
      </c>
      <c r="P172" s="93" t="s">
        <v>35</v>
      </c>
      <c r="Q172" s="93" t="s">
        <v>96</v>
      </c>
      <c r="R172" s="97" t="s">
        <v>124</v>
      </c>
      <c r="S172" s="95">
        <v>36</v>
      </c>
      <c r="T172" s="95">
        <v>36</v>
      </c>
      <c r="U172" s="97">
        <v>36</v>
      </c>
      <c r="V172" s="95">
        <v>18</v>
      </c>
      <c r="W172" s="95">
        <v>18</v>
      </c>
      <c r="X172" s="97" t="s">
        <v>17</v>
      </c>
      <c r="Y172" s="95" t="s">
        <v>54</v>
      </c>
      <c r="Z172" s="95" t="s">
        <v>160</v>
      </c>
      <c r="AA172" s="97" t="s">
        <v>120</v>
      </c>
      <c r="AB172" s="93" t="s">
        <v>8</v>
      </c>
      <c r="AC172" s="93" t="s">
        <v>132</v>
      </c>
      <c r="AD172" s="97" t="s">
        <v>15</v>
      </c>
      <c r="AE172" s="93" t="s">
        <v>42</v>
      </c>
      <c r="AF172" s="93" t="s">
        <v>129</v>
      </c>
      <c r="AG172" s="97" t="s">
        <v>85</v>
      </c>
      <c r="AH172" s="174">
        <v>1087.26</v>
      </c>
      <c r="AI172" s="163">
        <f t="shared" si="5"/>
        <v>0</v>
      </c>
      <c r="AJ172" s="23">
        <v>20</v>
      </c>
      <c r="AK172" s="23">
        <v>507</v>
      </c>
      <c r="AL172" s="163">
        <f t="shared" si="4"/>
        <v>0</v>
      </c>
      <c r="AM172" s="23">
        <v>8</v>
      </c>
    </row>
    <row r="173" spans="1:39" x14ac:dyDescent="0.25">
      <c r="A173" s="88">
        <v>160</v>
      </c>
      <c r="B173" s="177"/>
      <c r="C173" s="91" t="s">
        <v>340</v>
      </c>
      <c r="D173" s="53" t="s">
        <v>48</v>
      </c>
      <c r="E173" s="53" t="s">
        <v>100</v>
      </c>
      <c r="F173" s="97" t="s">
        <v>49</v>
      </c>
      <c r="G173" s="53" t="s">
        <v>50</v>
      </c>
      <c r="H173" s="53" t="s">
        <v>107</v>
      </c>
      <c r="I173" s="97" t="s">
        <v>51</v>
      </c>
      <c r="J173" s="93" t="s">
        <v>52</v>
      </c>
      <c r="K173" s="93" t="s">
        <v>108</v>
      </c>
      <c r="L173" s="97" t="s">
        <v>53</v>
      </c>
      <c r="M173" s="93" t="s">
        <v>8</v>
      </c>
      <c r="N173" s="93" t="s">
        <v>132</v>
      </c>
      <c r="O173" s="97" t="s">
        <v>14</v>
      </c>
      <c r="P173" s="93" t="s">
        <v>35</v>
      </c>
      <c r="Q173" s="93" t="s">
        <v>96</v>
      </c>
      <c r="R173" s="97" t="s">
        <v>124</v>
      </c>
      <c r="S173" s="95">
        <v>36</v>
      </c>
      <c r="T173" s="95">
        <v>36</v>
      </c>
      <c r="U173" s="97">
        <v>36</v>
      </c>
      <c r="V173" s="95">
        <v>18</v>
      </c>
      <c r="W173" s="95">
        <v>18</v>
      </c>
      <c r="X173" s="97" t="s">
        <v>17</v>
      </c>
      <c r="Y173" s="95" t="s">
        <v>54</v>
      </c>
      <c r="Z173" s="95" t="s">
        <v>160</v>
      </c>
      <c r="AA173" s="97" t="s">
        <v>120</v>
      </c>
      <c r="AB173" s="93" t="s">
        <v>8</v>
      </c>
      <c r="AC173" s="93" t="s">
        <v>132</v>
      </c>
      <c r="AD173" s="97" t="s">
        <v>15</v>
      </c>
      <c r="AE173" s="93" t="s">
        <v>46</v>
      </c>
      <c r="AF173" s="93" t="s">
        <v>129</v>
      </c>
      <c r="AG173" s="97" t="s">
        <v>86</v>
      </c>
      <c r="AH173" s="174">
        <v>1493</v>
      </c>
      <c r="AI173" s="163">
        <f t="shared" si="5"/>
        <v>0</v>
      </c>
      <c r="AJ173" s="23">
        <v>20</v>
      </c>
      <c r="AK173" s="23">
        <v>611</v>
      </c>
      <c r="AL173" s="163">
        <f t="shared" si="4"/>
        <v>0</v>
      </c>
      <c r="AM173" s="23">
        <v>8</v>
      </c>
    </row>
    <row r="174" spans="1:39" x14ac:dyDescent="0.25">
      <c r="A174" s="88">
        <v>161</v>
      </c>
      <c r="B174" s="177"/>
      <c r="C174" s="91" t="s">
        <v>341</v>
      </c>
      <c r="D174" s="53" t="s">
        <v>48</v>
      </c>
      <c r="E174" s="53" t="s">
        <v>100</v>
      </c>
      <c r="F174" s="97" t="s">
        <v>49</v>
      </c>
      <c r="G174" s="53" t="s">
        <v>50</v>
      </c>
      <c r="H174" s="53" t="s">
        <v>107</v>
      </c>
      <c r="I174" s="97" t="s">
        <v>51</v>
      </c>
      <c r="J174" s="93" t="s">
        <v>52</v>
      </c>
      <c r="K174" s="93" t="s">
        <v>108</v>
      </c>
      <c r="L174" s="97" t="s">
        <v>53</v>
      </c>
      <c r="M174" s="93" t="s">
        <v>8</v>
      </c>
      <c r="N174" s="93" t="s">
        <v>132</v>
      </c>
      <c r="O174" s="97" t="s">
        <v>14</v>
      </c>
      <c r="P174" s="93" t="s">
        <v>35</v>
      </c>
      <c r="Q174" s="93" t="s">
        <v>96</v>
      </c>
      <c r="R174" s="97" t="s">
        <v>124</v>
      </c>
      <c r="S174" s="95">
        <v>36</v>
      </c>
      <c r="T174" s="95">
        <v>36</v>
      </c>
      <c r="U174" s="97">
        <v>36</v>
      </c>
      <c r="V174" s="95">
        <v>20</v>
      </c>
      <c r="W174" s="95">
        <v>20</v>
      </c>
      <c r="X174" s="97" t="s">
        <v>59</v>
      </c>
      <c r="Y174" s="95" t="s">
        <v>54</v>
      </c>
      <c r="Z174" s="95" t="s">
        <v>160</v>
      </c>
      <c r="AA174" s="97" t="s">
        <v>120</v>
      </c>
      <c r="AB174" s="93" t="s">
        <v>8</v>
      </c>
      <c r="AC174" s="93" t="s">
        <v>132</v>
      </c>
      <c r="AD174" s="97" t="s">
        <v>15</v>
      </c>
      <c r="AE174" s="93" t="s">
        <v>42</v>
      </c>
      <c r="AF174" s="93" t="s">
        <v>129</v>
      </c>
      <c r="AG174" s="97" t="s">
        <v>85</v>
      </c>
      <c r="AH174" s="174">
        <v>527.05999999999995</v>
      </c>
      <c r="AI174" s="163">
        <f t="shared" si="5"/>
        <v>0</v>
      </c>
      <c r="AJ174" s="23">
        <v>15</v>
      </c>
      <c r="AK174" s="23">
        <v>507</v>
      </c>
      <c r="AL174" s="163">
        <f t="shared" si="4"/>
        <v>0</v>
      </c>
      <c r="AM174" s="23">
        <v>8</v>
      </c>
    </row>
    <row r="175" spans="1:39" x14ac:dyDescent="0.25">
      <c r="A175" s="88">
        <v>162</v>
      </c>
      <c r="B175" s="177"/>
      <c r="C175" s="91" t="s">
        <v>342</v>
      </c>
      <c r="D175" s="53" t="s">
        <v>48</v>
      </c>
      <c r="E175" s="53" t="s">
        <v>100</v>
      </c>
      <c r="F175" s="97" t="s">
        <v>49</v>
      </c>
      <c r="G175" s="53" t="s">
        <v>50</v>
      </c>
      <c r="H175" s="53" t="s">
        <v>107</v>
      </c>
      <c r="I175" s="97" t="s">
        <v>51</v>
      </c>
      <c r="J175" s="93" t="s">
        <v>52</v>
      </c>
      <c r="K175" s="93" t="s">
        <v>108</v>
      </c>
      <c r="L175" s="97" t="s">
        <v>53</v>
      </c>
      <c r="M175" s="93" t="s">
        <v>8</v>
      </c>
      <c r="N175" s="93" t="s">
        <v>132</v>
      </c>
      <c r="O175" s="97" t="s">
        <v>14</v>
      </c>
      <c r="P175" s="93" t="s">
        <v>35</v>
      </c>
      <c r="Q175" s="93" t="s">
        <v>96</v>
      </c>
      <c r="R175" s="97" t="s">
        <v>124</v>
      </c>
      <c r="S175" s="95">
        <v>36</v>
      </c>
      <c r="T175" s="95">
        <v>36</v>
      </c>
      <c r="U175" s="97">
        <v>36</v>
      </c>
      <c r="V175" s="95">
        <v>20</v>
      </c>
      <c r="W175" s="95">
        <v>20</v>
      </c>
      <c r="X175" s="97" t="s">
        <v>59</v>
      </c>
      <c r="Y175" s="95" t="s">
        <v>54</v>
      </c>
      <c r="Z175" s="95" t="s">
        <v>160</v>
      </c>
      <c r="AA175" s="97" t="s">
        <v>120</v>
      </c>
      <c r="AB175" s="93" t="s">
        <v>8</v>
      </c>
      <c r="AC175" s="93" t="s">
        <v>132</v>
      </c>
      <c r="AD175" s="97" t="s">
        <v>15</v>
      </c>
      <c r="AE175" s="93" t="s">
        <v>46</v>
      </c>
      <c r="AF175" s="93" t="s">
        <v>129</v>
      </c>
      <c r="AG175" s="97" t="s">
        <v>86</v>
      </c>
      <c r="AH175" s="174">
        <v>842.4</v>
      </c>
      <c r="AI175" s="163">
        <f t="shared" si="5"/>
        <v>0</v>
      </c>
      <c r="AJ175" s="23">
        <v>14</v>
      </c>
      <c r="AK175" s="23">
        <v>611</v>
      </c>
      <c r="AL175" s="163">
        <f t="shared" si="4"/>
        <v>0</v>
      </c>
      <c r="AM175" s="23">
        <v>8</v>
      </c>
    </row>
    <row r="176" spans="1:39" x14ac:dyDescent="0.25">
      <c r="A176" s="88">
        <v>163</v>
      </c>
      <c r="B176" s="177"/>
      <c r="C176" s="91" t="s">
        <v>343</v>
      </c>
      <c r="D176" s="53" t="s">
        <v>48</v>
      </c>
      <c r="E176" s="53" t="s">
        <v>100</v>
      </c>
      <c r="F176" s="97" t="s">
        <v>49</v>
      </c>
      <c r="G176" s="53" t="s">
        <v>50</v>
      </c>
      <c r="H176" s="53" t="s">
        <v>107</v>
      </c>
      <c r="I176" s="97" t="s">
        <v>51</v>
      </c>
      <c r="J176" s="93" t="s">
        <v>52</v>
      </c>
      <c r="K176" s="93" t="s">
        <v>108</v>
      </c>
      <c r="L176" s="97" t="s">
        <v>53</v>
      </c>
      <c r="M176" s="93" t="s">
        <v>8</v>
      </c>
      <c r="N176" s="93" t="s">
        <v>132</v>
      </c>
      <c r="O176" s="97" t="s">
        <v>14</v>
      </c>
      <c r="P176" s="93" t="s">
        <v>35</v>
      </c>
      <c r="Q176" s="93" t="s">
        <v>96</v>
      </c>
      <c r="R176" s="97" t="s">
        <v>124</v>
      </c>
      <c r="S176" s="95">
        <v>48</v>
      </c>
      <c r="T176" s="95">
        <v>48</v>
      </c>
      <c r="U176" s="97">
        <v>48</v>
      </c>
      <c r="V176" s="95">
        <v>18</v>
      </c>
      <c r="W176" s="95">
        <v>18</v>
      </c>
      <c r="X176" s="97" t="s">
        <v>17</v>
      </c>
      <c r="Y176" s="95" t="s">
        <v>54</v>
      </c>
      <c r="Z176" s="95" t="s">
        <v>160</v>
      </c>
      <c r="AA176" s="97" t="s">
        <v>120</v>
      </c>
      <c r="AB176" s="93" t="s">
        <v>8</v>
      </c>
      <c r="AC176" s="93" t="s">
        <v>132</v>
      </c>
      <c r="AD176" s="97" t="s">
        <v>15</v>
      </c>
      <c r="AE176" s="93" t="s">
        <v>42</v>
      </c>
      <c r="AF176" s="93" t="s">
        <v>129</v>
      </c>
      <c r="AG176" s="97" t="s">
        <v>85</v>
      </c>
      <c r="AH176" s="174">
        <v>746.45</v>
      </c>
      <c r="AI176" s="163">
        <f t="shared" si="5"/>
        <v>0</v>
      </c>
      <c r="AJ176" s="23">
        <v>14</v>
      </c>
      <c r="AK176" s="23">
        <v>870.74538461538475</v>
      </c>
      <c r="AL176" s="163">
        <f t="shared" si="4"/>
        <v>0</v>
      </c>
      <c r="AM176" s="23">
        <v>8</v>
      </c>
    </row>
    <row r="177" spans="1:39" x14ac:dyDescent="0.25">
      <c r="A177" s="88">
        <v>164</v>
      </c>
      <c r="B177" s="177"/>
      <c r="C177" s="91" t="s">
        <v>344</v>
      </c>
      <c r="D177" s="53" t="s">
        <v>48</v>
      </c>
      <c r="E177" s="53" t="s">
        <v>100</v>
      </c>
      <c r="F177" s="97" t="s">
        <v>49</v>
      </c>
      <c r="G177" s="53" t="s">
        <v>50</v>
      </c>
      <c r="H177" s="53" t="s">
        <v>107</v>
      </c>
      <c r="I177" s="97" t="s">
        <v>51</v>
      </c>
      <c r="J177" s="93" t="s">
        <v>52</v>
      </c>
      <c r="K177" s="93" t="s">
        <v>108</v>
      </c>
      <c r="L177" s="97" t="s">
        <v>53</v>
      </c>
      <c r="M177" s="93" t="s">
        <v>8</v>
      </c>
      <c r="N177" s="93" t="s">
        <v>132</v>
      </c>
      <c r="O177" s="97" t="s">
        <v>14</v>
      </c>
      <c r="P177" s="93" t="s">
        <v>35</v>
      </c>
      <c r="Q177" s="93" t="s">
        <v>96</v>
      </c>
      <c r="R177" s="97" t="s">
        <v>124</v>
      </c>
      <c r="S177" s="95">
        <v>48</v>
      </c>
      <c r="T177" s="95">
        <v>48</v>
      </c>
      <c r="U177" s="97">
        <v>48</v>
      </c>
      <c r="V177" s="95">
        <v>18</v>
      </c>
      <c r="W177" s="95">
        <v>18</v>
      </c>
      <c r="X177" s="97" t="s">
        <v>17</v>
      </c>
      <c r="Y177" s="95" t="s">
        <v>54</v>
      </c>
      <c r="Z177" s="95" t="s">
        <v>160</v>
      </c>
      <c r="AA177" s="97" t="s">
        <v>120</v>
      </c>
      <c r="AB177" s="93" t="s">
        <v>8</v>
      </c>
      <c r="AC177" s="93" t="s">
        <v>132</v>
      </c>
      <c r="AD177" s="97" t="s">
        <v>15</v>
      </c>
      <c r="AE177" s="93" t="s">
        <v>46</v>
      </c>
      <c r="AF177" s="93" t="s">
        <v>129</v>
      </c>
      <c r="AG177" s="97" t="s">
        <v>86</v>
      </c>
      <c r="AH177" s="174">
        <v>1110.2</v>
      </c>
      <c r="AI177" s="163">
        <f t="shared" si="5"/>
        <v>0</v>
      </c>
      <c r="AJ177" s="23">
        <v>14</v>
      </c>
      <c r="AK177" s="23">
        <v>1128.4000000000001</v>
      </c>
      <c r="AL177" s="163">
        <f t="shared" si="4"/>
        <v>0</v>
      </c>
      <c r="AM177" s="23">
        <v>8</v>
      </c>
    </row>
    <row r="178" spans="1:39" x14ac:dyDescent="0.25">
      <c r="A178" s="88">
        <v>165</v>
      </c>
      <c r="B178" s="177"/>
      <c r="C178" s="91" t="s">
        <v>345</v>
      </c>
      <c r="D178" s="53" t="s">
        <v>48</v>
      </c>
      <c r="E178" s="53" t="s">
        <v>100</v>
      </c>
      <c r="F178" s="97" t="s">
        <v>49</v>
      </c>
      <c r="G178" s="53" t="s">
        <v>50</v>
      </c>
      <c r="H178" s="53" t="s">
        <v>107</v>
      </c>
      <c r="I178" s="97" t="s">
        <v>51</v>
      </c>
      <c r="J178" s="93" t="s">
        <v>52</v>
      </c>
      <c r="K178" s="93" t="s">
        <v>108</v>
      </c>
      <c r="L178" s="97" t="s">
        <v>53</v>
      </c>
      <c r="M178" s="93" t="s">
        <v>8</v>
      </c>
      <c r="N178" s="93" t="s">
        <v>132</v>
      </c>
      <c r="O178" s="97" t="s">
        <v>14</v>
      </c>
      <c r="P178" s="93" t="s">
        <v>35</v>
      </c>
      <c r="Q178" s="93" t="s">
        <v>96</v>
      </c>
      <c r="R178" s="97" t="s">
        <v>124</v>
      </c>
      <c r="S178" s="95">
        <v>48</v>
      </c>
      <c r="T178" s="95">
        <v>48</v>
      </c>
      <c r="U178" s="97">
        <v>48</v>
      </c>
      <c r="V178" s="95">
        <v>20</v>
      </c>
      <c r="W178" s="95">
        <v>20</v>
      </c>
      <c r="X178" s="97" t="s">
        <v>59</v>
      </c>
      <c r="Y178" s="95" t="s">
        <v>54</v>
      </c>
      <c r="Z178" s="95" t="s">
        <v>160</v>
      </c>
      <c r="AA178" s="97" t="s">
        <v>120</v>
      </c>
      <c r="AB178" s="93" t="s">
        <v>8</v>
      </c>
      <c r="AC178" s="93" t="s">
        <v>132</v>
      </c>
      <c r="AD178" s="97" t="s">
        <v>15</v>
      </c>
      <c r="AE178" s="93" t="s">
        <v>42</v>
      </c>
      <c r="AF178" s="93" t="s">
        <v>129</v>
      </c>
      <c r="AG178" s="97" t="s">
        <v>85</v>
      </c>
      <c r="AH178" s="174">
        <v>746.45</v>
      </c>
      <c r="AI178" s="163">
        <f t="shared" si="5"/>
        <v>0</v>
      </c>
      <c r="AJ178" s="23">
        <v>14</v>
      </c>
      <c r="AK178" s="23">
        <v>917.54538461538471</v>
      </c>
      <c r="AL178" s="163">
        <f t="shared" si="4"/>
        <v>0</v>
      </c>
      <c r="AM178" s="23">
        <v>8</v>
      </c>
    </row>
    <row r="179" spans="1:39" x14ac:dyDescent="0.25">
      <c r="A179" s="88">
        <v>166</v>
      </c>
      <c r="B179" s="177"/>
      <c r="C179" s="91" t="s">
        <v>346</v>
      </c>
      <c r="D179" s="53" t="s">
        <v>48</v>
      </c>
      <c r="E179" s="53" t="s">
        <v>100</v>
      </c>
      <c r="F179" s="97" t="s">
        <v>49</v>
      </c>
      <c r="G179" s="53" t="s">
        <v>50</v>
      </c>
      <c r="H179" s="53" t="s">
        <v>107</v>
      </c>
      <c r="I179" s="97" t="s">
        <v>51</v>
      </c>
      <c r="J179" s="93" t="s">
        <v>52</v>
      </c>
      <c r="K179" s="93" t="s">
        <v>108</v>
      </c>
      <c r="L179" s="97" t="s">
        <v>53</v>
      </c>
      <c r="M179" s="93" t="s">
        <v>8</v>
      </c>
      <c r="N179" s="93" t="s">
        <v>132</v>
      </c>
      <c r="O179" s="97" t="s">
        <v>14</v>
      </c>
      <c r="P179" s="93" t="s">
        <v>35</v>
      </c>
      <c r="Q179" s="93" t="s">
        <v>96</v>
      </c>
      <c r="R179" s="97" t="s">
        <v>124</v>
      </c>
      <c r="S179" s="95">
        <v>48</v>
      </c>
      <c r="T179" s="95">
        <v>48</v>
      </c>
      <c r="U179" s="97">
        <v>48</v>
      </c>
      <c r="V179" s="95">
        <v>20</v>
      </c>
      <c r="W179" s="95">
        <v>20</v>
      </c>
      <c r="X179" s="97" t="s">
        <v>59</v>
      </c>
      <c r="Y179" s="95" t="s">
        <v>54</v>
      </c>
      <c r="Z179" s="95" t="s">
        <v>160</v>
      </c>
      <c r="AA179" s="97" t="s">
        <v>120</v>
      </c>
      <c r="AB179" s="93" t="s">
        <v>8</v>
      </c>
      <c r="AC179" s="93" t="s">
        <v>132</v>
      </c>
      <c r="AD179" s="97" t="s">
        <v>15</v>
      </c>
      <c r="AE179" s="93" t="s">
        <v>46</v>
      </c>
      <c r="AF179" s="93" t="s">
        <v>129</v>
      </c>
      <c r="AG179" s="97" t="s">
        <v>86</v>
      </c>
      <c r="AH179" s="174">
        <v>1163</v>
      </c>
      <c r="AI179" s="163">
        <f t="shared" si="5"/>
        <v>0</v>
      </c>
      <c r="AJ179" s="23">
        <v>14</v>
      </c>
      <c r="AK179" s="23">
        <v>1222</v>
      </c>
      <c r="AL179" s="163">
        <f t="shared" si="4"/>
        <v>0</v>
      </c>
      <c r="AM179" s="23">
        <v>8</v>
      </c>
    </row>
    <row r="180" spans="1:39" x14ac:dyDescent="0.25">
      <c r="A180" s="88">
        <v>167</v>
      </c>
      <c r="B180" s="177"/>
      <c r="C180" s="91" t="s">
        <v>347</v>
      </c>
      <c r="D180" s="53" t="s">
        <v>48</v>
      </c>
      <c r="E180" s="53" t="s">
        <v>100</v>
      </c>
      <c r="F180" s="97" t="s">
        <v>49</v>
      </c>
      <c r="G180" s="53" t="s">
        <v>55</v>
      </c>
      <c r="H180" s="53" t="s">
        <v>109</v>
      </c>
      <c r="I180" s="97" t="s">
        <v>56</v>
      </c>
      <c r="J180" s="93" t="s">
        <v>52</v>
      </c>
      <c r="K180" s="93" t="s">
        <v>108</v>
      </c>
      <c r="L180" s="97" t="s">
        <v>53</v>
      </c>
      <c r="M180" s="93" t="s">
        <v>8</v>
      </c>
      <c r="N180" s="93" t="s">
        <v>132</v>
      </c>
      <c r="O180" s="97" t="s">
        <v>14</v>
      </c>
      <c r="P180" s="93" t="s">
        <v>16</v>
      </c>
      <c r="Q180" s="93" t="s">
        <v>575</v>
      </c>
      <c r="R180" s="97" t="s">
        <v>123</v>
      </c>
      <c r="S180" s="95">
        <v>30</v>
      </c>
      <c r="T180" s="95">
        <v>30</v>
      </c>
      <c r="U180" s="97">
        <v>30</v>
      </c>
      <c r="V180" s="95">
        <v>18</v>
      </c>
      <c r="W180" s="95">
        <v>18</v>
      </c>
      <c r="X180" s="97" t="s">
        <v>17</v>
      </c>
      <c r="Y180" s="95" t="s">
        <v>54</v>
      </c>
      <c r="Z180" s="95" t="s">
        <v>160</v>
      </c>
      <c r="AA180" s="97" t="s">
        <v>120</v>
      </c>
      <c r="AB180" s="93" t="s">
        <v>8</v>
      </c>
      <c r="AC180" s="93" t="s">
        <v>132</v>
      </c>
      <c r="AD180" s="97" t="s">
        <v>15</v>
      </c>
      <c r="AE180" s="93" t="s">
        <v>8</v>
      </c>
      <c r="AF180" s="93" t="s">
        <v>132</v>
      </c>
      <c r="AG180" s="97" t="s">
        <v>15</v>
      </c>
      <c r="AH180" s="174">
        <v>433.5</v>
      </c>
      <c r="AI180" s="163">
        <f t="shared" si="5"/>
        <v>0</v>
      </c>
      <c r="AJ180" s="23">
        <v>15</v>
      </c>
      <c r="AK180" s="23">
        <v>536.90000000000009</v>
      </c>
      <c r="AL180" s="163">
        <f t="shared" si="4"/>
        <v>0</v>
      </c>
      <c r="AM180" s="23">
        <v>7</v>
      </c>
    </row>
    <row r="181" spans="1:39" x14ac:dyDescent="0.25">
      <c r="A181" s="88">
        <v>168</v>
      </c>
      <c r="B181" s="177"/>
      <c r="C181" s="91" t="s">
        <v>348</v>
      </c>
      <c r="D181" s="53" t="s">
        <v>48</v>
      </c>
      <c r="E181" s="53" t="s">
        <v>100</v>
      </c>
      <c r="F181" s="97" t="s">
        <v>49</v>
      </c>
      <c r="G181" s="53" t="s">
        <v>55</v>
      </c>
      <c r="H181" s="53" t="s">
        <v>109</v>
      </c>
      <c r="I181" s="97" t="s">
        <v>56</v>
      </c>
      <c r="J181" s="93" t="s">
        <v>52</v>
      </c>
      <c r="K181" s="93" t="s">
        <v>108</v>
      </c>
      <c r="L181" s="97" t="s">
        <v>53</v>
      </c>
      <c r="M181" s="93" t="s">
        <v>8</v>
      </c>
      <c r="N181" s="93" t="s">
        <v>132</v>
      </c>
      <c r="O181" s="97" t="s">
        <v>14</v>
      </c>
      <c r="P181" s="93" t="s">
        <v>16</v>
      </c>
      <c r="Q181" s="93" t="s">
        <v>575</v>
      </c>
      <c r="R181" s="97" t="s">
        <v>123</v>
      </c>
      <c r="S181" s="95">
        <v>30</v>
      </c>
      <c r="T181" s="95">
        <v>30</v>
      </c>
      <c r="U181" s="97">
        <v>30</v>
      </c>
      <c r="V181" s="95">
        <v>20</v>
      </c>
      <c r="W181" s="95">
        <v>20</v>
      </c>
      <c r="X181" s="97" t="s">
        <v>59</v>
      </c>
      <c r="Y181" s="95" t="s">
        <v>54</v>
      </c>
      <c r="Z181" s="95" t="s">
        <v>160</v>
      </c>
      <c r="AA181" s="97" t="s">
        <v>120</v>
      </c>
      <c r="AB181" s="93" t="s">
        <v>8</v>
      </c>
      <c r="AC181" s="93" t="s">
        <v>132</v>
      </c>
      <c r="AD181" s="97" t="s">
        <v>15</v>
      </c>
      <c r="AE181" s="93" t="s">
        <v>8</v>
      </c>
      <c r="AF181" s="93" t="s">
        <v>132</v>
      </c>
      <c r="AG181" s="97" t="s">
        <v>15</v>
      </c>
      <c r="AH181" s="174">
        <v>598</v>
      </c>
      <c r="AI181" s="163">
        <f t="shared" si="5"/>
        <v>0</v>
      </c>
      <c r="AJ181" s="23">
        <v>11</v>
      </c>
      <c r="AK181" s="23">
        <v>598</v>
      </c>
      <c r="AL181" s="163">
        <f t="shared" si="4"/>
        <v>0</v>
      </c>
      <c r="AM181" s="23">
        <v>7</v>
      </c>
    </row>
    <row r="182" spans="1:39" x14ac:dyDescent="0.25">
      <c r="A182" s="88">
        <v>169</v>
      </c>
      <c r="B182" s="177"/>
      <c r="C182" s="91" t="s">
        <v>349</v>
      </c>
      <c r="D182" s="53" t="s">
        <v>48</v>
      </c>
      <c r="E182" s="53" t="s">
        <v>100</v>
      </c>
      <c r="F182" s="97" t="s">
        <v>49</v>
      </c>
      <c r="G182" s="53" t="s">
        <v>55</v>
      </c>
      <c r="H182" s="53" t="s">
        <v>109</v>
      </c>
      <c r="I182" s="97" t="s">
        <v>56</v>
      </c>
      <c r="J182" s="93" t="s">
        <v>52</v>
      </c>
      <c r="K182" s="93" t="s">
        <v>108</v>
      </c>
      <c r="L182" s="97" t="s">
        <v>53</v>
      </c>
      <c r="M182" s="93" t="s">
        <v>8</v>
      </c>
      <c r="N182" s="93" t="s">
        <v>132</v>
      </c>
      <c r="O182" s="97" t="s">
        <v>14</v>
      </c>
      <c r="P182" s="93" t="s">
        <v>16</v>
      </c>
      <c r="Q182" s="93" t="s">
        <v>575</v>
      </c>
      <c r="R182" s="97" t="s">
        <v>123</v>
      </c>
      <c r="S182" s="95">
        <v>36</v>
      </c>
      <c r="T182" s="95">
        <v>36</v>
      </c>
      <c r="U182" s="97">
        <v>36</v>
      </c>
      <c r="V182" s="95">
        <v>18</v>
      </c>
      <c r="W182" s="95">
        <v>18</v>
      </c>
      <c r="X182" s="97" t="s">
        <v>17</v>
      </c>
      <c r="Y182" s="95" t="s">
        <v>54</v>
      </c>
      <c r="Z182" s="95" t="s">
        <v>160</v>
      </c>
      <c r="AA182" s="97" t="s">
        <v>120</v>
      </c>
      <c r="AB182" s="93" t="s">
        <v>8</v>
      </c>
      <c r="AC182" s="93" t="s">
        <v>132</v>
      </c>
      <c r="AD182" s="97" t="s">
        <v>15</v>
      </c>
      <c r="AE182" s="93" t="s">
        <v>8</v>
      </c>
      <c r="AF182" s="93" t="s">
        <v>132</v>
      </c>
      <c r="AG182" s="97" t="s">
        <v>15</v>
      </c>
      <c r="AH182" s="174">
        <v>464.16</v>
      </c>
      <c r="AI182" s="163">
        <f t="shared" si="5"/>
        <v>0</v>
      </c>
      <c r="AJ182" s="23">
        <v>16</v>
      </c>
      <c r="AK182" s="23">
        <v>552.5</v>
      </c>
      <c r="AL182" s="163">
        <f t="shared" si="4"/>
        <v>0</v>
      </c>
      <c r="AM182" s="23">
        <v>7</v>
      </c>
    </row>
    <row r="183" spans="1:39" x14ac:dyDescent="0.25">
      <c r="A183" s="88">
        <v>170</v>
      </c>
      <c r="B183" s="177"/>
      <c r="C183" s="91" t="s">
        <v>350</v>
      </c>
      <c r="D183" s="53" t="s">
        <v>48</v>
      </c>
      <c r="E183" s="53" t="s">
        <v>100</v>
      </c>
      <c r="F183" s="97" t="s">
        <v>49</v>
      </c>
      <c r="G183" s="53" t="s">
        <v>55</v>
      </c>
      <c r="H183" s="53" t="s">
        <v>109</v>
      </c>
      <c r="I183" s="97" t="s">
        <v>56</v>
      </c>
      <c r="J183" s="93" t="s">
        <v>52</v>
      </c>
      <c r="K183" s="93" t="s">
        <v>108</v>
      </c>
      <c r="L183" s="97" t="s">
        <v>53</v>
      </c>
      <c r="M183" s="93" t="s">
        <v>8</v>
      </c>
      <c r="N183" s="93" t="s">
        <v>132</v>
      </c>
      <c r="O183" s="97" t="s">
        <v>14</v>
      </c>
      <c r="P183" s="93" t="s">
        <v>16</v>
      </c>
      <c r="Q183" s="93" t="s">
        <v>575</v>
      </c>
      <c r="R183" s="97" t="s">
        <v>123</v>
      </c>
      <c r="S183" s="95">
        <v>36</v>
      </c>
      <c r="T183" s="95">
        <v>36</v>
      </c>
      <c r="U183" s="97">
        <v>36</v>
      </c>
      <c r="V183" s="95">
        <v>20</v>
      </c>
      <c r="W183" s="95">
        <v>20</v>
      </c>
      <c r="X183" s="97" t="s">
        <v>59</v>
      </c>
      <c r="Y183" s="95" t="s">
        <v>54</v>
      </c>
      <c r="Z183" s="95" t="s">
        <v>160</v>
      </c>
      <c r="AA183" s="97" t="s">
        <v>120</v>
      </c>
      <c r="AB183" s="93" t="s">
        <v>8</v>
      </c>
      <c r="AC183" s="93" t="s">
        <v>132</v>
      </c>
      <c r="AD183" s="97" t="s">
        <v>15</v>
      </c>
      <c r="AE183" s="93" t="s">
        <v>8</v>
      </c>
      <c r="AF183" s="93" t="s">
        <v>132</v>
      </c>
      <c r="AG183" s="97" t="s">
        <v>15</v>
      </c>
      <c r="AH183" s="174">
        <v>614.25</v>
      </c>
      <c r="AI183" s="163">
        <f t="shared" si="5"/>
        <v>0</v>
      </c>
      <c r="AJ183" s="23">
        <v>11</v>
      </c>
      <c r="AK183" s="23">
        <v>614.25</v>
      </c>
      <c r="AL183" s="163">
        <f t="shared" si="4"/>
        <v>0</v>
      </c>
      <c r="AM183" s="23">
        <v>7</v>
      </c>
    </row>
    <row r="184" spans="1:39" x14ac:dyDescent="0.25">
      <c r="A184" s="88">
        <v>171</v>
      </c>
      <c r="B184" s="177"/>
      <c r="C184" s="91" t="s">
        <v>351</v>
      </c>
      <c r="D184" s="53" t="s">
        <v>48</v>
      </c>
      <c r="E184" s="53" t="s">
        <v>100</v>
      </c>
      <c r="F184" s="97" t="s">
        <v>49</v>
      </c>
      <c r="G184" s="53" t="s">
        <v>55</v>
      </c>
      <c r="H184" s="53" t="s">
        <v>109</v>
      </c>
      <c r="I184" s="97" t="s">
        <v>56</v>
      </c>
      <c r="J184" s="93" t="s">
        <v>52</v>
      </c>
      <c r="K184" s="93" t="s">
        <v>108</v>
      </c>
      <c r="L184" s="97" t="s">
        <v>53</v>
      </c>
      <c r="M184" s="93" t="s">
        <v>8</v>
      </c>
      <c r="N184" s="93" t="s">
        <v>132</v>
      </c>
      <c r="O184" s="97" t="s">
        <v>14</v>
      </c>
      <c r="P184" s="93" t="s">
        <v>16</v>
      </c>
      <c r="Q184" s="93" t="s">
        <v>575</v>
      </c>
      <c r="R184" s="97" t="s">
        <v>123</v>
      </c>
      <c r="S184" s="95">
        <v>48</v>
      </c>
      <c r="T184" s="95">
        <v>48</v>
      </c>
      <c r="U184" s="97">
        <v>48</v>
      </c>
      <c r="V184" s="95">
        <v>18</v>
      </c>
      <c r="W184" s="95">
        <v>18</v>
      </c>
      <c r="X184" s="97" t="s">
        <v>17</v>
      </c>
      <c r="Y184" s="95" t="s">
        <v>54</v>
      </c>
      <c r="Z184" s="95" t="s">
        <v>160</v>
      </c>
      <c r="AA184" s="97" t="s">
        <v>120</v>
      </c>
      <c r="AB184" s="93" t="s">
        <v>8</v>
      </c>
      <c r="AC184" s="93" t="s">
        <v>132</v>
      </c>
      <c r="AD184" s="97" t="s">
        <v>15</v>
      </c>
      <c r="AE184" s="93" t="s">
        <v>8</v>
      </c>
      <c r="AF184" s="93" t="s">
        <v>132</v>
      </c>
      <c r="AG184" s="97" t="s">
        <v>15</v>
      </c>
      <c r="AH184" s="174">
        <v>1990</v>
      </c>
      <c r="AI184" s="163">
        <f t="shared" si="5"/>
        <v>0</v>
      </c>
      <c r="AJ184" s="23">
        <v>8</v>
      </c>
      <c r="AK184" s="23">
        <v>867</v>
      </c>
      <c r="AL184" s="163">
        <f t="shared" si="4"/>
        <v>0</v>
      </c>
      <c r="AM184" s="23">
        <v>4</v>
      </c>
    </row>
    <row r="185" spans="1:39" x14ac:dyDescent="0.25">
      <c r="A185" s="88">
        <v>172</v>
      </c>
      <c r="B185" s="177"/>
      <c r="C185" s="91" t="s">
        <v>352</v>
      </c>
      <c r="D185" s="53" t="s">
        <v>48</v>
      </c>
      <c r="E185" s="53" t="s">
        <v>100</v>
      </c>
      <c r="F185" s="97" t="s">
        <v>49</v>
      </c>
      <c r="G185" s="53" t="s">
        <v>55</v>
      </c>
      <c r="H185" s="53" t="s">
        <v>109</v>
      </c>
      <c r="I185" s="97" t="s">
        <v>56</v>
      </c>
      <c r="J185" s="93" t="s">
        <v>52</v>
      </c>
      <c r="K185" s="93" t="s">
        <v>108</v>
      </c>
      <c r="L185" s="97" t="s">
        <v>53</v>
      </c>
      <c r="M185" s="93" t="s">
        <v>8</v>
      </c>
      <c r="N185" s="93" t="s">
        <v>132</v>
      </c>
      <c r="O185" s="97" t="s">
        <v>14</v>
      </c>
      <c r="P185" s="93" t="s">
        <v>16</v>
      </c>
      <c r="Q185" s="93" t="s">
        <v>575</v>
      </c>
      <c r="R185" s="97" t="s">
        <v>123</v>
      </c>
      <c r="S185" s="95">
        <v>48</v>
      </c>
      <c r="T185" s="95">
        <v>48</v>
      </c>
      <c r="U185" s="97">
        <v>48</v>
      </c>
      <c r="V185" s="95">
        <v>20</v>
      </c>
      <c r="W185" s="95">
        <v>20</v>
      </c>
      <c r="X185" s="97" t="s">
        <v>59</v>
      </c>
      <c r="Y185" s="95" t="s">
        <v>54</v>
      </c>
      <c r="Z185" s="95" t="s">
        <v>160</v>
      </c>
      <c r="AA185" s="97" t="s">
        <v>120</v>
      </c>
      <c r="AB185" s="93" t="s">
        <v>8</v>
      </c>
      <c r="AC185" s="93" t="s">
        <v>132</v>
      </c>
      <c r="AD185" s="97" t="s">
        <v>15</v>
      </c>
      <c r="AE185" s="93" t="s">
        <v>8</v>
      </c>
      <c r="AF185" s="93" t="s">
        <v>132</v>
      </c>
      <c r="AG185" s="97" t="s">
        <v>15</v>
      </c>
      <c r="AH185" s="174">
        <v>1990</v>
      </c>
      <c r="AI185" s="163">
        <f t="shared" si="5"/>
        <v>0</v>
      </c>
      <c r="AJ185" s="23">
        <v>7</v>
      </c>
      <c r="AK185" s="23">
        <v>901</v>
      </c>
      <c r="AL185" s="163">
        <f t="shared" si="4"/>
        <v>0</v>
      </c>
      <c r="AM185" s="23">
        <v>4</v>
      </c>
    </row>
    <row r="186" spans="1:39" x14ac:dyDescent="0.25">
      <c r="A186" s="88">
        <v>173</v>
      </c>
      <c r="B186" s="177"/>
      <c r="C186" s="91" t="s">
        <v>353</v>
      </c>
      <c r="D186" s="53" t="s">
        <v>48</v>
      </c>
      <c r="E186" s="53" t="s">
        <v>100</v>
      </c>
      <c r="F186" s="97" t="s">
        <v>49</v>
      </c>
      <c r="G186" s="53" t="s">
        <v>55</v>
      </c>
      <c r="H186" s="53" t="s">
        <v>109</v>
      </c>
      <c r="I186" s="97" t="s">
        <v>56</v>
      </c>
      <c r="J186" s="93" t="s">
        <v>52</v>
      </c>
      <c r="K186" s="93" t="s">
        <v>108</v>
      </c>
      <c r="L186" s="97" t="s">
        <v>53</v>
      </c>
      <c r="M186" s="93" t="s">
        <v>8</v>
      </c>
      <c r="N186" s="93" t="s">
        <v>132</v>
      </c>
      <c r="O186" s="97" t="s">
        <v>14</v>
      </c>
      <c r="P186" s="93" t="s">
        <v>35</v>
      </c>
      <c r="Q186" s="93" t="s">
        <v>96</v>
      </c>
      <c r="R186" s="97" t="s">
        <v>124</v>
      </c>
      <c r="S186" s="95">
        <v>30</v>
      </c>
      <c r="T186" s="95">
        <v>30</v>
      </c>
      <c r="U186" s="97">
        <v>30</v>
      </c>
      <c r="V186" s="95">
        <v>18</v>
      </c>
      <c r="W186" s="95">
        <v>18</v>
      </c>
      <c r="X186" s="97" t="s">
        <v>17</v>
      </c>
      <c r="Y186" s="95" t="s">
        <v>54</v>
      </c>
      <c r="Z186" s="95" t="s">
        <v>160</v>
      </c>
      <c r="AA186" s="97" t="s">
        <v>120</v>
      </c>
      <c r="AB186" s="93" t="s">
        <v>8</v>
      </c>
      <c r="AC186" s="93" t="s">
        <v>132</v>
      </c>
      <c r="AD186" s="97" t="s">
        <v>15</v>
      </c>
      <c r="AE186" s="93" t="s">
        <v>8</v>
      </c>
      <c r="AF186" s="93" t="s">
        <v>132</v>
      </c>
      <c r="AG186" s="97" t="s">
        <v>15</v>
      </c>
      <c r="AH186" s="174">
        <v>707.35</v>
      </c>
      <c r="AI186" s="163">
        <f t="shared" si="5"/>
        <v>0</v>
      </c>
      <c r="AJ186" s="23">
        <v>20</v>
      </c>
      <c r="AK186" s="23">
        <v>443.95000000000005</v>
      </c>
      <c r="AL186" s="163">
        <f t="shared" si="4"/>
        <v>0</v>
      </c>
      <c r="AM186" s="23">
        <v>8</v>
      </c>
    </row>
    <row r="187" spans="1:39" x14ac:dyDescent="0.25">
      <c r="A187" s="88">
        <v>174</v>
      </c>
      <c r="B187" s="177"/>
      <c r="C187" s="91" t="s">
        <v>354</v>
      </c>
      <c r="D187" s="53" t="s">
        <v>48</v>
      </c>
      <c r="E187" s="53" t="s">
        <v>100</v>
      </c>
      <c r="F187" s="97" t="s">
        <v>49</v>
      </c>
      <c r="G187" s="53" t="s">
        <v>55</v>
      </c>
      <c r="H187" s="53" t="s">
        <v>109</v>
      </c>
      <c r="I187" s="97" t="s">
        <v>56</v>
      </c>
      <c r="J187" s="93" t="s">
        <v>52</v>
      </c>
      <c r="K187" s="93" t="s">
        <v>108</v>
      </c>
      <c r="L187" s="97" t="s">
        <v>53</v>
      </c>
      <c r="M187" s="93" t="s">
        <v>8</v>
      </c>
      <c r="N187" s="93" t="s">
        <v>132</v>
      </c>
      <c r="O187" s="97" t="s">
        <v>14</v>
      </c>
      <c r="P187" s="93" t="s">
        <v>35</v>
      </c>
      <c r="Q187" s="93" t="s">
        <v>96</v>
      </c>
      <c r="R187" s="97" t="s">
        <v>124</v>
      </c>
      <c r="S187" s="95">
        <v>30</v>
      </c>
      <c r="T187" s="95">
        <v>30</v>
      </c>
      <c r="U187" s="97">
        <v>30</v>
      </c>
      <c r="V187" s="95">
        <v>20</v>
      </c>
      <c r="W187" s="95">
        <v>20</v>
      </c>
      <c r="X187" s="97" t="s">
        <v>59</v>
      </c>
      <c r="Y187" s="95" t="s">
        <v>54</v>
      </c>
      <c r="Z187" s="95" t="s">
        <v>160</v>
      </c>
      <c r="AA187" s="97" t="s">
        <v>120</v>
      </c>
      <c r="AB187" s="93" t="s">
        <v>8</v>
      </c>
      <c r="AC187" s="93" t="s">
        <v>132</v>
      </c>
      <c r="AD187" s="97" t="s">
        <v>15</v>
      </c>
      <c r="AE187" s="93" t="s">
        <v>8</v>
      </c>
      <c r="AF187" s="93" t="s">
        <v>132</v>
      </c>
      <c r="AG187" s="97" t="s">
        <v>15</v>
      </c>
      <c r="AH187" s="174">
        <v>762.39</v>
      </c>
      <c r="AI187" s="163">
        <f t="shared" si="5"/>
        <v>0</v>
      </c>
      <c r="AJ187" s="23">
        <v>20</v>
      </c>
      <c r="AK187" s="23">
        <v>443.95000000000005</v>
      </c>
      <c r="AL187" s="163">
        <f t="shared" si="4"/>
        <v>0</v>
      </c>
      <c r="AM187" s="23">
        <v>8</v>
      </c>
    </row>
    <row r="188" spans="1:39" x14ac:dyDescent="0.25">
      <c r="A188" s="88">
        <v>175</v>
      </c>
      <c r="B188" s="177"/>
      <c r="C188" s="91" t="s">
        <v>355</v>
      </c>
      <c r="D188" s="53" t="s">
        <v>48</v>
      </c>
      <c r="E188" s="53" t="s">
        <v>100</v>
      </c>
      <c r="F188" s="97" t="s">
        <v>49</v>
      </c>
      <c r="G188" s="53" t="s">
        <v>55</v>
      </c>
      <c r="H188" s="53" t="s">
        <v>109</v>
      </c>
      <c r="I188" s="97" t="s">
        <v>56</v>
      </c>
      <c r="J188" s="93" t="s">
        <v>52</v>
      </c>
      <c r="K188" s="93" t="s">
        <v>108</v>
      </c>
      <c r="L188" s="97" t="s">
        <v>53</v>
      </c>
      <c r="M188" s="93" t="s">
        <v>8</v>
      </c>
      <c r="N188" s="93" t="s">
        <v>132</v>
      </c>
      <c r="O188" s="97" t="s">
        <v>14</v>
      </c>
      <c r="P188" s="93" t="s">
        <v>35</v>
      </c>
      <c r="Q188" s="93" t="s">
        <v>96</v>
      </c>
      <c r="R188" s="97" t="s">
        <v>124</v>
      </c>
      <c r="S188" s="95">
        <v>36</v>
      </c>
      <c r="T188" s="95">
        <v>36</v>
      </c>
      <c r="U188" s="97">
        <v>36</v>
      </c>
      <c r="V188" s="95">
        <v>18</v>
      </c>
      <c r="W188" s="95">
        <v>18</v>
      </c>
      <c r="X188" s="97" t="s">
        <v>17</v>
      </c>
      <c r="Y188" s="95" t="s">
        <v>54</v>
      </c>
      <c r="Z188" s="95" t="s">
        <v>160</v>
      </c>
      <c r="AA188" s="97" t="s">
        <v>120</v>
      </c>
      <c r="AB188" s="93" t="s">
        <v>8</v>
      </c>
      <c r="AC188" s="93" t="s">
        <v>132</v>
      </c>
      <c r="AD188" s="97" t="s">
        <v>15</v>
      </c>
      <c r="AE188" s="93" t="s">
        <v>8</v>
      </c>
      <c r="AF188" s="93" t="s">
        <v>132</v>
      </c>
      <c r="AG188" s="97" t="s">
        <v>15</v>
      </c>
      <c r="AH188" s="174">
        <v>822.66</v>
      </c>
      <c r="AI188" s="163">
        <f t="shared" si="5"/>
        <v>0</v>
      </c>
      <c r="AJ188" s="23">
        <v>20</v>
      </c>
      <c r="AK188" s="23">
        <v>490.75</v>
      </c>
      <c r="AL188" s="163">
        <f t="shared" si="4"/>
        <v>0</v>
      </c>
      <c r="AM188" s="23">
        <v>8</v>
      </c>
    </row>
    <row r="189" spans="1:39" x14ac:dyDescent="0.25">
      <c r="A189" s="88">
        <v>176</v>
      </c>
      <c r="B189" s="177"/>
      <c r="C189" s="91" t="s">
        <v>356</v>
      </c>
      <c r="D189" s="53" t="s">
        <v>48</v>
      </c>
      <c r="E189" s="53" t="s">
        <v>100</v>
      </c>
      <c r="F189" s="97" t="s">
        <v>49</v>
      </c>
      <c r="G189" s="53" t="s">
        <v>55</v>
      </c>
      <c r="H189" s="53" t="s">
        <v>109</v>
      </c>
      <c r="I189" s="97" t="s">
        <v>56</v>
      </c>
      <c r="J189" s="93" t="s">
        <v>52</v>
      </c>
      <c r="K189" s="93" t="s">
        <v>108</v>
      </c>
      <c r="L189" s="97" t="s">
        <v>53</v>
      </c>
      <c r="M189" s="93" t="s">
        <v>8</v>
      </c>
      <c r="N189" s="93" t="s">
        <v>132</v>
      </c>
      <c r="O189" s="97" t="s">
        <v>14</v>
      </c>
      <c r="P189" s="93" t="s">
        <v>35</v>
      </c>
      <c r="Q189" s="93" t="s">
        <v>96</v>
      </c>
      <c r="R189" s="97" t="s">
        <v>124</v>
      </c>
      <c r="S189" s="95">
        <v>36</v>
      </c>
      <c r="T189" s="95">
        <v>36</v>
      </c>
      <c r="U189" s="97">
        <v>36</v>
      </c>
      <c r="V189" s="95">
        <v>20</v>
      </c>
      <c r="W189" s="95">
        <v>20</v>
      </c>
      <c r="X189" s="97" t="s">
        <v>59</v>
      </c>
      <c r="Y189" s="95" t="s">
        <v>54</v>
      </c>
      <c r="Z189" s="95" t="s">
        <v>160</v>
      </c>
      <c r="AA189" s="97" t="s">
        <v>120</v>
      </c>
      <c r="AB189" s="93" t="s">
        <v>8</v>
      </c>
      <c r="AC189" s="93" t="s">
        <v>132</v>
      </c>
      <c r="AD189" s="97" t="s">
        <v>15</v>
      </c>
      <c r="AE189" s="93" t="s">
        <v>8</v>
      </c>
      <c r="AF189" s="93" t="s">
        <v>132</v>
      </c>
      <c r="AG189" s="97" t="s">
        <v>15</v>
      </c>
      <c r="AH189" s="174">
        <v>920.34</v>
      </c>
      <c r="AI189" s="163">
        <f t="shared" si="5"/>
        <v>0</v>
      </c>
      <c r="AJ189" s="23">
        <v>20</v>
      </c>
      <c r="AK189" s="23">
        <v>490.75</v>
      </c>
      <c r="AL189" s="163">
        <f t="shared" si="4"/>
        <v>0</v>
      </c>
      <c r="AM189" s="23">
        <v>8</v>
      </c>
    </row>
    <row r="190" spans="1:39" x14ac:dyDescent="0.25">
      <c r="A190" s="88">
        <v>177</v>
      </c>
      <c r="B190" s="177"/>
      <c r="C190" s="91" t="s">
        <v>357</v>
      </c>
      <c r="D190" s="53" t="s">
        <v>48</v>
      </c>
      <c r="E190" s="53" t="s">
        <v>100</v>
      </c>
      <c r="F190" s="97" t="s">
        <v>49</v>
      </c>
      <c r="G190" s="53" t="s">
        <v>55</v>
      </c>
      <c r="H190" s="53" t="s">
        <v>109</v>
      </c>
      <c r="I190" s="97" t="s">
        <v>56</v>
      </c>
      <c r="J190" s="93" t="s">
        <v>52</v>
      </c>
      <c r="K190" s="93" t="s">
        <v>108</v>
      </c>
      <c r="L190" s="97" t="s">
        <v>53</v>
      </c>
      <c r="M190" s="93" t="s">
        <v>8</v>
      </c>
      <c r="N190" s="93" t="s">
        <v>132</v>
      </c>
      <c r="O190" s="97" t="s">
        <v>14</v>
      </c>
      <c r="P190" s="93" t="s">
        <v>35</v>
      </c>
      <c r="Q190" s="93" t="s">
        <v>96</v>
      </c>
      <c r="R190" s="97" t="s">
        <v>124</v>
      </c>
      <c r="S190" s="95">
        <v>48</v>
      </c>
      <c r="T190" s="95">
        <v>48</v>
      </c>
      <c r="U190" s="97">
        <v>48</v>
      </c>
      <c r="V190" s="95">
        <v>18</v>
      </c>
      <c r="W190" s="95">
        <v>18</v>
      </c>
      <c r="X190" s="97" t="s">
        <v>17</v>
      </c>
      <c r="Y190" s="95" t="s">
        <v>54</v>
      </c>
      <c r="Z190" s="95" t="s">
        <v>160</v>
      </c>
      <c r="AA190" s="97" t="s">
        <v>120</v>
      </c>
      <c r="AB190" s="93" t="s">
        <v>8</v>
      </c>
      <c r="AC190" s="93" t="s">
        <v>132</v>
      </c>
      <c r="AD190" s="97" t="s">
        <v>15</v>
      </c>
      <c r="AE190" s="93" t="s">
        <v>8</v>
      </c>
      <c r="AF190" s="93" t="s">
        <v>132</v>
      </c>
      <c r="AG190" s="97" t="s">
        <v>15</v>
      </c>
      <c r="AH190" s="174">
        <v>652.98</v>
      </c>
      <c r="AI190" s="163">
        <f t="shared" si="5"/>
        <v>0</v>
      </c>
      <c r="AJ190" s="23">
        <v>14</v>
      </c>
      <c r="AK190" s="23">
        <v>849.89153846153863</v>
      </c>
      <c r="AL190" s="163">
        <f t="shared" si="4"/>
        <v>0</v>
      </c>
      <c r="AM190" s="23">
        <v>8</v>
      </c>
    </row>
    <row r="191" spans="1:39" x14ac:dyDescent="0.25">
      <c r="A191" s="88">
        <v>178</v>
      </c>
      <c r="B191" s="177"/>
      <c r="C191" s="91" t="s">
        <v>358</v>
      </c>
      <c r="D191" s="53" t="s">
        <v>48</v>
      </c>
      <c r="E191" s="53" t="s">
        <v>100</v>
      </c>
      <c r="F191" s="97" t="s">
        <v>49</v>
      </c>
      <c r="G191" s="53" t="s">
        <v>55</v>
      </c>
      <c r="H191" s="53" t="s">
        <v>109</v>
      </c>
      <c r="I191" s="97" t="s">
        <v>56</v>
      </c>
      <c r="J191" s="93" t="s">
        <v>52</v>
      </c>
      <c r="K191" s="93" t="s">
        <v>108</v>
      </c>
      <c r="L191" s="97" t="s">
        <v>53</v>
      </c>
      <c r="M191" s="93" t="s">
        <v>8</v>
      </c>
      <c r="N191" s="93" t="s">
        <v>132</v>
      </c>
      <c r="O191" s="97" t="s">
        <v>14</v>
      </c>
      <c r="P191" s="93" t="s">
        <v>35</v>
      </c>
      <c r="Q191" s="93" t="s">
        <v>96</v>
      </c>
      <c r="R191" s="97" t="s">
        <v>124</v>
      </c>
      <c r="S191" s="95">
        <v>48</v>
      </c>
      <c r="T191" s="95">
        <v>48</v>
      </c>
      <c r="U191" s="97">
        <v>48</v>
      </c>
      <c r="V191" s="95">
        <v>20</v>
      </c>
      <c r="W191" s="95">
        <v>20</v>
      </c>
      <c r="X191" s="97" t="s">
        <v>59</v>
      </c>
      <c r="Y191" s="95" t="s">
        <v>54</v>
      </c>
      <c r="Z191" s="95" t="s">
        <v>160</v>
      </c>
      <c r="AA191" s="97" t="s">
        <v>120</v>
      </c>
      <c r="AB191" s="93" t="s">
        <v>8</v>
      </c>
      <c r="AC191" s="93" t="s">
        <v>132</v>
      </c>
      <c r="AD191" s="97" t="s">
        <v>15</v>
      </c>
      <c r="AE191" s="93" t="s">
        <v>8</v>
      </c>
      <c r="AF191" s="93" t="s">
        <v>132</v>
      </c>
      <c r="AG191" s="97" t="s">
        <v>15</v>
      </c>
      <c r="AH191" s="174">
        <v>652.98</v>
      </c>
      <c r="AI191" s="163">
        <f t="shared" si="5"/>
        <v>0</v>
      </c>
      <c r="AJ191" s="23">
        <v>14</v>
      </c>
      <c r="AK191" s="23">
        <v>849.89153846153863</v>
      </c>
      <c r="AL191" s="163">
        <f t="shared" si="4"/>
        <v>0</v>
      </c>
      <c r="AM191" s="23">
        <v>8</v>
      </c>
    </row>
    <row r="192" spans="1:39" x14ac:dyDescent="0.25">
      <c r="A192" s="88">
        <v>179</v>
      </c>
      <c r="B192" s="177"/>
      <c r="C192" s="91" t="s">
        <v>359</v>
      </c>
      <c r="D192" s="53" t="s">
        <v>48</v>
      </c>
      <c r="E192" s="53" t="s">
        <v>100</v>
      </c>
      <c r="F192" s="97" t="s">
        <v>49</v>
      </c>
      <c r="G192" s="53" t="s">
        <v>50</v>
      </c>
      <c r="H192" s="53" t="s">
        <v>107</v>
      </c>
      <c r="I192" s="97" t="s">
        <v>51</v>
      </c>
      <c r="J192" s="93" t="s">
        <v>57</v>
      </c>
      <c r="K192" s="93" t="s">
        <v>110</v>
      </c>
      <c r="L192" s="97" t="s">
        <v>58</v>
      </c>
      <c r="M192" s="93" t="s">
        <v>8</v>
      </c>
      <c r="N192" s="93" t="s">
        <v>132</v>
      </c>
      <c r="O192" s="97" t="s">
        <v>14</v>
      </c>
      <c r="P192" s="93" t="s">
        <v>16</v>
      </c>
      <c r="Q192" s="93" t="s">
        <v>575</v>
      </c>
      <c r="R192" s="97" t="s">
        <v>123</v>
      </c>
      <c r="S192" s="95">
        <v>30</v>
      </c>
      <c r="T192" s="95">
        <v>30</v>
      </c>
      <c r="U192" s="97">
        <v>30</v>
      </c>
      <c r="V192" s="95">
        <v>18</v>
      </c>
      <c r="W192" s="95">
        <v>18</v>
      </c>
      <c r="X192" s="97" t="s">
        <v>17</v>
      </c>
      <c r="Y192" s="95" t="s">
        <v>60</v>
      </c>
      <c r="Z192" s="95" t="s">
        <v>161</v>
      </c>
      <c r="AA192" s="97" t="s">
        <v>121</v>
      </c>
      <c r="AB192" s="93" t="s">
        <v>8</v>
      </c>
      <c r="AC192" s="93" t="s">
        <v>132</v>
      </c>
      <c r="AD192" s="97" t="s">
        <v>15</v>
      </c>
      <c r="AE192" s="93" t="s">
        <v>42</v>
      </c>
      <c r="AF192" s="93" t="s">
        <v>129</v>
      </c>
      <c r="AG192" s="97" t="s">
        <v>85</v>
      </c>
      <c r="AH192" s="174">
        <v>793.65</v>
      </c>
      <c r="AI192" s="163">
        <f t="shared" si="5"/>
        <v>0</v>
      </c>
      <c r="AJ192" s="23">
        <v>23</v>
      </c>
      <c r="AK192" s="23">
        <v>665.34500000000003</v>
      </c>
      <c r="AL192" s="163">
        <f t="shared" si="4"/>
        <v>0</v>
      </c>
      <c r="AM192" s="23">
        <v>8</v>
      </c>
    </row>
    <row r="193" spans="1:39" x14ac:dyDescent="0.25">
      <c r="A193" s="88">
        <v>180</v>
      </c>
      <c r="B193" s="177"/>
      <c r="C193" s="91" t="s">
        <v>360</v>
      </c>
      <c r="D193" s="53" t="s">
        <v>48</v>
      </c>
      <c r="E193" s="53" t="s">
        <v>100</v>
      </c>
      <c r="F193" s="97" t="s">
        <v>49</v>
      </c>
      <c r="G193" s="53" t="s">
        <v>50</v>
      </c>
      <c r="H193" s="53" t="s">
        <v>107</v>
      </c>
      <c r="I193" s="97" t="s">
        <v>51</v>
      </c>
      <c r="J193" s="93" t="s">
        <v>57</v>
      </c>
      <c r="K193" s="93" t="s">
        <v>110</v>
      </c>
      <c r="L193" s="97" t="s">
        <v>58</v>
      </c>
      <c r="M193" s="93" t="s">
        <v>8</v>
      </c>
      <c r="N193" s="93" t="s">
        <v>132</v>
      </c>
      <c r="O193" s="97" t="s">
        <v>14</v>
      </c>
      <c r="P193" s="93" t="s">
        <v>16</v>
      </c>
      <c r="Q193" s="93" t="s">
        <v>575</v>
      </c>
      <c r="R193" s="97" t="s">
        <v>123</v>
      </c>
      <c r="S193" s="95">
        <v>30</v>
      </c>
      <c r="T193" s="95">
        <v>30</v>
      </c>
      <c r="U193" s="97">
        <v>30</v>
      </c>
      <c r="V193" s="95">
        <v>18</v>
      </c>
      <c r="W193" s="95">
        <v>18</v>
      </c>
      <c r="X193" s="97" t="s">
        <v>17</v>
      </c>
      <c r="Y193" s="95" t="s">
        <v>60</v>
      </c>
      <c r="Z193" s="95" t="s">
        <v>161</v>
      </c>
      <c r="AA193" s="97" t="s">
        <v>121</v>
      </c>
      <c r="AB193" s="93" t="s">
        <v>8</v>
      </c>
      <c r="AC193" s="93" t="s">
        <v>132</v>
      </c>
      <c r="AD193" s="97" t="s">
        <v>15</v>
      </c>
      <c r="AE193" s="93" t="s">
        <v>46</v>
      </c>
      <c r="AF193" s="93" t="s">
        <v>129</v>
      </c>
      <c r="AG193" s="97" t="s">
        <v>86</v>
      </c>
      <c r="AH193" s="174">
        <v>1499.98</v>
      </c>
      <c r="AI193" s="163">
        <f t="shared" si="5"/>
        <v>0</v>
      </c>
      <c r="AJ193" s="23">
        <v>20</v>
      </c>
      <c r="AK193" s="23">
        <v>865.87</v>
      </c>
      <c r="AL193" s="163">
        <f t="shared" si="4"/>
        <v>0</v>
      </c>
      <c r="AM193" s="23">
        <v>8</v>
      </c>
    </row>
    <row r="194" spans="1:39" x14ac:dyDescent="0.25">
      <c r="A194" s="88">
        <v>181</v>
      </c>
      <c r="B194" s="177"/>
      <c r="C194" s="91" t="s">
        <v>361</v>
      </c>
      <c r="D194" s="53" t="s">
        <v>48</v>
      </c>
      <c r="E194" s="53" t="s">
        <v>100</v>
      </c>
      <c r="F194" s="97" t="s">
        <v>49</v>
      </c>
      <c r="G194" s="53" t="s">
        <v>50</v>
      </c>
      <c r="H194" s="53" t="s">
        <v>107</v>
      </c>
      <c r="I194" s="97" t="s">
        <v>51</v>
      </c>
      <c r="J194" s="93" t="s">
        <v>57</v>
      </c>
      <c r="K194" s="93" t="s">
        <v>110</v>
      </c>
      <c r="L194" s="97" t="s">
        <v>58</v>
      </c>
      <c r="M194" s="93" t="s">
        <v>8</v>
      </c>
      <c r="N194" s="93" t="s">
        <v>132</v>
      </c>
      <c r="O194" s="97" t="s">
        <v>14</v>
      </c>
      <c r="P194" s="93" t="s">
        <v>16</v>
      </c>
      <c r="Q194" s="93" t="s">
        <v>575</v>
      </c>
      <c r="R194" s="97" t="s">
        <v>123</v>
      </c>
      <c r="S194" s="95">
        <v>30</v>
      </c>
      <c r="T194" s="95">
        <v>30</v>
      </c>
      <c r="U194" s="97">
        <v>30</v>
      </c>
      <c r="V194" s="95">
        <v>20</v>
      </c>
      <c r="W194" s="95">
        <v>20</v>
      </c>
      <c r="X194" s="97" t="s">
        <v>59</v>
      </c>
      <c r="Y194" s="95" t="s">
        <v>60</v>
      </c>
      <c r="Z194" s="95" t="s">
        <v>161</v>
      </c>
      <c r="AA194" s="97" t="s">
        <v>121</v>
      </c>
      <c r="AB194" s="93" t="s">
        <v>8</v>
      </c>
      <c r="AC194" s="93" t="s">
        <v>132</v>
      </c>
      <c r="AD194" s="97" t="s">
        <v>15</v>
      </c>
      <c r="AE194" s="93" t="s">
        <v>42</v>
      </c>
      <c r="AF194" s="93" t="s">
        <v>129</v>
      </c>
      <c r="AG194" s="97" t="s">
        <v>85</v>
      </c>
      <c r="AH194" s="174">
        <v>761.8</v>
      </c>
      <c r="AI194" s="163">
        <f t="shared" si="5"/>
        <v>0</v>
      </c>
      <c r="AJ194" s="23">
        <v>12</v>
      </c>
      <c r="AK194" s="23">
        <v>761.80400000000009</v>
      </c>
      <c r="AL194" s="163">
        <f t="shared" si="4"/>
        <v>0</v>
      </c>
      <c r="AM194" s="23">
        <v>8</v>
      </c>
    </row>
    <row r="195" spans="1:39" x14ac:dyDescent="0.25">
      <c r="A195" s="88">
        <v>182</v>
      </c>
      <c r="B195" s="177"/>
      <c r="C195" s="91" t="s">
        <v>362</v>
      </c>
      <c r="D195" s="53" t="s">
        <v>48</v>
      </c>
      <c r="E195" s="53" t="s">
        <v>100</v>
      </c>
      <c r="F195" s="97" t="s">
        <v>49</v>
      </c>
      <c r="G195" s="53" t="s">
        <v>50</v>
      </c>
      <c r="H195" s="53" t="s">
        <v>107</v>
      </c>
      <c r="I195" s="97" t="s">
        <v>51</v>
      </c>
      <c r="J195" s="93" t="s">
        <v>57</v>
      </c>
      <c r="K195" s="93" t="s">
        <v>110</v>
      </c>
      <c r="L195" s="97" t="s">
        <v>58</v>
      </c>
      <c r="M195" s="93" t="s">
        <v>8</v>
      </c>
      <c r="N195" s="93" t="s">
        <v>132</v>
      </c>
      <c r="O195" s="97" t="s">
        <v>14</v>
      </c>
      <c r="P195" s="93" t="s">
        <v>16</v>
      </c>
      <c r="Q195" s="93" t="s">
        <v>575</v>
      </c>
      <c r="R195" s="97" t="s">
        <v>123</v>
      </c>
      <c r="S195" s="95">
        <v>30</v>
      </c>
      <c r="T195" s="95">
        <v>30</v>
      </c>
      <c r="U195" s="97">
        <v>30</v>
      </c>
      <c r="V195" s="95">
        <v>20</v>
      </c>
      <c r="W195" s="95">
        <v>20</v>
      </c>
      <c r="X195" s="97" t="s">
        <v>59</v>
      </c>
      <c r="Y195" s="95" t="s">
        <v>60</v>
      </c>
      <c r="Z195" s="95" t="s">
        <v>161</v>
      </c>
      <c r="AA195" s="97" t="s">
        <v>121</v>
      </c>
      <c r="AB195" s="93" t="s">
        <v>8</v>
      </c>
      <c r="AC195" s="93" t="s">
        <v>132</v>
      </c>
      <c r="AD195" s="97" t="s">
        <v>15</v>
      </c>
      <c r="AE195" s="93" t="s">
        <v>46</v>
      </c>
      <c r="AF195" s="93" t="s">
        <v>129</v>
      </c>
      <c r="AG195" s="97" t="s">
        <v>86</v>
      </c>
      <c r="AH195" s="174">
        <v>935.91</v>
      </c>
      <c r="AI195" s="163">
        <f t="shared" si="5"/>
        <v>0</v>
      </c>
      <c r="AJ195" s="23">
        <v>12</v>
      </c>
      <c r="AK195" s="23">
        <v>962.00399999999991</v>
      </c>
      <c r="AL195" s="163">
        <f t="shared" si="4"/>
        <v>0</v>
      </c>
      <c r="AM195" s="23">
        <v>8</v>
      </c>
    </row>
    <row r="196" spans="1:39" x14ac:dyDescent="0.25">
      <c r="A196" s="88">
        <v>183</v>
      </c>
      <c r="B196" s="177"/>
      <c r="C196" s="91" t="s">
        <v>363</v>
      </c>
      <c r="D196" s="53" t="s">
        <v>48</v>
      </c>
      <c r="E196" s="53" t="s">
        <v>100</v>
      </c>
      <c r="F196" s="97" t="s">
        <v>49</v>
      </c>
      <c r="G196" s="53" t="s">
        <v>50</v>
      </c>
      <c r="H196" s="53" t="s">
        <v>107</v>
      </c>
      <c r="I196" s="97" t="s">
        <v>51</v>
      </c>
      <c r="J196" s="93" t="s">
        <v>57</v>
      </c>
      <c r="K196" s="93" t="s">
        <v>110</v>
      </c>
      <c r="L196" s="97" t="s">
        <v>58</v>
      </c>
      <c r="M196" s="93" t="s">
        <v>8</v>
      </c>
      <c r="N196" s="93" t="s">
        <v>132</v>
      </c>
      <c r="O196" s="97" t="s">
        <v>14</v>
      </c>
      <c r="P196" s="93" t="s">
        <v>16</v>
      </c>
      <c r="Q196" s="93" t="s">
        <v>575</v>
      </c>
      <c r="R196" s="97" t="s">
        <v>123</v>
      </c>
      <c r="S196" s="95">
        <v>36</v>
      </c>
      <c r="T196" s="95">
        <v>36</v>
      </c>
      <c r="U196" s="97">
        <v>36</v>
      </c>
      <c r="V196" s="95">
        <v>18</v>
      </c>
      <c r="W196" s="95">
        <v>18</v>
      </c>
      <c r="X196" s="97" t="s">
        <v>17</v>
      </c>
      <c r="Y196" s="95" t="s">
        <v>60</v>
      </c>
      <c r="Z196" s="95" t="s">
        <v>161</v>
      </c>
      <c r="AA196" s="97" t="s">
        <v>121</v>
      </c>
      <c r="AB196" s="93" t="s">
        <v>8</v>
      </c>
      <c r="AC196" s="93" t="s">
        <v>132</v>
      </c>
      <c r="AD196" s="97" t="s">
        <v>15</v>
      </c>
      <c r="AE196" s="93" t="s">
        <v>42</v>
      </c>
      <c r="AF196" s="93" t="s">
        <v>129</v>
      </c>
      <c r="AG196" s="97" t="s">
        <v>85</v>
      </c>
      <c r="AH196" s="174">
        <v>813.8</v>
      </c>
      <c r="AI196" s="163">
        <f t="shared" si="5"/>
        <v>0</v>
      </c>
      <c r="AJ196" s="23">
        <v>24</v>
      </c>
      <c r="AK196" s="23">
        <v>689.7</v>
      </c>
      <c r="AL196" s="163">
        <f t="shared" si="4"/>
        <v>0</v>
      </c>
      <c r="AM196" s="23">
        <v>8</v>
      </c>
    </row>
    <row r="197" spans="1:39" x14ac:dyDescent="0.25">
      <c r="A197" s="88">
        <v>184</v>
      </c>
      <c r="B197" s="177"/>
      <c r="C197" s="91" t="s">
        <v>364</v>
      </c>
      <c r="D197" s="53" t="s">
        <v>48</v>
      </c>
      <c r="E197" s="53" t="s">
        <v>100</v>
      </c>
      <c r="F197" s="97" t="s">
        <v>49</v>
      </c>
      <c r="G197" s="53" t="s">
        <v>50</v>
      </c>
      <c r="H197" s="53" t="s">
        <v>107</v>
      </c>
      <c r="I197" s="97" t="s">
        <v>51</v>
      </c>
      <c r="J197" s="93" t="s">
        <v>57</v>
      </c>
      <c r="K197" s="93" t="s">
        <v>110</v>
      </c>
      <c r="L197" s="97" t="s">
        <v>58</v>
      </c>
      <c r="M197" s="93" t="s">
        <v>8</v>
      </c>
      <c r="N197" s="93" t="s">
        <v>132</v>
      </c>
      <c r="O197" s="97" t="s">
        <v>14</v>
      </c>
      <c r="P197" s="93" t="s">
        <v>16</v>
      </c>
      <c r="Q197" s="93" t="s">
        <v>575</v>
      </c>
      <c r="R197" s="97" t="s">
        <v>123</v>
      </c>
      <c r="S197" s="95">
        <v>36</v>
      </c>
      <c r="T197" s="95">
        <v>36</v>
      </c>
      <c r="U197" s="97">
        <v>36</v>
      </c>
      <c r="V197" s="95">
        <v>18</v>
      </c>
      <c r="W197" s="95">
        <v>18</v>
      </c>
      <c r="X197" s="97" t="s">
        <v>17</v>
      </c>
      <c r="Y197" s="95" t="s">
        <v>60</v>
      </c>
      <c r="Z197" s="95" t="s">
        <v>161</v>
      </c>
      <c r="AA197" s="97" t="s">
        <v>121</v>
      </c>
      <c r="AB197" s="93" t="s">
        <v>8</v>
      </c>
      <c r="AC197" s="93" t="s">
        <v>132</v>
      </c>
      <c r="AD197" s="97" t="s">
        <v>15</v>
      </c>
      <c r="AE197" s="93" t="s">
        <v>46</v>
      </c>
      <c r="AF197" s="93" t="s">
        <v>129</v>
      </c>
      <c r="AG197" s="97" t="s">
        <v>86</v>
      </c>
      <c r="AH197" s="174">
        <v>1823</v>
      </c>
      <c r="AI197" s="163">
        <f t="shared" si="5"/>
        <v>0</v>
      </c>
      <c r="AJ197" s="23">
        <v>20</v>
      </c>
      <c r="AK197" s="23">
        <v>894.57500000000005</v>
      </c>
      <c r="AL197" s="163">
        <f t="shared" si="4"/>
        <v>0</v>
      </c>
      <c r="AM197" s="23">
        <v>8</v>
      </c>
    </row>
    <row r="198" spans="1:39" x14ac:dyDescent="0.25">
      <c r="A198" s="88">
        <v>185</v>
      </c>
      <c r="B198" s="177"/>
      <c r="C198" s="91" t="s">
        <v>365</v>
      </c>
      <c r="D198" s="53" t="s">
        <v>48</v>
      </c>
      <c r="E198" s="53" t="s">
        <v>100</v>
      </c>
      <c r="F198" s="97" t="s">
        <v>49</v>
      </c>
      <c r="G198" s="53" t="s">
        <v>50</v>
      </c>
      <c r="H198" s="53" t="s">
        <v>107</v>
      </c>
      <c r="I198" s="97" t="s">
        <v>51</v>
      </c>
      <c r="J198" s="93" t="s">
        <v>57</v>
      </c>
      <c r="K198" s="93" t="s">
        <v>110</v>
      </c>
      <c r="L198" s="97" t="s">
        <v>58</v>
      </c>
      <c r="M198" s="93" t="s">
        <v>8</v>
      </c>
      <c r="N198" s="93" t="s">
        <v>132</v>
      </c>
      <c r="O198" s="97" t="s">
        <v>14</v>
      </c>
      <c r="P198" s="93" t="s">
        <v>16</v>
      </c>
      <c r="Q198" s="93" t="s">
        <v>575</v>
      </c>
      <c r="R198" s="97" t="s">
        <v>123</v>
      </c>
      <c r="S198" s="95">
        <v>36</v>
      </c>
      <c r="T198" s="95">
        <v>36</v>
      </c>
      <c r="U198" s="97">
        <v>36</v>
      </c>
      <c r="V198" s="95">
        <v>20</v>
      </c>
      <c r="W198" s="95">
        <v>20</v>
      </c>
      <c r="X198" s="97" t="s">
        <v>59</v>
      </c>
      <c r="Y198" s="95" t="s">
        <v>60</v>
      </c>
      <c r="Z198" s="95" t="s">
        <v>161</v>
      </c>
      <c r="AA198" s="97" t="s">
        <v>121</v>
      </c>
      <c r="AB198" s="93" t="s">
        <v>8</v>
      </c>
      <c r="AC198" s="93" t="s">
        <v>132</v>
      </c>
      <c r="AD198" s="97" t="s">
        <v>15</v>
      </c>
      <c r="AE198" s="93" t="s">
        <v>42</v>
      </c>
      <c r="AF198" s="93" t="s">
        <v>129</v>
      </c>
      <c r="AG198" s="97" t="s">
        <v>85</v>
      </c>
      <c r="AH198" s="174">
        <v>628.44000000000005</v>
      </c>
      <c r="AI198" s="163">
        <f t="shared" si="5"/>
        <v>0</v>
      </c>
      <c r="AJ198" s="23">
        <v>12</v>
      </c>
      <c r="AK198" s="23">
        <v>789.37159999999994</v>
      </c>
      <c r="AL198" s="163">
        <f t="shared" si="4"/>
        <v>0</v>
      </c>
      <c r="AM198" s="23">
        <v>8</v>
      </c>
    </row>
    <row r="199" spans="1:39" x14ac:dyDescent="0.25">
      <c r="A199" s="88">
        <v>186</v>
      </c>
      <c r="B199" s="177"/>
      <c r="C199" s="91" t="s">
        <v>366</v>
      </c>
      <c r="D199" s="53" t="s">
        <v>48</v>
      </c>
      <c r="E199" s="53" t="s">
        <v>100</v>
      </c>
      <c r="F199" s="97" t="s">
        <v>49</v>
      </c>
      <c r="G199" s="53" t="s">
        <v>50</v>
      </c>
      <c r="H199" s="53" t="s">
        <v>107</v>
      </c>
      <c r="I199" s="97" t="s">
        <v>51</v>
      </c>
      <c r="J199" s="93" t="s">
        <v>57</v>
      </c>
      <c r="K199" s="93" t="s">
        <v>110</v>
      </c>
      <c r="L199" s="97" t="s">
        <v>58</v>
      </c>
      <c r="M199" s="93" t="s">
        <v>8</v>
      </c>
      <c r="N199" s="93" t="s">
        <v>132</v>
      </c>
      <c r="O199" s="97" t="s">
        <v>14</v>
      </c>
      <c r="P199" s="93" t="s">
        <v>16</v>
      </c>
      <c r="Q199" s="93" t="s">
        <v>575</v>
      </c>
      <c r="R199" s="97" t="s">
        <v>123</v>
      </c>
      <c r="S199" s="95">
        <v>36</v>
      </c>
      <c r="T199" s="95">
        <v>36</v>
      </c>
      <c r="U199" s="97">
        <v>36</v>
      </c>
      <c r="V199" s="95">
        <v>20</v>
      </c>
      <c r="W199" s="95">
        <v>20</v>
      </c>
      <c r="X199" s="97" t="s">
        <v>59</v>
      </c>
      <c r="Y199" s="95" t="s">
        <v>60</v>
      </c>
      <c r="Z199" s="95" t="s">
        <v>161</v>
      </c>
      <c r="AA199" s="97" t="s">
        <v>121</v>
      </c>
      <c r="AB199" s="93" t="s">
        <v>8</v>
      </c>
      <c r="AC199" s="93" t="s">
        <v>132</v>
      </c>
      <c r="AD199" s="97" t="s">
        <v>15</v>
      </c>
      <c r="AE199" s="93" t="s">
        <v>46</v>
      </c>
      <c r="AF199" s="93" t="s">
        <v>129</v>
      </c>
      <c r="AG199" s="97" t="s">
        <v>86</v>
      </c>
      <c r="AH199" s="174">
        <v>737.64</v>
      </c>
      <c r="AI199" s="163">
        <f t="shared" si="5"/>
        <v>0</v>
      </c>
      <c r="AJ199" s="23">
        <v>12</v>
      </c>
      <c r="AK199" s="23">
        <v>989.57159999999999</v>
      </c>
      <c r="AL199" s="163">
        <f t="shared" si="4"/>
        <v>0</v>
      </c>
      <c r="AM199" s="23">
        <v>8</v>
      </c>
    </row>
    <row r="200" spans="1:39" x14ac:dyDescent="0.25">
      <c r="A200" s="88">
        <v>187</v>
      </c>
      <c r="B200" s="177"/>
      <c r="C200" s="91" t="s">
        <v>367</v>
      </c>
      <c r="D200" s="53" t="s">
        <v>48</v>
      </c>
      <c r="E200" s="53" t="s">
        <v>100</v>
      </c>
      <c r="F200" s="97" t="s">
        <v>49</v>
      </c>
      <c r="G200" s="53" t="s">
        <v>50</v>
      </c>
      <c r="H200" s="53" t="s">
        <v>107</v>
      </c>
      <c r="I200" s="97" t="s">
        <v>51</v>
      </c>
      <c r="J200" s="93" t="s">
        <v>57</v>
      </c>
      <c r="K200" s="93" t="s">
        <v>110</v>
      </c>
      <c r="L200" s="97" t="s">
        <v>58</v>
      </c>
      <c r="M200" s="93" t="s">
        <v>8</v>
      </c>
      <c r="N200" s="93" t="s">
        <v>132</v>
      </c>
      <c r="O200" s="97" t="s">
        <v>14</v>
      </c>
      <c r="P200" s="93" t="s">
        <v>16</v>
      </c>
      <c r="Q200" s="93" t="s">
        <v>575</v>
      </c>
      <c r="R200" s="97" t="s">
        <v>123</v>
      </c>
      <c r="S200" s="95">
        <v>48</v>
      </c>
      <c r="T200" s="95">
        <v>48</v>
      </c>
      <c r="U200" s="97">
        <v>48</v>
      </c>
      <c r="V200" s="95">
        <v>18</v>
      </c>
      <c r="W200" s="95">
        <v>18</v>
      </c>
      <c r="X200" s="97" t="s">
        <v>17</v>
      </c>
      <c r="Y200" s="95" t="s">
        <v>60</v>
      </c>
      <c r="Z200" s="95" t="s">
        <v>161</v>
      </c>
      <c r="AA200" s="97" t="s">
        <v>121</v>
      </c>
      <c r="AB200" s="93" t="s">
        <v>8</v>
      </c>
      <c r="AC200" s="93" t="s">
        <v>132</v>
      </c>
      <c r="AD200" s="97" t="s">
        <v>15</v>
      </c>
      <c r="AE200" s="93" t="s">
        <v>42</v>
      </c>
      <c r="AF200" s="93" t="s">
        <v>129</v>
      </c>
      <c r="AG200" s="97" t="s">
        <v>85</v>
      </c>
      <c r="AH200" s="174">
        <v>678.16</v>
      </c>
      <c r="AI200" s="163">
        <f t="shared" si="5"/>
        <v>0</v>
      </c>
      <c r="AJ200" s="23">
        <v>9</v>
      </c>
      <c r="AK200" s="23">
        <v>1041</v>
      </c>
      <c r="AL200" s="163">
        <f t="shared" si="4"/>
        <v>0</v>
      </c>
      <c r="AM200" s="23">
        <v>5</v>
      </c>
    </row>
    <row r="201" spans="1:39" x14ac:dyDescent="0.25">
      <c r="A201" s="88">
        <v>188</v>
      </c>
      <c r="B201" s="177"/>
      <c r="C201" s="91" t="s">
        <v>368</v>
      </c>
      <c r="D201" s="53" t="s">
        <v>48</v>
      </c>
      <c r="E201" s="53" t="s">
        <v>100</v>
      </c>
      <c r="F201" s="97" t="s">
        <v>49</v>
      </c>
      <c r="G201" s="53" t="s">
        <v>50</v>
      </c>
      <c r="H201" s="53" t="s">
        <v>107</v>
      </c>
      <c r="I201" s="97" t="s">
        <v>51</v>
      </c>
      <c r="J201" s="93" t="s">
        <v>57</v>
      </c>
      <c r="K201" s="93" t="s">
        <v>110</v>
      </c>
      <c r="L201" s="97" t="s">
        <v>58</v>
      </c>
      <c r="M201" s="93" t="s">
        <v>8</v>
      </c>
      <c r="N201" s="93" t="s">
        <v>132</v>
      </c>
      <c r="O201" s="97" t="s">
        <v>14</v>
      </c>
      <c r="P201" s="93" t="s">
        <v>16</v>
      </c>
      <c r="Q201" s="93" t="s">
        <v>575</v>
      </c>
      <c r="R201" s="97" t="s">
        <v>123</v>
      </c>
      <c r="S201" s="95">
        <v>48</v>
      </c>
      <c r="T201" s="95">
        <v>48</v>
      </c>
      <c r="U201" s="97">
        <v>48</v>
      </c>
      <c r="V201" s="95">
        <v>18</v>
      </c>
      <c r="W201" s="95">
        <v>18</v>
      </c>
      <c r="X201" s="97" t="s">
        <v>17</v>
      </c>
      <c r="Y201" s="95" t="s">
        <v>60</v>
      </c>
      <c r="Z201" s="95" t="s">
        <v>161</v>
      </c>
      <c r="AA201" s="97" t="s">
        <v>121</v>
      </c>
      <c r="AB201" s="93" t="s">
        <v>8</v>
      </c>
      <c r="AC201" s="93" t="s">
        <v>132</v>
      </c>
      <c r="AD201" s="97" t="s">
        <v>15</v>
      </c>
      <c r="AE201" s="93" t="s">
        <v>46</v>
      </c>
      <c r="AF201" s="93" t="s">
        <v>129</v>
      </c>
      <c r="AG201" s="97" t="s">
        <v>86</v>
      </c>
      <c r="AH201" s="174">
        <v>787.36</v>
      </c>
      <c r="AI201" s="163">
        <f t="shared" si="5"/>
        <v>0</v>
      </c>
      <c r="AJ201" s="23">
        <v>8</v>
      </c>
      <c r="AK201" s="23">
        <v>1166</v>
      </c>
      <c r="AL201" s="163">
        <f t="shared" si="4"/>
        <v>0</v>
      </c>
      <c r="AM201" s="23">
        <v>5</v>
      </c>
    </row>
    <row r="202" spans="1:39" x14ac:dyDescent="0.25">
      <c r="A202" s="88">
        <v>189</v>
      </c>
      <c r="B202" s="177"/>
      <c r="C202" s="91" t="s">
        <v>369</v>
      </c>
      <c r="D202" s="53" t="s">
        <v>48</v>
      </c>
      <c r="E202" s="53" t="s">
        <v>100</v>
      </c>
      <c r="F202" s="97" t="s">
        <v>49</v>
      </c>
      <c r="G202" s="53" t="s">
        <v>50</v>
      </c>
      <c r="H202" s="53" t="s">
        <v>107</v>
      </c>
      <c r="I202" s="97" t="s">
        <v>51</v>
      </c>
      <c r="J202" s="93" t="s">
        <v>57</v>
      </c>
      <c r="K202" s="93" t="s">
        <v>110</v>
      </c>
      <c r="L202" s="97" t="s">
        <v>58</v>
      </c>
      <c r="M202" s="93" t="s">
        <v>8</v>
      </c>
      <c r="N202" s="93" t="s">
        <v>132</v>
      </c>
      <c r="O202" s="97" t="s">
        <v>14</v>
      </c>
      <c r="P202" s="93" t="s">
        <v>16</v>
      </c>
      <c r="Q202" s="93" t="s">
        <v>575</v>
      </c>
      <c r="R202" s="97" t="s">
        <v>123</v>
      </c>
      <c r="S202" s="95">
        <v>48</v>
      </c>
      <c r="T202" s="95">
        <v>48</v>
      </c>
      <c r="U202" s="97">
        <v>48</v>
      </c>
      <c r="V202" s="95">
        <v>20</v>
      </c>
      <c r="W202" s="95">
        <v>20</v>
      </c>
      <c r="X202" s="97" t="s">
        <v>59</v>
      </c>
      <c r="Y202" s="95" t="s">
        <v>60</v>
      </c>
      <c r="Z202" s="95" t="s">
        <v>161</v>
      </c>
      <c r="AA202" s="97" t="s">
        <v>121</v>
      </c>
      <c r="AB202" s="93" t="s">
        <v>8</v>
      </c>
      <c r="AC202" s="93" t="s">
        <v>132</v>
      </c>
      <c r="AD202" s="97" t="s">
        <v>15</v>
      </c>
      <c r="AE202" s="93" t="s">
        <v>42</v>
      </c>
      <c r="AF202" s="93" t="s">
        <v>129</v>
      </c>
      <c r="AG202" s="97" t="s">
        <v>85</v>
      </c>
      <c r="AH202" s="174">
        <v>1822.24</v>
      </c>
      <c r="AI202" s="163">
        <f t="shared" si="5"/>
        <v>0</v>
      </c>
      <c r="AJ202" s="23">
        <v>8</v>
      </c>
      <c r="AK202" s="23">
        <v>1041</v>
      </c>
      <c r="AL202" s="163">
        <f t="shared" si="4"/>
        <v>0</v>
      </c>
      <c r="AM202" s="23">
        <v>5</v>
      </c>
    </row>
    <row r="203" spans="1:39" x14ac:dyDescent="0.25">
      <c r="A203" s="88">
        <v>190</v>
      </c>
      <c r="B203" s="177"/>
      <c r="C203" s="91" t="s">
        <v>370</v>
      </c>
      <c r="D203" s="53" t="s">
        <v>48</v>
      </c>
      <c r="E203" s="53" t="s">
        <v>100</v>
      </c>
      <c r="F203" s="97" t="s">
        <v>49</v>
      </c>
      <c r="G203" s="53" t="s">
        <v>50</v>
      </c>
      <c r="H203" s="53" t="s">
        <v>107</v>
      </c>
      <c r="I203" s="97" t="s">
        <v>51</v>
      </c>
      <c r="J203" s="93" t="s">
        <v>57</v>
      </c>
      <c r="K203" s="93" t="s">
        <v>110</v>
      </c>
      <c r="L203" s="97" t="s">
        <v>58</v>
      </c>
      <c r="M203" s="93" t="s">
        <v>8</v>
      </c>
      <c r="N203" s="93" t="s">
        <v>132</v>
      </c>
      <c r="O203" s="97" t="s">
        <v>14</v>
      </c>
      <c r="P203" s="93" t="s">
        <v>16</v>
      </c>
      <c r="Q203" s="93" t="s">
        <v>575</v>
      </c>
      <c r="R203" s="97" t="s">
        <v>123</v>
      </c>
      <c r="S203" s="95">
        <v>48</v>
      </c>
      <c r="T203" s="95">
        <v>48</v>
      </c>
      <c r="U203" s="97">
        <v>48</v>
      </c>
      <c r="V203" s="95">
        <v>20</v>
      </c>
      <c r="W203" s="95">
        <v>20</v>
      </c>
      <c r="X203" s="97" t="s">
        <v>59</v>
      </c>
      <c r="Y203" s="95" t="s">
        <v>60</v>
      </c>
      <c r="Z203" s="95" t="s">
        <v>161</v>
      </c>
      <c r="AA203" s="97" t="s">
        <v>121</v>
      </c>
      <c r="AB203" s="93" t="s">
        <v>8</v>
      </c>
      <c r="AC203" s="93" t="s">
        <v>132</v>
      </c>
      <c r="AD203" s="97" t="s">
        <v>15</v>
      </c>
      <c r="AE203" s="93" t="s">
        <v>46</v>
      </c>
      <c r="AF203" s="93" t="s">
        <v>129</v>
      </c>
      <c r="AG203" s="97" t="s">
        <v>86</v>
      </c>
      <c r="AH203" s="174">
        <v>1931.44</v>
      </c>
      <c r="AI203" s="163">
        <f t="shared" si="5"/>
        <v>0</v>
      </c>
      <c r="AJ203" s="23">
        <v>8</v>
      </c>
      <c r="AK203" s="23">
        <v>1166</v>
      </c>
      <c r="AL203" s="163">
        <f t="shared" si="4"/>
        <v>0</v>
      </c>
      <c r="AM203" s="23">
        <v>5</v>
      </c>
    </row>
    <row r="204" spans="1:39" x14ac:dyDescent="0.25">
      <c r="A204" s="88">
        <v>191</v>
      </c>
      <c r="B204" s="177"/>
      <c r="C204" s="91" t="s">
        <v>371</v>
      </c>
      <c r="D204" s="53" t="s">
        <v>48</v>
      </c>
      <c r="E204" s="53" t="s">
        <v>100</v>
      </c>
      <c r="F204" s="97" t="s">
        <v>49</v>
      </c>
      <c r="G204" s="53" t="s">
        <v>50</v>
      </c>
      <c r="H204" s="53" t="s">
        <v>107</v>
      </c>
      <c r="I204" s="97" t="s">
        <v>51</v>
      </c>
      <c r="J204" s="93" t="s">
        <v>57</v>
      </c>
      <c r="K204" s="93" t="s">
        <v>110</v>
      </c>
      <c r="L204" s="97" t="s">
        <v>58</v>
      </c>
      <c r="M204" s="93" t="s">
        <v>8</v>
      </c>
      <c r="N204" s="93" t="s">
        <v>132</v>
      </c>
      <c r="O204" s="97" t="s">
        <v>14</v>
      </c>
      <c r="P204" s="93" t="s">
        <v>35</v>
      </c>
      <c r="Q204" s="93" t="s">
        <v>96</v>
      </c>
      <c r="R204" s="97" t="s">
        <v>124</v>
      </c>
      <c r="S204" s="95">
        <v>30</v>
      </c>
      <c r="T204" s="95">
        <v>30</v>
      </c>
      <c r="U204" s="97">
        <v>30</v>
      </c>
      <c r="V204" s="95">
        <v>18</v>
      </c>
      <c r="W204" s="95">
        <v>18</v>
      </c>
      <c r="X204" s="97" t="s">
        <v>17</v>
      </c>
      <c r="Y204" s="95" t="s">
        <v>60</v>
      </c>
      <c r="Z204" s="95" t="s">
        <v>161</v>
      </c>
      <c r="AA204" s="97" t="s">
        <v>121</v>
      </c>
      <c r="AB204" s="93" t="s">
        <v>8</v>
      </c>
      <c r="AC204" s="93" t="s">
        <v>132</v>
      </c>
      <c r="AD204" s="97" t="s">
        <v>15</v>
      </c>
      <c r="AE204" s="93" t="s">
        <v>42</v>
      </c>
      <c r="AF204" s="93" t="s">
        <v>129</v>
      </c>
      <c r="AG204" s="97" t="s">
        <v>85</v>
      </c>
      <c r="AH204" s="174">
        <v>785.2</v>
      </c>
      <c r="AI204" s="163">
        <f t="shared" si="5"/>
        <v>0</v>
      </c>
      <c r="AJ204" s="23">
        <v>19</v>
      </c>
      <c r="AK204" s="23">
        <v>740.6</v>
      </c>
      <c r="AL204" s="163">
        <f t="shared" si="4"/>
        <v>0</v>
      </c>
      <c r="AM204" s="23">
        <v>8</v>
      </c>
    </row>
    <row r="205" spans="1:39" x14ac:dyDescent="0.25">
      <c r="A205" s="88">
        <v>192</v>
      </c>
      <c r="B205" s="177"/>
      <c r="C205" s="91" t="s">
        <v>372</v>
      </c>
      <c r="D205" s="53" t="s">
        <v>48</v>
      </c>
      <c r="E205" s="53" t="s">
        <v>100</v>
      </c>
      <c r="F205" s="97" t="s">
        <v>49</v>
      </c>
      <c r="G205" s="53" t="s">
        <v>50</v>
      </c>
      <c r="H205" s="53" t="s">
        <v>107</v>
      </c>
      <c r="I205" s="97" t="s">
        <v>51</v>
      </c>
      <c r="J205" s="93" t="s">
        <v>57</v>
      </c>
      <c r="K205" s="93" t="s">
        <v>110</v>
      </c>
      <c r="L205" s="97" t="s">
        <v>58</v>
      </c>
      <c r="M205" s="93" t="s">
        <v>8</v>
      </c>
      <c r="N205" s="93" t="s">
        <v>132</v>
      </c>
      <c r="O205" s="97" t="s">
        <v>14</v>
      </c>
      <c r="P205" s="93" t="s">
        <v>35</v>
      </c>
      <c r="Q205" s="93" t="s">
        <v>96</v>
      </c>
      <c r="R205" s="97" t="s">
        <v>124</v>
      </c>
      <c r="S205" s="95">
        <v>30</v>
      </c>
      <c r="T205" s="95">
        <v>30</v>
      </c>
      <c r="U205" s="97">
        <v>30</v>
      </c>
      <c r="V205" s="95">
        <v>18</v>
      </c>
      <c r="W205" s="95">
        <v>18</v>
      </c>
      <c r="X205" s="97" t="s">
        <v>17</v>
      </c>
      <c r="Y205" s="95" t="s">
        <v>60</v>
      </c>
      <c r="Z205" s="95" t="s">
        <v>161</v>
      </c>
      <c r="AA205" s="97" t="s">
        <v>121</v>
      </c>
      <c r="AB205" s="93" t="s">
        <v>8</v>
      </c>
      <c r="AC205" s="93" t="s">
        <v>132</v>
      </c>
      <c r="AD205" s="97" t="s">
        <v>15</v>
      </c>
      <c r="AE205" s="93" t="s">
        <v>46</v>
      </c>
      <c r="AF205" s="93" t="s">
        <v>129</v>
      </c>
      <c r="AG205" s="97" t="s">
        <v>86</v>
      </c>
      <c r="AH205" s="174">
        <v>1116</v>
      </c>
      <c r="AI205" s="163">
        <f t="shared" si="5"/>
        <v>0</v>
      </c>
      <c r="AJ205" s="23">
        <v>19</v>
      </c>
      <c r="AK205" s="23">
        <v>889.2</v>
      </c>
      <c r="AL205" s="163">
        <f t="shared" si="4"/>
        <v>0</v>
      </c>
      <c r="AM205" s="23">
        <v>8</v>
      </c>
    </row>
    <row r="206" spans="1:39" x14ac:dyDescent="0.25">
      <c r="A206" s="88">
        <v>193</v>
      </c>
      <c r="B206" s="177"/>
      <c r="C206" s="91" t="s">
        <v>373</v>
      </c>
      <c r="D206" s="53" t="s">
        <v>48</v>
      </c>
      <c r="E206" s="53" t="s">
        <v>100</v>
      </c>
      <c r="F206" s="97" t="s">
        <v>49</v>
      </c>
      <c r="G206" s="53" t="s">
        <v>50</v>
      </c>
      <c r="H206" s="53" t="s">
        <v>107</v>
      </c>
      <c r="I206" s="97" t="s">
        <v>51</v>
      </c>
      <c r="J206" s="93" t="s">
        <v>57</v>
      </c>
      <c r="K206" s="93" t="s">
        <v>110</v>
      </c>
      <c r="L206" s="97" t="s">
        <v>58</v>
      </c>
      <c r="M206" s="93" t="s">
        <v>8</v>
      </c>
      <c r="N206" s="93" t="s">
        <v>132</v>
      </c>
      <c r="O206" s="97" t="s">
        <v>14</v>
      </c>
      <c r="P206" s="93" t="s">
        <v>35</v>
      </c>
      <c r="Q206" s="93" t="s">
        <v>96</v>
      </c>
      <c r="R206" s="97" t="s">
        <v>124</v>
      </c>
      <c r="S206" s="95">
        <v>30</v>
      </c>
      <c r="T206" s="95">
        <v>30</v>
      </c>
      <c r="U206" s="97">
        <v>30</v>
      </c>
      <c r="V206" s="95">
        <v>20</v>
      </c>
      <c r="W206" s="95">
        <v>20</v>
      </c>
      <c r="X206" s="97" t="s">
        <v>59</v>
      </c>
      <c r="Y206" s="95" t="s">
        <v>60</v>
      </c>
      <c r="Z206" s="95" t="s">
        <v>161</v>
      </c>
      <c r="AA206" s="97" t="s">
        <v>121</v>
      </c>
      <c r="AB206" s="93" t="s">
        <v>8</v>
      </c>
      <c r="AC206" s="93" t="s">
        <v>132</v>
      </c>
      <c r="AD206" s="97" t="s">
        <v>15</v>
      </c>
      <c r="AE206" s="93" t="s">
        <v>42</v>
      </c>
      <c r="AF206" s="93" t="s">
        <v>129</v>
      </c>
      <c r="AG206" s="97" t="s">
        <v>85</v>
      </c>
      <c r="AH206" s="174">
        <v>785.2</v>
      </c>
      <c r="AI206" s="163">
        <f t="shared" si="5"/>
        <v>0</v>
      </c>
      <c r="AJ206" s="23">
        <v>20</v>
      </c>
      <c r="AK206" s="23">
        <v>746.6</v>
      </c>
      <c r="AL206" s="163">
        <f t="shared" ref="AL206:AL269" si="6">AK206*$B206</f>
        <v>0</v>
      </c>
      <c r="AM206" s="23">
        <v>8</v>
      </c>
    </row>
    <row r="207" spans="1:39" x14ac:dyDescent="0.25">
      <c r="A207" s="88">
        <v>194</v>
      </c>
      <c r="B207" s="177"/>
      <c r="C207" s="91" t="s">
        <v>374</v>
      </c>
      <c r="D207" s="53" t="s">
        <v>48</v>
      </c>
      <c r="E207" s="53" t="s">
        <v>100</v>
      </c>
      <c r="F207" s="97" t="s">
        <v>49</v>
      </c>
      <c r="G207" s="53" t="s">
        <v>50</v>
      </c>
      <c r="H207" s="53" t="s">
        <v>107</v>
      </c>
      <c r="I207" s="97" t="s">
        <v>51</v>
      </c>
      <c r="J207" s="93" t="s">
        <v>57</v>
      </c>
      <c r="K207" s="93" t="s">
        <v>110</v>
      </c>
      <c r="L207" s="97" t="s">
        <v>58</v>
      </c>
      <c r="M207" s="93" t="s">
        <v>8</v>
      </c>
      <c r="N207" s="93" t="s">
        <v>132</v>
      </c>
      <c r="O207" s="97" t="s">
        <v>14</v>
      </c>
      <c r="P207" s="93" t="s">
        <v>35</v>
      </c>
      <c r="Q207" s="93" t="s">
        <v>96</v>
      </c>
      <c r="R207" s="97" t="s">
        <v>124</v>
      </c>
      <c r="S207" s="95">
        <v>30</v>
      </c>
      <c r="T207" s="95">
        <v>30</v>
      </c>
      <c r="U207" s="97">
        <v>30</v>
      </c>
      <c r="V207" s="95">
        <v>20</v>
      </c>
      <c r="W207" s="95">
        <v>20</v>
      </c>
      <c r="X207" s="97" t="s">
        <v>59</v>
      </c>
      <c r="Y207" s="95" t="s">
        <v>60</v>
      </c>
      <c r="Z207" s="95" t="s">
        <v>161</v>
      </c>
      <c r="AA207" s="97" t="s">
        <v>121</v>
      </c>
      <c r="AB207" s="93" t="s">
        <v>8</v>
      </c>
      <c r="AC207" s="93" t="s">
        <v>132</v>
      </c>
      <c r="AD207" s="97" t="s">
        <v>15</v>
      </c>
      <c r="AE207" s="93" t="s">
        <v>46</v>
      </c>
      <c r="AF207" s="93" t="s">
        <v>129</v>
      </c>
      <c r="AG207" s="97" t="s">
        <v>86</v>
      </c>
      <c r="AH207" s="174">
        <v>1128</v>
      </c>
      <c r="AI207" s="163">
        <f t="shared" ref="AI207:AI270" si="7">AH207*$B207</f>
        <v>0</v>
      </c>
      <c r="AJ207" s="23">
        <v>19</v>
      </c>
      <c r="AK207" s="23">
        <v>889.2</v>
      </c>
      <c r="AL207" s="163">
        <f t="shared" si="6"/>
        <v>0</v>
      </c>
      <c r="AM207" s="23">
        <v>8</v>
      </c>
    </row>
    <row r="208" spans="1:39" x14ac:dyDescent="0.25">
      <c r="A208" s="88">
        <v>195</v>
      </c>
      <c r="B208" s="177"/>
      <c r="C208" s="91" t="s">
        <v>375</v>
      </c>
      <c r="D208" s="53" t="s">
        <v>48</v>
      </c>
      <c r="E208" s="53" t="s">
        <v>100</v>
      </c>
      <c r="F208" s="97" t="s">
        <v>49</v>
      </c>
      <c r="G208" s="53" t="s">
        <v>50</v>
      </c>
      <c r="H208" s="53" t="s">
        <v>107</v>
      </c>
      <c r="I208" s="97" t="s">
        <v>51</v>
      </c>
      <c r="J208" s="93" t="s">
        <v>57</v>
      </c>
      <c r="K208" s="93" t="s">
        <v>110</v>
      </c>
      <c r="L208" s="97" t="s">
        <v>58</v>
      </c>
      <c r="M208" s="93" t="s">
        <v>8</v>
      </c>
      <c r="N208" s="93" t="s">
        <v>132</v>
      </c>
      <c r="O208" s="97" t="s">
        <v>14</v>
      </c>
      <c r="P208" s="93" t="s">
        <v>35</v>
      </c>
      <c r="Q208" s="93" t="s">
        <v>96</v>
      </c>
      <c r="R208" s="97" t="s">
        <v>124</v>
      </c>
      <c r="S208" s="95">
        <v>36</v>
      </c>
      <c r="T208" s="95">
        <v>36</v>
      </c>
      <c r="U208" s="97">
        <v>36</v>
      </c>
      <c r="V208" s="95">
        <v>18</v>
      </c>
      <c r="W208" s="95">
        <v>18</v>
      </c>
      <c r="X208" s="97" t="s">
        <v>17</v>
      </c>
      <c r="Y208" s="95" t="s">
        <v>60</v>
      </c>
      <c r="Z208" s="95" t="s">
        <v>161</v>
      </c>
      <c r="AA208" s="97" t="s">
        <v>121</v>
      </c>
      <c r="AB208" s="93" t="s">
        <v>8</v>
      </c>
      <c r="AC208" s="93" t="s">
        <v>132</v>
      </c>
      <c r="AD208" s="97" t="s">
        <v>15</v>
      </c>
      <c r="AE208" s="93" t="s">
        <v>42</v>
      </c>
      <c r="AF208" s="93" t="s">
        <v>129</v>
      </c>
      <c r="AG208" s="97" t="s">
        <v>85</v>
      </c>
      <c r="AH208" s="174">
        <v>841.1</v>
      </c>
      <c r="AI208" s="163">
        <f t="shared" si="7"/>
        <v>0</v>
      </c>
      <c r="AJ208" s="23">
        <v>19</v>
      </c>
      <c r="AK208" s="23">
        <v>792.02846153846156</v>
      </c>
      <c r="AL208" s="163">
        <f t="shared" si="6"/>
        <v>0</v>
      </c>
      <c r="AM208" s="23">
        <v>8</v>
      </c>
    </row>
    <row r="209" spans="1:39" x14ac:dyDescent="0.25">
      <c r="A209" s="88">
        <v>196</v>
      </c>
      <c r="B209" s="177"/>
      <c r="C209" s="91" t="s">
        <v>376</v>
      </c>
      <c r="D209" s="53" t="s">
        <v>48</v>
      </c>
      <c r="E209" s="53" t="s">
        <v>100</v>
      </c>
      <c r="F209" s="97" t="s">
        <v>49</v>
      </c>
      <c r="G209" s="53" t="s">
        <v>50</v>
      </c>
      <c r="H209" s="53" t="s">
        <v>107</v>
      </c>
      <c r="I209" s="97" t="s">
        <v>51</v>
      </c>
      <c r="J209" s="93" t="s">
        <v>57</v>
      </c>
      <c r="K209" s="93" t="s">
        <v>110</v>
      </c>
      <c r="L209" s="97" t="s">
        <v>58</v>
      </c>
      <c r="M209" s="93" t="s">
        <v>8</v>
      </c>
      <c r="N209" s="93" t="s">
        <v>132</v>
      </c>
      <c r="O209" s="97" t="s">
        <v>14</v>
      </c>
      <c r="P209" s="93" t="s">
        <v>35</v>
      </c>
      <c r="Q209" s="93" t="s">
        <v>96</v>
      </c>
      <c r="R209" s="97" t="s">
        <v>124</v>
      </c>
      <c r="S209" s="95">
        <v>36</v>
      </c>
      <c r="T209" s="95">
        <v>36</v>
      </c>
      <c r="U209" s="97">
        <v>36</v>
      </c>
      <c r="V209" s="95">
        <v>18</v>
      </c>
      <c r="W209" s="95">
        <v>18</v>
      </c>
      <c r="X209" s="97" t="s">
        <v>17</v>
      </c>
      <c r="Y209" s="95" t="s">
        <v>60</v>
      </c>
      <c r="Z209" s="95" t="s">
        <v>161</v>
      </c>
      <c r="AA209" s="97" t="s">
        <v>121</v>
      </c>
      <c r="AB209" s="93" t="s">
        <v>8</v>
      </c>
      <c r="AC209" s="93" t="s">
        <v>132</v>
      </c>
      <c r="AD209" s="97" t="s">
        <v>15</v>
      </c>
      <c r="AE209" s="93" t="s">
        <v>46</v>
      </c>
      <c r="AF209" s="93" t="s">
        <v>129</v>
      </c>
      <c r="AG209" s="97" t="s">
        <v>86</v>
      </c>
      <c r="AH209" s="174">
        <v>1142.54</v>
      </c>
      <c r="AI209" s="163">
        <f t="shared" si="7"/>
        <v>0</v>
      </c>
      <c r="AJ209" s="23">
        <v>19</v>
      </c>
      <c r="AK209" s="23">
        <v>945.1</v>
      </c>
      <c r="AL209" s="163">
        <f t="shared" si="6"/>
        <v>0</v>
      </c>
      <c r="AM209" s="23">
        <v>8</v>
      </c>
    </row>
    <row r="210" spans="1:39" x14ac:dyDescent="0.25">
      <c r="A210" s="88">
        <v>197</v>
      </c>
      <c r="B210" s="177"/>
      <c r="C210" s="91" t="s">
        <v>377</v>
      </c>
      <c r="D210" s="53" t="s">
        <v>48</v>
      </c>
      <c r="E210" s="53" t="s">
        <v>100</v>
      </c>
      <c r="F210" s="97" t="s">
        <v>49</v>
      </c>
      <c r="G210" s="53" t="s">
        <v>50</v>
      </c>
      <c r="H210" s="53" t="s">
        <v>107</v>
      </c>
      <c r="I210" s="97" t="s">
        <v>51</v>
      </c>
      <c r="J210" s="93" t="s">
        <v>57</v>
      </c>
      <c r="K210" s="93" t="s">
        <v>110</v>
      </c>
      <c r="L210" s="97" t="s">
        <v>58</v>
      </c>
      <c r="M210" s="93" t="s">
        <v>8</v>
      </c>
      <c r="N210" s="93" t="s">
        <v>132</v>
      </c>
      <c r="O210" s="97" t="s">
        <v>14</v>
      </c>
      <c r="P210" s="93" t="s">
        <v>35</v>
      </c>
      <c r="Q210" s="93" t="s">
        <v>96</v>
      </c>
      <c r="R210" s="97" t="s">
        <v>124</v>
      </c>
      <c r="S210" s="95">
        <v>36</v>
      </c>
      <c r="T210" s="95">
        <v>36</v>
      </c>
      <c r="U210" s="97">
        <v>36</v>
      </c>
      <c r="V210" s="95">
        <v>20</v>
      </c>
      <c r="W210" s="95">
        <v>20</v>
      </c>
      <c r="X210" s="97" t="s">
        <v>59</v>
      </c>
      <c r="Y210" s="95" t="s">
        <v>60</v>
      </c>
      <c r="Z210" s="95" t="s">
        <v>161</v>
      </c>
      <c r="AA210" s="97" t="s">
        <v>121</v>
      </c>
      <c r="AB210" s="93" t="s">
        <v>8</v>
      </c>
      <c r="AC210" s="93" t="s">
        <v>132</v>
      </c>
      <c r="AD210" s="97" t="s">
        <v>15</v>
      </c>
      <c r="AE210" s="93" t="s">
        <v>42</v>
      </c>
      <c r="AF210" s="93" t="s">
        <v>129</v>
      </c>
      <c r="AG210" s="97" t="s">
        <v>85</v>
      </c>
      <c r="AH210" s="174">
        <v>841.1</v>
      </c>
      <c r="AI210" s="163">
        <f t="shared" si="7"/>
        <v>0</v>
      </c>
      <c r="AJ210" s="23">
        <v>20</v>
      </c>
      <c r="AK210" s="23">
        <v>792.02846153846156</v>
      </c>
      <c r="AL210" s="163">
        <f t="shared" si="6"/>
        <v>0</v>
      </c>
      <c r="AM210" s="23">
        <v>8</v>
      </c>
    </row>
    <row r="211" spans="1:39" x14ac:dyDescent="0.25">
      <c r="A211" s="88">
        <v>198</v>
      </c>
      <c r="B211" s="177"/>
      <c r="C211" s="91" t="s">
        <v>378</v>
      </c>
      <c r="D211" s="53" t="s">
        <v>48</v>
      </c>
      <c r="E211" s="53" t="s">
        <v>100</v>
      </c>
      <c r="F211" s="97" t="s">
        <v>49</v>
      </c>
      <c r="G211" s="53" t="s">
        <v>50</v>
      </c>
      <c r="H211" s="53" t="s">
        <v>107</v>
      </c>
      <c r="I211" s="97" t="s">
        <v>51</v>
      </c>
      <c r="J211" s="93" t="s">
        <v>57</v>
      </c>
      <c r="K211" s="93" t="s">
        <v>110</v>
      </c>
      <c r="L211" s="97" t="s">
        <v>58</v>
      </c>
      <c r="M211" s="93" t="s">
        <v>8</v>
      </c>
      <c r="N211" s="93" t="s">
        <v>132</v>
      </c>
      <c r="O211" s="97" t="s">
        <v>14</v>
      </c>
      <c r="P211" s="93" t="s">
        <v>35</v>
      </c>
      <c r="Q211" s="93" t="s">
        <v>96</v>
      </c>
      <c r="R211" s="97" t="s">
        <v>124</v>
      </c>
      <c r="S211" s="95">
        <v>36</v>
      </c>
      <c r="T211" s="95">
        <v>36</v>
      </c>
      <c r="U211" s="97">
        <v>36</v>
      </c>
      <c r="V211" s="95">
        <v>20</v>
      </c>
      <c r="W211" s="95">
        <v>20</v>
      </c>
      <c r="X211" s="97" t="s">
        <v>59</v>
      </c>
      <c r="Y211" s="95" t="s">
        <v>60</v>
      </c>
      <c r="Z211" s="95" t="s">
        <v>161</v>
      </c>
      <c r="AA211" s="97" t="s">
        <v>121</v>
      </c>
      <c r="AB211" s="93" t="s">
        <v>8</v>
      </c>
      <c r="AC211" s="93" t="s">
        <v>132</v>
      </c>
      <c r="AD211" s="97" t="s">
        <v>15</v>
      </c>
      <c r="AE211" s="93" t="s">
        <v>46</v>
      </c>
      <c r="AF211" s="93" t="s">
        <v>129</v>
      </c>
      <c r="AG211" s="97" t="s">
        <v>86</v>
      </c>
      <c r="AH211" s="174">
        <v>1152</v>
      </c>
      <c r="AI211" s="163">
        <f t="shared" si="7"/>
        <v>0</v>
      </c>
      <c r="AJ211" s="23">
        <v>19</v>
      </c>
      <c r="AK211" s="23">
        <v>945.1</v>
      </c>
      <c r="AL211" s="163">
        <f t="shared" si="6"/>
        <v>0</v>
      </c>
      <c r="AM211" s="23">
        <v>8</v>
      </c>
    </row>
    <row r="212" spans="1:39" x14ac:dyDescent="0.25">
      <c r="A212" s="88">
        <v>199</v>
      </c>
      <c r="B212" s="177"/>
      <c r="C212" s="91" t="s">
        <v>379</v>
      </c>
      <c r="D212" s="53" t="s">
        <v>48</v>
      </c>
      <c r="E212" s="53" t="s">
        <v>100</v>
      </c>
      <c r="F212" s="97" t="s">
        <v>49</v>
      </c>
      <c r="G212" s="53" t="s">
        <v>50</v>
      </c>
      <c r="H212" s="53" t="s">
        <v>107</v>
      </c>
      <c r="I212" s="97" t="s">
        <v>51</v>
      </c>
      <c r="J212" s="93" t="s">
        <v>57</v>
      </c>
      <c r="K212" s="93" t="s">
        <v>110</v>
      </c>
      <c r="L212" s="97" t="s">
        <v>58</v>
      </c>
      <c r="M212" s="93" t="s">
        <v>8</v>
      </c>
      <c r="N212" s="93" t="s">
        <v>132</v>
      </c>
      <c r="O212" s="97" t="s">
        <v>14</v>
      </c>
      <c r="P212" s="93" t="s">
        <v>35</v>
      </c>
      <c r="Q212" s="93" t="s">
        <v>96</v>
      </c>
      <c r="R212" s="97" t="s">
        <v>124</v>
      </c>
      <c r="S212" s="95">
        <v>48</v>
      </c>
      <c r="T212" s="95">
        <v>48</v>
      </c>
      <c r="U212" s="97">
        <v>48</v>
      </c>
      <c r="V212" s="95">
        <v>18</v>
      </c>
      <c r="W212" s="95">
        <v>18</v>
      </c>
      <c r="X212" s="97" t="s">
        <v>17</v>
      </c>
      <c r="Y212" s="95" t="s">
        <v>60</v>
      </c>
      <c r="Z212" s="95" t="s">
        <v>161</v>
      </c>
      <c r="AA212" s="97" t="s">
        <v>121</v>
      </c>
      <c r="AB212" s="93" t="s">
        <v>8</v>
      </c>
      <c r="AC212" s="93" t="s">
        <v>132</v>
      </c>
      <c r="AD212" s="97" t="s">
        <v>15</v>
      </c>
      <c r="AE212" s="93" t="s">
        <v>42</v>
      </c>
      <c r="AF212" s="93" t="s">
        <v>129</v>
      </c>
      <c r="AG212" s="97" t="s">
        <v>85</v>
      </c>
      <c r="AH212" s="174">
        <v>1115.4100000000001</v>
      </c>
      <c r="AI212" s="163">
        <f t="shared" si="7"/>
        <v>0</v>
      </c>
      <c r="AJ212" s="23">
        <v>14</v>
      </c>
      <c r="AK212" s="23">
        <v>1346.2484615384617</v>
      </c>
      <c r="AL212" s="163">
        <f t="shared" si="6"/>
        <v>0</v>
      </c>
      <c r="AM212" s="23">
        <v>8</v>
      </c>
    </row>
    <row r="213" spans="1:39" x14ac:dyDescent="0.25">
      <c r="A213" s="88">
        <v>200</v>
      </c>
      <c r="B213" s="177"/>
      <c r="C213" s="91" t="s">
        <v>380</v>
      </c>
      <c r="D213" s="53" t="s">
        <v>48</v>
      </c>
      <c r="E213" s="53" t="s">
        <v>100</v>
      </c>
      <c r="F213" s="97" t="s">
        <v>49</v>
      </c>
      <c r="G213" s="53" t="s">
        <v>50</v>
      </c>
      <c r="H213" s="53" t="s">
        <v>107</v>
      </c>
      <c r="I213" s="97" t="s">
        <v>51</v>
      </c>
      <c r="J213" s="93" t="s">
        <v>57</v>
      </c>
      <c r="K213" s="93" t="s">
        <v>110</v>
      </c>
      <c r="L213" s="97" t="s">
        <v>58</v>
      </c>
      <c r="M213" s="93" t="s">
        <v>8</v>
      </c>
      <c r="N213" s="93" t="s">
        <v>132</v>
      </c>
      <c r="O213" s="97" t="s">
        <v>14</v>
      </c>
      <c r="P213" s="93" t="s">
        <v>35</v>
      </c>
      <c r="Q213" s="93" t="s">
        <v>96</v>
      </c>
      <c r="R213" s="97" t="s">
        <v>124</v>
      </c>
      <c r="S213" s="95">
        <v>48</v>
      </c>
      <c r="T213" s="95">
        <v>48</v>
      </c>
      <c r="U213" s="97">
        <v>48</v>
      </c>
      <c r="V213" s="95">
        <v>18</v>
      </c>
      <c r="W213" s="95">
        <v>18</v>
      </c>
      <c r="X213" s="97" t="s">
        <v>17</v>
      </c>
      <c r="Y213" s="95" t="s">
        <v>60</v>
      </c>
      <c r="Z213" s="95" t="s">
        <v>161</v>
      </c>
      <c r="AA213" s="97" t="s">
        <v>121</v>
      </c>
      <c r="AB213" s="93" t="s">
        <v>8</v>
      </c>
      <c r="AC213" s="93" t="s">
        <v>132</v>
      </c>
      <c r="AD213" s="97" t="s">
        <v>15</v>
      </c>
      <c r="AE213" s="93" t="s">
        <v>46</v>
      </c>
      <c r="AF213" s="93" t="s">
        <v>129</v>
      </c>
      <c r="AG213" s="97" t="s">
        <v>86</v>
      </c>
      <c r="AH213" s="174">
        <v>1435.65</v>
      </c>
      <c r="AI213" s="163">
        <f t="shared" si="7"/>
        <v>0</v>
      </c>
      <c r="AJ213" s="23">
        <v>14</v>
      </c>
      <c r="AK213" s="23">
        <v>1587.3000000000002</v>
      </c>
      <c r="AL213" s="163">
        <f t="shared" si="6"/>
        <v>0</v>
      </c>
      <c r="AM213" s="23">
        <v>8</v>
      </c>
    </row>
    <row r="214" spans="1:39" x14ac:dyDescent="0.25">
      <c r="A214" s="88">
        <v>201</v>
      </c>
      <c r="B214" s="177"/>
      <c r="C214" s="91" t="s">
        <v>381</v>
      </c>
      <c r="D214" s="53" t="s">
        <v>48</v>
      </c>
      <c r="E214" s="53" t="s">
        <v>100</v>
      </c>
      <c r="F214" s="97" t="s">
        <v>49</v>
      </c>
      <c r="G214" s="53" t="s">
        <v>50</v>
      </c>
      <c r="H214" s="53" t="s">
        <v>107</v>
      </c>
      <c r="I214" s="97" t="s">
        <v>51</v>
      </c>
      <c r="J214" s="93" t="s">
        <v>57</v>
      </c>
      <c r="K214" s="93" t="s">
        <v>110</v>
      </c>
      <c r="L214" s="97" t="s">
        <v>58</v>
      </c>
      <c r="M214" s="93" t="s">
        <v>8</v>
      </c>
      <c r="N214" s="93" t="s">
        <v>132</v>
      </c>
      <c r="O214" s="97" t="s">
        <v>14</v>
      </c>
      <c r="P214" s="93" t="s">
        <v>35</v>
      </c>
      <c r="Q214" s="93" t="s">
        <v>96</v>
      </c>
      <c r="R214" s="97" t="s">
        <v>124</v>
      </c>
      <c r="S214" s="95">
        <v>48</v>
      </c>
      <c r="T214" s="95">
        <v>48</v>
      </c>
      <c r="U214" s="97">
        <v>48</v>
      </c>
      <c r="V214" s="95">
        <v>20</v>
      </c>
      <c r="W214" s="95">
        <v>20</v>
      </c>
      <c r="X214" s="97" t="s">
        <v>59</v>
      </c>
      <c r="Y214" s="95" t="s">
        <v>60</v>
      </c>
      <c r="Z214" s="95" t="s">
        <v>161</v>
      </c>
      <c r="AA214" s="97" t="s">
        <v>121</v>
      </c>
      <c r="AB214" s="93" t="s">
        <v>8</v>
      </c>
      <c r="AC214" s="93" t="s">
        <v>132</v>
      </c>
      <c r="AD214" s="97" t="s">
        <v>15</v>
      </c>
      <c r="AE214" s="93" t="s">
        <v>42</v>
      </c>
      <c r="AF214" s="93" t="s">
        <v>129</v>
      </c>
      <c r="AG214" s="97" t="s">
        <v>85</v>
      </c>
      <c r="AH214" s="174">
        <v>1149.9100000000001</v>
      </c>
      <c r="AI214" s="163">
        <f t="shared" si="7"/>
        <v>0</v>
      </c>
      <c r="AJ214" s="23">
        <v>14</v>
      </c>
      <c r="AK214" s="23">
        <v>1346.2484615384617</v>
      </c>
      <c r="AL214" s="163">
        <f t="shared" si="6"/>
        <v>0</v>
      </c>
      <c r="AM214" s="23">
        <v>8</v>
      </c>
    </row>
    <row r="215" spans="1:39" x14ac:dyDescent="0.25">
      <c r="A215" s="88">
        <v>202</v>
      </c>
      <c r="B215" s="177"/>
      <c r="C215" s="91" t="s">
        <v>382</v>
      </c>
      <c r="D215" s="53" t="s">
        <v>48</v>
      </c>
      <c r="E215" s="53" t="s">
        <v>100</v>
      </c>
      <c r="F215" s="97" t="s">
        <v>49</v>
      </c>
      <c r="G215" s="53" t="s">
        <v>50</v>
      </c>
      <c r="H215" s="53" t="s">
        <v>107</v>
      </c>
      <c r="I215" s="97" t="s">
        <v>51</v>
      </c>
      <c r="J215" s="93" t="s">
        <v>57</v>
      </c>
      <c r="K215" s="93" t="s">
        <v>110</v>
      </c>
      <c r="L215" s="97" t="s">
        <v>58</v>
      </c>
      <c r="M215" s="93" t="s">
        <v>8</v>
      </c>
      <c r="N215" s="93" t="s">
        <v>132</v>
      </c>
      <c r="O215" s="97" t="s">
        <v>14</v>
      </c>
      <c r="P215" s="93" t="s">
        <v>35</v>
      </c>
      <c r="Q215" s="93" t="s">
        <v>96</v>
      </c>
      <c r="R215" s="97" t="s">
        <v>124</v>
      </c>
      <c r="S215" s="95">
        <v>48</v>
      </c>
      <c r="T215" s="95">
        <v>48</v>
      </c>
      <c r="U215" s="97">
        <v>48</v>
      </c>
      <c r="V215" s="95">
        <v>20</v>
      </c>
      <c r="W215" s="95">
        <v>20</v>
      </c>
      <c r="X215" s="97" t="s">
        <v>59</v>
      </c>
      <c r="Y215" s="95" t="s">
        <v>60</v>
      </c>
      <c r="Z215" s="95" t="s">
        <v>161</v>
      </c>
      <c r="AA215" s="97" t="s">
        <v>121</v>
      </c>
      <c r="AB215" s="93" t="s">
        <v>8</v>
      </c>
      <c r="AC215" s="93" t="s">
        <v>132</v>
      </c>
      <c r="AD215" s="97" t="s">
        <v>15</v>
      </c>
      <c r="AE215" s="93" t="s">
        <v>46</v>
      </c>
      <c r="AF215" s="93" t="s">
        <v>129</v>
      </c>
      <c r="AG215" s="97" t="s">
        <v>86</v>
      </c>
      <c r="AH215" s="174">
        <v>1441.65</v>
      </c>
      <c r="AI215" s="163">
        <f t="shared" si="7"/>
        <v>0</v>
      </c>
      <c r="AJ215" s="23">
        <v>14</v>
      </c>
      <c r="AK215" s="23">
        <v>1587.3000000000002</v>
      </c>
      <c r="AL215" s="163">
        <f t="shared" si="6"/>
        <v>0</v>
      </c>
      <c r="AM215" s="23">
        <v>8</v>
      </c>
    </row>
    <row r="216" spans="1:39" x14ac:dyDescent="0.25">
      <c r="A216" s="88">
        <v>203</v>
      </c>
      <c r="B216" s="177"/>
      <c r="C216" s="91" t="s">
        <v>383</v>
      </c>
      <c r="D216" s="53" t="s">
        <v>48</v>
      </c>
      <c r="E216" s="53" t="s">
        <v>100</v>
      </c>
      <c r="F216" s="97" t="s">
        <v>49</v>
      </c>
      <c r="G216" s="53" t="s">
        <v>55</v>
      </c>
      <c r="H216" s="53" t="s">
        <v>109</v>
      </c>
      <c r="I216" s="97" t="s">
        <v>56</v>
      </c>
      <c r="J216" s="93" t="s">
        <v>57</v>
      </c>
      <c r="K216" s="93" t="s">
        <v>110</v>
      </c>
      <c r="L216" s="97" t="s">
        <v>58</v>
      </c>
      <c r="M216" s="93" t="s">
        <v>8</v>
      </c>
      <c r="N216" s="93" t="s">
        <v>132</v>
      </c>
      <c r="O216" s="97" t="s">
        <v>14</v>
      </c>
      <c r="P216" s="93" t="s">
        <v>16</v>
      </c>
      <c r="Q216" s="93" t="s">
        <v>575</v>
      </c>
      <c r="R216" s="97" t="s">
        <v>123</v>
      </c>
      <c r="S216" s="95">
        <v>30</v>
      </c>
      <c r="T216" s="95">
        <v>30</v>
      </c>
      <c r="U216" s="97">
        <v>30</v>
      </c>
      <c r="V216" s="95">
        <v>18</v>
      </c>
      <c r="W216" s="95">
        <v>18</v>
      </c>
      <c r="X216" s="97" t="s">
        <v>17</v>
      </c>
      <c r="Y216" s="95" t="s">
        <v>60</v>
      </c>
      <c r="Z216" s="95" t="s">
        <v>161</v>
      </c>
      <c r="AA216" s="97" t="s">
        <v>121</v>
      </c>
      <c r="AB216" s="93" t="s">
        <v>8</v>
      </c>
      <c r="AC216" s="93" t="s">
        <v>132</v>
      </c>
      <c r="AD216" s="97" t="s">
        <v>15</v>
      </c>
      <c r="AE216" s="93" t="s">
        <v>8</v>
      </c>
      <c r="AF216" s="93" t="s">
        <v>132</v>
      </c>
      <c r="AG216" s="97" t="s">
        <v>15</v>
      </c>
      <c r="AH216" s="174">
        <v>468</v>
      </c>
      <c r="AI216" s="163">
        <f t="shared" si="7"/>
        <v>0</v>
      </c>
      <c r="AJ216" s="23">
        <v>15</v>
      </c>
      <c r="AK216" s="23">
        <v>652.6</v>
      </c>
      <c r="AL216" s="163">
        <f t="shared" si="6"/>
        <v>0</v>
      </c>
      <c r="AM216" s="23">
        <v>7</v>
      </c>
    </row>
    <row r="217" spans="1:39" x14ac:dyDescent="0.25">
      <c r="A217" s="88">
        <v>204</v>
      </c>
      <c r="B217" s="177"/>
      <c r="C217" s="91" t="s">
        <v>384</v>
      </c>
      <c r="D217" s="53" t="s">
        <v>48</v>
      </c>
      <c r="E217" s="53" t="s">
        <v>100</v>
      </c>
      <c r="F217" s="97" t="s">
        <v>49</v>
      </c>
      <c r="G217" s="53" t="s">
        <v>55</v>
      </c>
      <c r="H217" s="53" t="s">
        <v>109</v>
      </c>
      <c r="I217" s="97" t="s">
        <v>56</v>
      </c>
      <c r="J217" s="93" t="s">
        <v>57</v>
      </c>
      <c r="K217" s="93" t="s">
        <v>110</v>
      </c>
      <c r="L217" s="97" t="s">
        <v>58</v>
      </c>
      <c r="M217" s="93" t="s">
        <v>8</v>
      </c>
      <c r="N217" s="93" t="s">
        <v>132</v>
      </c>
      <c r="O217" s="97" t="s">
        <v>14</v>
      </c>
      <c r="P217" s="93" t="s">
        <v>16</v>
      </c>
      <c r="Q217" s="93" t="s">
        <v>575</v>
      </c>
      <c r="R217" s="97" t="s">
        <v>123</v>
      </c>
      <c r="S217" s="95">
        <v>30</v>
      </c>
      <c r="T217" s="95">
        <v>30</v>
      </c>
      <c r="U217" s="97">
        <v>30</v>
      </c>
      <c r="V217" s="95">
        <v>20</v>
      </c>
      <c r="W217" s="95">
        <v>20</v>
      </c>
      <c r="X217" s="97" t="s">
        <v>59</v>
      </c>
      <c r="Y217" s="95" t="s">
        <v>60</v>
      </c>
      <c r="Z217" s="95" t="s">
        <v>161</v>
      </c>
      <c r="AA217" s="97" t="s">
        <v>121</v>
      </c>
      <c r="AB217" s="93" t="s">
        <v>8</v>
      </c>
      <c r="AC217" s="93" t="s">
        <v>132</v>
      </c>
      <c r="AD217" s="97" t="s">
        <v>15</v>
      </c>
      <c r="AE217" s="93" t="s">
        <v>8</v>
      </c>
      <c r="AF217" s="93" t="s">
        <v>132</v>
      </c>
      <c r="AG217" s="97" t="s">
        <v>15</v>
      </c>
      <c r="AH217" s="174">
        <v>724.75</v>
      </c>
      <c r="AI217" s="163">
        <f t="shared" si="7"/>
        <v>0</v>
      </c>
      <c r="AJ217" s="23">
        <v>9</v>
      </c>
      <c r="AK217" s="23">
        <v>724.75</v>
      </c>
      <c r="AL217" s="163">
        <f t="shared" si="6"/>
        <v>0</v>
      </c>
      <c r="AM217" s="23">
        <v>7</v>
      </c>
    </row>
    <row r="218" spans="1:39" x14ac:dyDescent="0.25">
      <c r="A218" s="88">
        <v>205</v>
      </c>
      <c r="B218" s="177"/>
      <c r="C218" s="91" t="s">
        <v>385</v>
      </c>
      <c r="D218" s="53" t="s">
        <v>48</v>
      </c>
      <c r="E218" s="53" t="s">
        <v>100</v>
      </c>
      <c r="F218" s="97" t="s">
        <v>49</v>
      </c>
      <c r="G218" s="53" t="s">
        <v>55</v>
      </c>
      <c r="H218" s="53" t="s">
        <v>109</v>
      </c>
      <c r="I218" s="97" t="s">
        <v>56</v>
      </c>
      <c r="J218" s="93" t="s">
        <v>57</v>
      </c>
      <c r="K218" s="93" t="s">
        <v>110</v>
      </c>
      <c r="L218" s="97" t="s">
        <v>58</v>
      </c>
      <c r="M218" s="93" t="s">
        <v>8</v>
      </c>
      <c r="N218" s="93" t="s">
        <v>132</v>
      </c>
      <c r="O218" s="97" t="s">
        <v>14</v>
      </c>
      <c r="P218" s="93" t="s">
        <v>16</v>
      </c>
      <c r="Q218" s="93" t="s">
        <v>575</v>
      </c>
      <c r="R218" s="97" t="s">
        <v>123</v>
      </c>
      <c r="S218" s="95">
        <v>36</v>
      </c>
      <c r="T218" s="95">
        <v>36</v>
      </c>
      <c r="U218" s="97">
        <v>36</v>
      </c>
      <c r="V218" s="95">
        <v>18</v>
      </c>
      <c r="W218" s="95">
        <v>18</v>
      </c>
      <c r="X218" s="97" t="s">
        <v>17</v>
      </c>
      <c r="Y218" s="95" t="s">
        <v>60</v>
      </c>
      <c r="Z218" s="95" t="s">
        <v>161</v>
      </c>
      <c r="AA218" s="97" t="s">
        <v>121</v>
      </c>
      <c r="AB218" s="93" t="s">
        <v>8</v>
      </c>
      <c r="AC218" s="93" t="s">
        <v>132</v>
      </c>
      <c r="AD218" s="97" t="s">
        <v>15</v>
      </c>
      <c r="AE218" s="93" t="s">
        <v>8</v>
      </c>
      <c r="AF218" s="93" t="s">
        <v>132</v>
      </c>
      <c r="AG218" s="97" t="s">
        <v>15</v>
      </c>
      <c r="AH218" s="174">
        <v>515.96</v>
      </c>
      <c r="AI218" s="163">
        <f t="shared" si="7"/>
        <v>0</v>
      </c>
      <c r="AJ218" s="23">
        <v>16</v>
      </c>
      <c r="AK218" s="23">
        <v>690.95</v>
      </c>
      <c r="AL218" s="163">
        <f t="shared" si="6"/>
        <v>0</v>
      </c>
      <c r="AM218" s="23">
        <v>7</v>
      </c>
    </row>
    <row r="219" spans="1:39" x14ac:dyDescent="0.25">
      <c r="A219" s="88">
        <v>206</v>
      </c>
      <c r="B219" s="177"/>
      <c r="C219" s="91" t="s">
        <v>386</v>
      </c>
      <c r="D219" s="53" t="s">
        <v>48</v>
      </c>
      <c r="E219" s="53" t="s">
        <v>100</v>
      </c>
      <c r="F219" s="97" t="s">
        <v>49</v>
      </c>
      <c r="G219" s="53" t="s">
        <v>55</v>
      </c>
      <c r="H219" s="53" t="s">
        <v>109</v>
      </c>
      <c r="I219" s="97" t="s">
        <v>56</v>
      </c>
      <c r="J219" s="93" t="s">
        <v>57</v>
      </c>
      <c r="K219" s="93" t="s">
        <v>110</v>
      </c>
      <c r="L219" s="97" t="s">
        <v>58</v>
      </c>
      <c r="M219" s="93" t="s">
        <v>8</v>
      </c>
      <c r="N219" s="93" t="s">
        <v>132</v>
      </c>
      <c r="O219" s="97" t="s">
        <v>14</v>
      </c>
      <c r="P219" s="93" t="s">
        <v>16</v>
      </c>
      <c r="Q219" s="93" t="s">
        <v>575</v>
      </c>
      <c r="R219" s="97" t="s">
        <v>123</v>
      </c>
      <c r="S219" s="95">
        <v>36</v>
      </c>
      <c r="T219" s="95">
        <v>36</v>
      </c>
      <c r="U219" s="97">
        <v>36</v>
      </c>
      <c r="V219" s="95">
        <v>20</v>
      </c>
      <c r="W219" s="95">
        <v>20</v>
      </c>
      <c r="X219" s="97" t="s">
        <v>59</v>
      </c>
      <c r="Y219" s="95" t="s">
        <v>60</v>
      </c>
      <c r="Z219" s="95" t="s">
        <v>161</v>
      </c>
      <c r="AA219" s="97" t="s">
        <v>121</v>
      </c>
      <c r="AB219" s="93" t="s">
        <v>8</v>
      </c>
      <c r="AC219" s="93" t="s">
        <v>132</v>
      </c>
      <c r="AD219" s="97" t="s">
        <v>15</v>
      </c>
      <c r="AE219" s="93" t="s">
        <v>8</v>
      </c>
      <c r="AF219" s="93" t="s">
        <v>132</v>
      </c>
      <c r="AG219" s="97" t="s">
        <v>15</v>
      </c>
      <c r="AH219" s="174">
        <v>768.3</v>
      </c>
      <c r="AI219" s="163">
        <f t="shared" si="7"/>
        <v>0</v>
      </c>
      <c r="AJ219" s="23">
        <v>9</v>
      </c>
      <c r="AK219" s="23">
        <v>768.3</v>
      </c>
      <c r="AL219" s="163">
        <f t="shared" si="6"/>
        <v>0</v>
      </c>
      <c r="AM219" s="23">
        <v>7</v>
      </c>
    </row>
    <row r="220" spans="1:39" x14ac:dyDescent="0.25">
      <c r="A220" s="88">
        <v>207</v>
      </c>
      <c r="B220" s="177"/>
      <c r="C220" s="91" t="s">
        <v>387</v>
      </c>
      <c r="D220" s="53" t="s">
        <v>48</v>
      </c>
      <c r="E220" s="53" t="s">
        <v>100</v>
      </c>
      <c r="F220" s="97" t="s">
        <v>49</v>
      </c>
      <c r="G220" s="53" t="s">
        <v>55</v>
      </c>
      <c r="H220" s="53" t="s">
        <v>109</v>
      </c>
      <c r="I220" s="97" t="s">
        <v>56</v>
      </c>
      <c r="J220" s="93" t="s">
        <v>57</v>
      </c>
      <c r="K220" s="93" t="s">
        <v>110</v>
      </c>
      <c r="L220" s="97" t="s">
        <v>58</v>
      </c>
      <c r="M220" s="93" t="s">
        <v>8</v>
      </c>
      <c r="N220" s="93" t="s">
        <v>132</v>
      </c>
      <c r="O220" s="97" t="s">
        <v>14</v>
      </c>
      <c r="P220" s="93" t="s">
        <v>16</v>
      </c>
      <c r="Q220" s="93" t="s">
        <v>575</v>
      </c>
      <c r="R220" s="97" t="s">
        <v>123</v>
      </c>
      <c r="S220" s="95">
        <v>48</v>
      </c>
      <c r="T220" s="95">
        <v>48</v>
      </c>
      <c r="U220" s="97">
        <v>48</v>
      </c>
      <c r="V220" s="95">
        <v>18</v>
      </c>
      <c r="W220" s="95">
        <v>18</v>
      </c>
      <c r="X220" s="97" t="s">
        <v>17</v>
      </c>
      <c r="Y220" s="95" t="s">
        <v>60</v>
      </c>
      <c r="Z220" s="95" t="s">
        <v>161</v>
      </c>
      <c r="AA220" s="97" t="s">
        <v>121</v>
      </c>
      <c r="AB220" s="93" t="s">
        <v>8</v>
      </c>
      <c r="AC220" s="93" t="s">
        <v>132</v>
      </c>
      <c r="AD220" s="97" t="s">
        <v>15</v>
      </c>
      <c r="AE220" s="93" t="s">
        <v>8</v>
      </c>
      <c r="AF220" s="93" t="s">
        <v>132</v>
      </c>
      <c r="AG220" s="97" t="s">
        <v>15</v>
      </c>
      <c r="AH220" s="174">
        <v>652.03</v>
      </c>
      <c r="AI220" s="163">
        <f t="shared" si="7"/>
        <v>0</v>
      </c>
      <c r="AJ220" s="23">
        <v>6</v>
      </c>
      <c r="AK220" s="23">
        <v>936</v>
      </c>
      <c r="AL220" s="163">
        <f t="shared" si="6"/>
        <v>0</v>
      </c>
      <c r="AM220" s="23">
        <v>4</v>
      </c>
    </row>
    <row r="221" spans="1:39" x14ac:dyDescent="0.25">
      <c r="A221" s="88">
        <v>208</v>
      </c>
      <c r="B221" s="177"/>
      <c r="C221" s="91" t="s">
        <v>388</v>
      </c>
      <c r="D221" s="53" t="s">
        <v>48</v>
      </c>
      <c r="E221" s="53" t="s">
        <v>100</v>
      </c>
      <c r="F221" s="97" t="s">
        <v>49</v>
      </c>
      <c r="G221" s="53" t="s">
        <v>55</v>
      </c>
      <c r="H221" s="53" t="s">
        <v>109</v>
      </c>
      <c r="I221" s="97" t="s">
        <v>56</v>
      </c>
      <c r="J221" s="93" t="s">
        <v>57</v>
      </c>
      <c r="K221" s="93" t="s">
        <v>110</v>
      </c>
      <c r="L221" s="97" t="s">
        <v>58</v>
      </c>
      <c r="M221" s="93" t="s">
        <v>8</v>
      </c>
      <c r="N221" s="93" t="s">
        <v>132</v>
      </c>
      <c r="O221" s="97" t="s">
        <v>14</v>
      </c>
      <c r="P221" s="93" t="s">
        <v>16</v>
      </c>
      <c r="Q221" s="93" t="s">
        <v>575</v>
      </c>
      <c r="R221" s="97" t="s">
        <v>123</v>
      </c>
      <c r="S221" s="95">
        <v>48</v>
      </c>
      <c r="T221" s="95">
        <v>48</v>
      </c>
      <c r="U221" s="97">
        <v>48</v>
      </c>
      <c r="V221" s="95">
        <v>20</v>
      </c>
      <c r="W221" s="95">
        <v>20</v>
      </c>
      <c r="X221" s="97" t="s">
        <v>59</v>
      </c>
      <c r="Y221" s="95" t="s">
        <v>60</v>
      </c>
      <c r="Z221" s="95" t="s">
        <v>161</v>
      </c>
      <c r="AA221" s="97" t="s">
        <v>121</v>
      </c>
      <c r="AB221" s="93" t="s">
        <v>8</v>
      </c>
      <c r="AC221" s="93" t="s">
        <v>132</v>
      </c>
      <c r="AD221" s="97" t="s">
        <v>15</v>
      </c>
      <c r="AE221" s="93" t="s">
        <v>8</v>
      </c>
      <c r="AF221" s="93" t="s">
        <v>132</v>
      </c>
      <c r="AG221" s="97" t="s">
        <v>15</v>
      </c>
      <c r="AH221" s="174">
        <v>964.56</v>
      </c>
      <c r="AI221" s="163">
        <f t="shared" si="7"/>
        <v>0</v>
      </c>
      <c r="AJ221" s="23">
        <v>5</v>
      </c>
      <c r="AK221" s="23">
        <v>984</v>
      </c>
      <c r="AL221" s="163">
        <f t="shared" si="6"/>
        <v>0</v>
      </c>
      <c r="AM221" s="23">
        <v>4</v>
      </c>
    </row>
    <row r="222" spans="1:39" x14ac:dyDescent="0.25">
      <c r="A222" s="88">
        <v>209</v>
      </c>
      <c r="B222" s="177"/>
      <c r="C222" s="91" t="s">
        <v>389</v>
      </c>
      <c r="D222" s="53" t="s">
        <v>48</v>
      </c>
      <c r="E222" s="53" t="s">
        <v>100</v>
      </c>
      <c r="F222" s="97" t="s">
        <v>49</v>
      </c>
      <c r="G222" s="53" t="s">
        <v>55</v>
      </c>
      <c r="H222" s="53" t="s">
        <v>109</v>
      </c>
      <c r="I222" s="97" t="s">
        <v>56</v>
      </c>
      <c r="J222" s="93" t="s">
        <v>57</v>
      </c>
      <c r="K222" s="93" t="s">
        <v>110</v>
      </c>
      <c r="L222" s="97" t="s">
        <v>58</v>
      </c>
      <c r="M222" s="93" t="s">
        <v>8</v>
      </c>
      <c r="N222" s="93" t="s">
        <v>132</v>
      </c>
      <c r="O222" s="97" t="s">
        <v>14</v>
      </c>
      <c r="P222" s="93" t="s">
        <v>35</v>
      </c>
      <c r="Q222" s="93" t="s">
        <v>96</v>
      </c>
      <c r="R222" s="97" t="s">
        <v>124</v>
      </c>
      <c r="S222" s="95">
        <v>30</v>
      </c>
      <c r="T222" s="95">
        <v>30</v>
      </c>
      <c r="U222" s="97">
        <v>30</v>
      </c>
      <c r="V222" s="95">
        <v>18</v>
      </c>
      <c r="W222" s="95">
        <v>18</v>
      </c>
      <c r="X222" s="97" t="s">
        <v>17</v>
      </c>
      <c r="Y222" s="95" t="s">
        <v>60</v>
      </c>
      <c r="Z222" s="95" t="s">
        <v>161</v>
      </c>
      <c r="AA222" s="97" t="s">
        <v>121</v>
      </c>
      <c r="AB222" s="93" t="s">
        <v>8</v>
      </c>
      <c r="AC222" s="93" t="s">
        <v>132</v>
      </c>
      <c r="AD222" s="97" t="s">
        <v>15</v>
      </c>
      <c r="AE222" s="93" t="s">
        <v>8</v>
      </c>
      <c r="AF222" s="93" t="s">
        <v>132</v>
      </c>
      <c r="AG222" s="97" t="s">
        <v>15</v>
      </c>
      <c r="AH222" s="174">
        <v>636</v>
      </c>
      <c r="AI222" s="163">
        <f t="shared" si="7"/>
        <v>0</v>
      </c>
      <c r="AJ222" s="23">
        <v>13</v>
      </c>
      <c r="AK222" s="23">
        <v>694.35</v>
      </c>
      <c r="AL222" s="163">
        <f t="shared" si="6"/>
        <v>0</v>
      </c>
      <c r="AM222" s="23">
        <v>8</v>
      </c>
    </row>
    <row r="223" spans="1:39" x14ac:dyDescent="0.25">
      <c r="A223" s="88">
        <v>210</v>
      </c>
      <c r="B223" s="177"/>
      <c r="C223" s="91" t="s">
        <v>390</v>
      </c>
      <c r="D223" s="53" t="s">
        <v>48</v>
      </c>
      <c r="E223" s="53" t="s">
        <v>100</v>
      </c>
      <c r="F223" s="97" t="s">
        <v>49</v>
      </c>
      <c r="G223" s="53" t="s">
        <v>55</v>
      </c>
      <c r="H223" s="53" t="s">
        <v>109</v>
      </c>
      <c r="I223" s="97" t="s">
        <v>56</v>
      </c>
      <c r="J223" s="93" t="s">
        <v>57</v>
      </c>
      <c r="K223" s="93" t="s">
        <v>110</v>
      </c>
      <c r="L223" s="97" t="s">
        <v>58</v>
      </c>
      <c r="M223" s="93" t="s">
        <v>8</v>
      </c>
      <c r="N223" s="93" t="s">
        <v>132</v>
      </c>
      <c r="O223" s="97" t="s">
        <v>14</v>
      </c>
      <c r="P223" s="93" t="s">
        <v>35</v>
      </c>
      <c r="Q223" s="93" t="s">
        <v>96</v>
      </c>
      <c r="R223" s="97" t="s">
        <v>124</v>
      </c>
      <c r="S223" s="95">
        <v>30</v>
      </c>
      <c r="T223" s="95">
        <v>30</v>
      </c>
      <c r="U223" s="97">
        <v>30</v>
      </c>
      <c r="V223" s="95">
        <v>20</v>
      </c>
      <c r="W223" s="95">
        <v>20</v>
      </c>
      <c r="X223" s="97" t="s">
        <v>59</v>
      </c>
      <c r="Y223" s="95" t="s">
        <v>60</v>
      </c>
      <c r="Z223" s="95" t="s">
        <v>161</v>
      </c>
      <c r="AA223" s="97" t="s">
        <v>121</v>
      </c>
      <c r="AB223" s="93" t="s">
        <v>8</v>
      </c>
      <c r="AC223" s="93" t="s">
        <v>132</v>
      </c>
      <c r="AD223" s="97" t="s">
        <v>15</v>
      </c>
      <c r="AE223" s="93" t="s">
        <v>8</v>
      </c>
      <c r="AF223" s="93" t="s">
        <v>132</v>
      </c>
      <c r="AG223" s="97" t="s">
        <v>15</v>
      </c>
      <c r="AH223" s="174">
        <v>648</v>
      </c>
      <c r="AI223" s="163">
        <f t="shared" si="7"/>
        <v>0</v>
      </c>
      <c r="AJ223" s="23">
        <v>14</v>
      </c>
      <c r="AK223" s="23">
        <v>700.35</v>
      </c>
      <c r="AL223" s="163">
        <f t="shared" si="6"/>
        <v>0</v>
      </c>
      <c r="AM223" s="23">
        <v>8</v>
      </c>
    </row>
    <row r="224" spans="1:39" x14ac:dyDescent="0.25">
      <c r="A224" s="88">
        <v>211</v>
      </c>
      <c r="B224" s="177"/>
      <c r="C224" s="91" t="s">
        <v>391</v>
      </c>
      <c r="D224" s="53" t="s">
        <v>48</v>
      </c>
      <c r="E224" s="53" t="s">
        <v>100</v>
      </c>
      <c r="F224" s="97" t="s">
        <v>49</v>
      </c>
      <c r="G224" s="53" t="s">
        <v>55</v>
      </c>
      <c r="H224" s="53" t="s">
        <v>109</v>
      </c>
      <c r="I224" s="97" t="s">
        <v>56</v>
      </c>
      <c r="J224" s="93" t="s">
        <v>57</v>
      </c>
      <c r="K224" s="93" t="s">
        <v>110</v>
      </c>
      <c r="L224" s="97" t="s">
        <v>58</v>
      </c>
      <c r="M224" s="93" t="s">
        <v>8</v>
      </c>
      <c r="N224" s="93" t="s">
        <v>132</v>
      </c>
      <c r="O224" s="97" t="s">
        <v>14</v>
      </c>
      <c r="P224" s="93" t="s">
        <v>35</v>
      </c>
      <c r="Q224" s="93" t="s">
        <v>96</v>
      </c>
      <c r="R224" s="97" t="s">
        <v>124</v>
      </c>
      <c r="S224" s="95">
        <v>36</v>
      </c>
      <c r="T224" s="95">
        <v>36</v>
      </c>
      <c r="U224" s="97">
        <v>36</v>
      </c>
      <c r="V224" s="95">
        <v>18</v>
      </c>
      <c r="W224" s="95">
        <v>18</v>
      </c>
      <c r="X224" s="97" t="s">
        <v>17</v>
      </c>
      <c r="Y224" s="95" t="s">
        <v>60</v>
      </c>
      <c r="Z224" s="95" t="s">
        <v>161</v>
      </c>
      <c r="AA224" s="97" t="s">
        <v>121</v>
      </c>
      <c r="AB224" s="93" t="s">
        <v>8</v>
      </c>
      <c r="AC224" s="93" t="s">
        <v>132</v>
      </c>
      <c r="AD224" s="97" t="s">
        <v>15</v>
      </c>
      <c r="AE224" s="93" t="s">
        <v>8</v>
      </c>
      <c r="AF224" s="93" t="s">
        <v>132</v>
      </c>
      <c r="AG224" s="97" t="s">
        <v>15</v>
      </c>
      <c r="AH224" s="174">
        <v>660</v>
      </c>
      <c r="AI224" s="163">
        <f t="shared" si="7"/>
        <v>0</v>
      </c>
      <c r="AJ224" s="23">
        <v>13</v>
      </c>
      <c r="AK224" s="23">
        <v>741.50923076923084</v>
      </c>
      <c r="AL224" s="163">
        <f t="shared" si="6"/>
        <v>0</v>
      </c>
      <c r="AM224" s="23">
        <v>8</v>
      </c>
    </row>
    <row r="225" spans="1:39" x14ac:dyDescent="0.25">
      <c r="A225" s="88">
        <v>212</v>
      </c>
      <c r="B225" s="177"/>
      <c r="C225" s="91" t="s">
        <v>392</v>
      </c>
      <c r="D225" s="53" t="s">
        <v>48</v>
      </c>
      <c r="E225" s="53" t="s">
        <v>100</v>
      </c>
      <c r="F225" s="97" t="s">
        <v>49</v>
      </c>
      <c r="G225" s="53" t="s">
        <v>55</v>
      </c>
      <c r="H225" s="53" t="s">
        <v>109</v>
      </c>
      <c r="I225" s="97" t="s">
        <v>56</v>
      </c>
      <c r="J225" s="93" t="s">
        <v>57</v>
      </c>
      <c r="K225" s="93" t="s">
        <v>110</v>
      </c>
      <c r="L225" s="97" t="s">
        <v>58</v>
      </c>
      <c r="M225" s="93" t="s">
        <v>8</v>
      </c>
      <c r="N225" s="93" t="s">
        <v>132</v>
      </c>
      <c r="O225" s="97" t="s">
        <v>14</v>
      </c>
      <c r="P225" s="93" t="s">
        <v>35</v>
      </c>
      <c r="Q225" s="93" t="s">
        <v>96</v>
      </c>
      <c r="R225" s="97" t="s">
        <v>124</v>
      </c>
      <c r="S225" s="95">
        <v>36</v>
      </c>
      <c r="T225" s="95">
        <v>36</v>
      </c>
      <c r="U225" s="97">
        <v>36</v>
      </c>
      <c r="V225" s="95">
        <v>20</v>
      </c>
      <c r="W225" s="95">
        <v>20</v>
      </c>
      <c r="X225" s="97" t="s">
        <v>59</v>
      </c>
      <c r="Y225" s="95" t="s">
        <v>60</v>
      </c>
      <c r="Z225" s="95" t="s">
        <v>161</v>
      </c>
      <c r="AA225" s="97" t="s">
        <v>121</v>
      </c>
      <c r="AB225" s="93" t="s">
        <v>8</v>
      </c>
      <c r="AC225" s="93" t="s">
        <v>132</v>
      </c>
      <c r="AD225" s="97" t="s">
        <v>15</v>
      </c>
      <c r="AE225" s="93" t="s">
        <v>8</v>
      </c>
      <c r="AF225" s="93" t="s">
        <v>132</v>
      </c>
      <c r="AG225" s="97" t="s">
        <v>15</v>
      </c>
      <c r="AH225" s="174">
        <v>672</v>
      </c>
      <c r="AI225" s="163">
        <f t="shared" si="7"/>
        <v>0</v>
      </c>
      <c r="AJ225" s="23">
        <v>14</v>
      </c>
      <c r="AK225" s="23">
        <v>741.50923076923084</v>
      </c>
      <c r="AL225" s="163">
        <f t="shared" si="6"/>
        <v>0</v>
      </c>
      <c r="AM225" s="23">
        <v>8</v>
      </c>
    </row>
    <row r="226" spans="1:39" x14ac:dyDescent="0.25">
      <c r="A226" s="88">
        <v>213</v>
      </c>
      <c r="B226" s="177"/>
      <c r="C226" s="91" t="s">
        <v>393</v>
      </c>
      <c r="D226" s="53" t="s">
        <v>48</v>
      </c>
      <c r="E226" s="53" t="s">
        <v>100</v>
      </c>
      <c r="F226" s="97" t="s">
        <v>49</v>
      </c>
      <c r="G226" s="53" t="s">
        <v>55</v>
      </c>
      <c r="H226" s="53" t="s">
        <v>109</v>
      </c>
      <c r="I226" s="97" t="s">
        <v>56</v>
      </c>
      <c r="J226" s="93" t="s">
        <v>57</v>
      </c>
      <c r="K226" s="93" t="s">
        <v>110</v>
      </c>
      <c r="L226" s="97" t="s">
        <v>58</v>
      </c>
      <c r="M226" s="93" t="s">
        <v>8</v>
      </c>
      <c r="N226" s="93" t="s">
        <v>132</v>
      </c>
      <c r="O226" s="97" t="s">
        <v>14</v>
      </c>
      <c r="P226" s="93" t="s">
        <v>35</v>
      </c>
      <c r="Q226" s="93" t="s">
        <v>96</v>
      </c>
      <c r="R226" s="97" t="s">
        <v>124</v>
      </c>
      <c r="S226" s="95">
        <v>48</v>
      </c>
      <c r="T226" s="95">
        <v>48</v>
      </c>
      <c r="U226" s="97">
        <v>48</v>
      </c>
      <c r="V226" s="95">
        <v>18</v>
      </c>
      <c r="W226" s="95">
        <v>18</v>
      </c>
      <c r="X226" s="97" t="s">
        <v>17</v>
      </c>
      <c r="Y226" s="95" t="s">
        <v>60</v>
      </c>
      <c r="Z226" s="95" t="s">
        <v>161</v>
      </c>
      <c r="AA226" s="97" t="s">
        <v>121</v>
      </c>
      <c r="AB226" s="93" t="s">
        <v>8</v>
      </c>
      <c r="AC226" s="93" t="s">
        <v>132</v>
      </c>
      <c r="AD226" s="97" t="s">
        <v>15</v>
      </c>
      <c r="AE226" s="93" t="s">
        <v>8</v>
      </c>
      <c r="AF226" s="93" t="s">
        <v>132</v>
      </c>
      <c r="AG226" s="97" t="s">
        <v>15</v>
      </c>
      <c r="AH226" s="174">
        <v>1100.3499999999999</v>
      </c>
      <c r="AI226" s="163">
        <f t="shared" si="7"/>
        <v>0</v>
      </c>
      <c r="AJ226" s="23">
        <v>13</v>
      </c>
      <c r="AK226" s="23">
        <v>1270.4696153846157</v>
      </c>
      <c r="AL226" s="163">
        <f t="shared" si="6"/>
        <v>0</v>
      </c>
      <c r="AM226" s="23">
        <v>8</v>
      </c>
    </row>
    <row r="227" spans="1:39" x14ac:dyDescent="0.25">
      <c r="A227" s="88">
        <v>214</v>
      </c>
      <c r="B227" s="177"/>
      <c r="C227" s="91" t="s">
        <v>394</v>
      </c>
      <c r="D227" s="53" t="s">
        <v>48</v>
      </c>
      <c r="E227" s="53" t="s">
        <v>100</v>
      </c>
      <c r="F227" s="97" t="s">
        <v>49</v>
      </c>
      <c r="G227" s="53" t="s">
        <v>55</v>
      </c>
      <c r="H227" s="53" t="s">
        <v>109</v>
      </c>
      <c r="I227" s="97" t="s">
        <v>56</v>
      </c>
      <c r="J227" s="93" t="s">
        <v>57</v>
      </c>
      <c r="K227" s="93" t="s">
        <v>110</v>
      </c>
      <c r="L227" s="97" t="s">
        <v>58</v>
      </c>
      <c r="M227" s="93" t="s">
        <v>8</v>
      </c>
      <c r="N227" s="93" t="s">
        <v>132</v>
      </c>
      <c r="O227" s="97" t="s">
        <v>14</v>
      </c>
      <c r="P227" s="93" t="s">
        <v>35</v>
      </c>
      <c r="Q227" s="93" t="s">
        <v>96</v>
      </c>
      <c r="R227" s="97" t="s">
        <v>124</v>
      </c>
      <c r="S227" s="95">
        <v>48</v>
      </c>
      <c r="T227" s="95">
        <v>48</v>
      </c>
      <c r="U227" s="97">
        <v>48</v>
      </c>
      <c r="V227" s="95">
        <v>20</v>
      </c>
      <c r="W227" s="95">
        <v>20</v>
      </c>
      <c r="X227" s="97" t="s">
        <v>59</v>
      </c>
      <c r="Y227" s="95" t="s">
        <v>60</v>
      </c>
      <c r="Z227" s="95" t="s">
        <v>161</v>
      </c>
      <c r="AA227" s="97" t="s">
        <v>121</v>
      </c>
      <c r="AB227" s="93" t="s">
        <v>8</v>
      </c>
      <c r="AC227" s="93" t="s">
        <v>132</v>
      </c>
      <c r="AD227" s="97" t="s">
        <v>15</v>
      </c>
      <c r="AE227" s="93" t="s">
        <v>8</v>
      </c>
      <c r="AF227" s="93" t="s">
        <v>132</v>
      </c>
      <c r="AG227" s="97" t="s">
        <v>15</v>
      </c>
      <c r="AH227" s="174">
        <v>1100.3499999999999</v>
      </c>
      <c r="AI227" s="163">
        <f t="shared" si="7"/>
        <v>0</v>
      </c>
      <c r="AJ227" s="23">
        <v>13</v>
      </c>
      <c r="AK227" s="23">
        <v>1270.4696153846157</v>
      </c>
      <c r="AL227" s="163">
        <f t="shared" si="6"/>
        <v>0</v>
      </c>
      <c r="AM227" s="23">
        <v>8</v>
      </c>
    </row>
    <row r="228" spans="1:39" x14ac:dyDescent="0.25">
      <c r="A228" s="88">
        <v>215</v>
      </c>
      <c r="B228" s="177"/>
      <c r="C228" s="91" t="s">
        <v>395</v>
      </c>
      <c r="D228" s="53" t="s">
        <v>48</v>
      </c>
      <c r="E228" s="53" t="s">
        <v>100</v>
      </c>
      <c r="F228" s="97" t="s">
        <v>49</v>
      </c>
      <c r="G228" s="53" t="s">
        <v>50</v>
      </c>
      <c r="H228" s="53" t="s">
        <v>107</v>
      </c>
      <c r="I228" s="97" t="s">
        <v>51</v>
      </c>
      <c r="J228" s="93" t="s">
        <v>61</v>
      </c>
      <c r="K228" s="93" t="s">
        <v>112</v>
      </c>
      <c r="L228" s="97" t="s">
        <v>62</v>
      </c>
      <c r="M228" s="93" t="s">
        <v>8</v>
      </c>
      <c r="N228" s="93" t="s">
        <v>132</v>
      </c>
      <c r="O228" s="97" t="s">
        <v>14</v>
      </c>
      <c r="P228" s="93" t="s">
        <v>16</v>
      </c>
      <c r="Q228" s="93" t="s">
        <v>575</v>
      </c>
      <c r="R228" s="97" t="s">
        <v>123</v>
      </c>
      <c r="S228" s="95">
        <v>30</v>
      </c>
      <c r="T228" s="95">
        <v>30</v>
      </c>
      <c r="U228" s="97">
        <v>30</v>
      </c>
      <c r="V228" s="95">
        <v>18</v>
      </c>
      <c r="W228" s="95">
        <v>18</v>
      </c>
      <c r="X228" s="97" t="s">
        <v>17</v>
      </c>
      <c r="Y228" s="95" t="s">
        <v>63</v>
      </c>
      <c r="Z228" s="95" t="s">
        <v>162</v>
      </c>
      <c r="AA228" s="97" t="s">
        <v>122</v>
      </c>
      <c r="AB228" s="93" t="s">
        <v>8</v>
      </c>
      <c r="AC228" s="93" t="s">
        <v>132</v>
      </c>
      <c r="AD228" s="97" t="s">
        <v>15</v>
      </c>
      <c r="AE228" s="93" t="s">
        <v>42</v>
      </c>
      <c r="AF228" s="93" t="s">
        <v>129</v>
      </c>
      <c r="AG228" s="97" t="s">
        <v>85</v>
      </c>
      <c r="AH228" s="174">
        <v>976.95</v>
      </c>
      <c r="AI228" s="163">
        <f t="shared" si="7"/>
        <v>0</v>
      </c>
      <c r="AJ228" s="23">
        <v>22</v>
      </c>
      <c r="AK228" s="23">
        <v>798.97500000000002</v>
      </c>
      <c r="AL228" s="163">
        <f t="shared" si="6"/>
        <v>0</v>
      </c>
      <c r="AM228" s="23">
        <v>8</v>
      </c>
    </row>
    <row r="229" spans="1:39" x14ac:dyDescent="0.25">
      <c r="A229" s="88">
        <v>216</v>
      </c>
      <c r="B229" s="177"/>
      <c r="C229" s="91" t="s">
        <v>396</v>
      </c>
      <c r="D229" s="53" t="s">
        <v>48</v>
      </c>
      <c r="E229" s="53" t="s">
        <v>100</v>
      </c>
      <c r="F229" s="97" t="s">
        <v>49</v>
      </c>
      <c r="G229" s="53" t="s">
        <v>50</v>
      </c>
      <c r="H229" s="53" t="s">
        <v>107</v>
      </c>
      <c r="I229" s="97" t="s">
        <v>51</v>
      </c>
      <c r="J229" s="93" t="s">
        <v>61</v>
      </c>
      <c r="K229" s="93" t="s">
        <v>112</v>
      </c>
      <c r="L229" s="97" t="s">
        <v>62</v>
      </c>
      <c r="M229" s="93" t="s">
        <v>8</v>
      </c>
      <c r="N229" s="93" t="s">
        <v>132</v>
      </c>
      <c r="O229" s="97" t="s">
        <v>14</v>
      </c>
      <c r="P229" s="93" t="s">
        <v>16</v>
      </c>
      <c r="Q229" s="93" t="s">
        <v>575</v>
      </c>
      <c r="R229" s="97" t="s">
        <v>123</v>
      </c>
      <c r="S229" s="95">
        <v>30</v>
      </c>
      <c r="T229" s="95">
        <v>30</v>
      </c>
      <c r="U229" s="97">
        <v>30</v>
      </c>
      <c r="V229" s="95">
        <v>18</v>
      </c>
      <c r="W229" s="95">
        <v>18</v>
      </c>
      <c r="X229" s="97" t="s">
        <v>17</v>
      </c>
      <c r="Y229" s="95" t="s">
        <v>63</v>
      </c>
      <c r="Z229" s="95" t="s">
        <v>162</v>
      </c>
      <c r="AA229" s="97" t="s">
        <v>122</v>
      </c>
      <c r="AB229" s="93" t="s">
        <v>8</v>
      </c>
      <c r="AC229" s="93" t="s">
        <v>132</v>
      </c>
      <c r="AD229" s="97" t="s">
        <v>15</v>
      </c>
      <c r="AE229" s="93" t="s">
        <v>46</v>
      </c>
      <c r="AF229" s="93" t="s">
        <v>129</v>
      </c>
      <c r="AG229" s="97" t="s">
        <v>86</v>
      </c>
      <c r="AH229" s="174">
        <v>1882</v>
      </c>
      <c r="AI229" s="163">
        <f t="shared" si="7"/>
        <v>0</v>
      </c>
      <c r="AJ229" s="23">
        <v>19</v>
      </c>
      <c r="AK229" s="23">
        <v>1007.4000000000001</v>
      </c>
      <c r="AL229" s="163">
        <f t="shared" si="6"/>
        <v>0</v>
      </c>
      <c r="AM229" s="23">
        <v>8</v>
      </c>
    </row>
    <row r="230" spans="1:39" x14ac:dyDescent="0.25">
      <c r="A230" s="88">
        <v>217</v>
      </c>
      <c r="B230" s="177"/>
      <c r="C230" s="91" t="s">
        <v>397</v>
      </c>
      <c r="D230" s="53" t="s">
        <v>48</v>
      </c>
      <c r="E230" s="53" t="s">
        <v>100</v>
      </c>
      <c r="F230" s="97" t="s">
        <v>49</v>
      </c>
      <c r="G230" s="53" t="s">
        <v>50</v>
      </c>
      <c r="H230" s="53" t="s">
        <v>107</v>
      </c>
      <c r="I230" s="97" t="s">
        <v>51</v>
      </c>
      <c r="J230" s="93" t="s">
        <v>61</v>
      </c>
      <c r="K230" s="93" t="s">
        <v>112</v>
      </c>
      <c r="L230" s="97" t="s">
        <v>62</v>
      </c>
      <c r="M230" s="93" t="s">
        <v>8</v>
      </c>
      <c r="N230" s="93" t="s">
        <v>132</v>
      </c>
      <c r="O230" s="97" t="s">
        <v>14</v>
      </c>
      <c r="P230" s="93" t="s">
        <v>16</v>
      </c>
      <c r="Q230" s="93" t="s">
        <v>575</v>
      </c>
      <c r="R230" s="97" t="s">
        <v>123</v>
      </c>
      <c r="S230" s="95">
        <v>30</v>
      </c>
      <c r="T230" s="95">
        <v>30</v>
      </c>
      <c r="U230" s="97">
        <v>30</v>
      </c>
      <c r="V230" s="95">
        <v>20</v>
      </c>
      <c r="W230" s="95">
        <v>20</v>
      </c>
      <c r="X230" s="97" t="s">
        <v>59</v>
      </c>
      <c r="Y230" s="95" t="s">
        <v>63</v>
      </c>
      <c r="Z230" s="95" t="s">
        <v>162</v>
      </c>
      <c r="AA230" s="97" t="s">
        <v>122</v>
      </c>
      <c r="AB230" s="93" t="s">
        <v>8</v>
      </c>
      <c r="AC230" s="93" t="s">
        <v>132</v>
      </c>
      <c r="AD230" s="97" t="s">
        <v>15</v>
      </c>
      <c r="AE230" s="93" t="s">
        <v>42</v>
      </c>
      <c r="AF230" s="93" t="s">
        <v>129</v>
      </c>
      <c r="AG230" s="97" t="s">
        <v>85</v>
      </c>
      <c r="AH230" s="174">
        <v>686.31</v>
      </c>
      <c r="AI230" s="163">
        <f t="shared" si="7"/>
        <v>0</v>
      </c>
      <c r="AJ230" s="23">
        <v>11</v>
      </c>
      <c r="AK230" s="23">
        <v>913.20679999999993</v>
      </c>
      <c r="AL230" s="163">
        <f t="shared" si="6"/>
        <v>0</v>
      </c>
      <c r="AM230" s="23">
        <v>8</v>
      </c>
    </row>
    <row r="231" spans="1:39" x14ac:dyDescent="0.25">
      <c r="A231" s="88">
        <v>218</v>
      </c>
      <c r="B231" s="177"/>
      <c r="C231" s="91" t="s">
        <v>398</v>
      </c>
      <c r="D231" s="53" t="s">
        <v>48</v>
      </c>
      <c r="E231" s="53" t="s">
        <v>100</v>
      </c>
      <c r="F231" s="97" t="s">
        <v>49</v>
      </c>
      <c r="G231" s="53" t="s">
        <v>50</v>
      </c>
      <c r="H231" s="53" t="s">
        <v>107</v>
      </c>
      <c r="I231" s="97" t="s">
        <v>51</v>
      </c>
      <c r="J231" s="93" t="s">
        <v>61</v>
      </c>
      <c r="K231" s="93" t="s">
        <v>112</v>
      </c>
      <c r="L231" s="97" t="s">
        <v>62</v>
      </c>
      <c r="M231" s="93" t="s">
        <v>8</v>
      </c>
      <c r="N231" s="93" t="s">
        <v>132</v>
      </c>
      <c r="O231" s="97" t="s">
        <v>14</v>
      </c>
      <c r="P231" s="93" t="s">
        <v>16</v>
      </c>
      <c r="Q231" s="93" t="s">
        <v>575</v>
      </c>
      <c r="R231" s="97" t="s">
        <v>123</v>
      </c>
      <c r="S231" s="95">
        <v>30</v>
      </c>
      <c r="T231" s="95">
        <v>30</v>
      </c>
      <c r="U231" s="97">
        <v>30</v>
      </c>
      <c r="V231" s="95">
        <v>20</v>
      </c>
      <c r="W231" s="95">
        <v>20</v>
      </c>
      <c r="X231" s="97" t="s">
        <v>59</v>
      </c>
      <c r="Y231" s="95" t="s">
        <v>63</v>
      </c>
      <c r="Z231" s="95" t="s">
        <v>162</v>
      </c>
      <c r="AA231" s="97" t="s">
        <v>122</v>
      </c>
      <c r="AB231" s="93" t="s">
        <v>8</v>
      </c>
      <c r="AC231" s="93" t="s">
        <v>132</v>
      </c>
      <c r="AD231" s="97" t="s">
        <v>15</v>
      </c>
      <c r="AE231" s="93" t="s">
        <v>46</v>
      </c>
      <c r="AF231" s="93" t="s">
        <v>129</v>
      </c>
      <c r="AG231" s="97" t="s">
        <v>86</v>
      </c>
      <c r="AH231" s="174">
        <v>795.51</v>
      </c>
      <c r="AI231" s="163">
        <f t="shared" si="7"/>
        <v>0</v>
      </c>
      <c r="AJ231" s="23">
        <v>11</v>
      </c>
      <c r="AK231" s="23">
        <v>1113.7318</v>
      </c>
      <c r="AL231" s="163">
        <f t="shared" si="6"/>
        <v>0</v>
      </c>
      <c r="AM231" s="23">
        <v>8</v>
      </c>
    </row>
    <row r="232" spans="1:39" x14ac:dyDescent="0.25">
      <c r="A232" s="88">
        <v>219</v>
      </c>
      <c r="B232" s="177"/>
      <c r="C232" s="91" t="s">
        <v>399</v>
      </c>
      <c r="D232" s="53" t="s">
        <v>48</v>
      </c>
      <c r="E232" s="53" t="s">
        <v>100</v>
      </c>
      <c r="F232" s="97" t="s">
        <v>49</v>
      </c>
      <c r="G232" s="53" t="s">
        <v>50</v>
      </c>
      <c r="H232" s="53" t="s">
        <v>107</v>
      </c>
      <c r="I232" s="97" t="s">
        <v>51</v>
      </c>
      <c r="J232" s="93" t="s">
        <v>61</v>
      </c>
      <c r="K232" s="93" t="s">
        <v>112</v>
      </c>
      <c r="L232" s="97" t="s">
        <v>62</v>
      </c>
      <c r="M232" s="93" t="s">
        <v>8</v>
      </c>
      <c r="N232" s="93" t="s">
        <v>132</v>
      </c>
      <c r="O232" s="97" t="s">
        <v>14</v>
      </c>
      <c r="P232" s="93" t="s">
        <v>16</v>
      </c>
      <c r="Q232" s="93" t="s">
        <v>575</v>
      </c>
      <c r="R232" s="97" t="s">
        <v>123</v>
      </c>
      <c r="S232" s="95">
        <v>36</v>
      </c>
      <c r="T232" s="95">
        <v>36</v>
      </c>
      <c r="U232" s="97">
        <v>36</v>
      </c>
      <c r="V232" s="95">
        <v>18</v>
      </c>
      <c r="W232" s="95">
        <v>18</v>
      </c>
      <c r="X232" s="97" t="s">
        <v>17</v>
      </c>
      <c r="Y232" s="95" t="s">
        <v>63</v>
      </c>
      <c r="Z232" s="95" t="s">
        <v>162</v>
      </c>
      <c r="AA232" s="97" t="s">
        <v>122</v>
      </c>
      <c r="AB232" s="93" t="s">
        <v>8</v>
      </c>
      <c r="AC232" s="93" t="s">
        <v>132</v>
      </c>
      <c r="AD232" s="97" t="s">
        <v>15</v>
      </c>
      <c r="AE232" s="93" t="s">
        <v>42</v>
      </c>
      <c r="AF232" s="93" t="s">
        <v>129</v>
      </c>
      <c r="AG232" s="97" t="s">
        <v>85</v>
      </c>
      <c r="AH232" s="174">
        <v>1017.9</v>
      </c>
      <c r="AI232" s="163">
        <f t="shared" si="7"/>
        <v>0</v>
      </c>
      <c r="AJ232" s="23">
        <v>23</v>
      </c>
      <c r="AK232" s="23">
        <v>840.7</v>
      </c>
      <c r="AL232" s="163">
        <f t="shared" si="6"/>
        <v>0</v>
      </c>
      <c r="AM232" s="23">
        <v>8</v>
      </c>
    </row>
    <row r="233" spans="1:39" x14ac:dyDescent="0.25">
      <c r="A233" s="88">
        <v>220</v>
      </c>
      <c r="B233" s="177"/>
      <c r="C233" s="91" t="s">
        <v>400</v>
      </c>
      <c r="D233" s="53" t="s">
        <v>48</v>
      </c>
      <c r="E233" s="53" t="s">
        <v>100</v>
      </c>
      <c r="F233" s="97" t="s">
        <v>49</v>
      </c>
      <c r="G233" s="53" t="s">
        <v>50</v>
      </c>
      <c r="H233" s="53" t="s">
        <v>107</v>
      </c>
      <c r="I233" s="97" t="s">
        <v>51</v>
      </c>
      <c r="J233" s="93" t="s">
        <v>61</v>
      </c>
      <c r="K233" s="93" t="s">
        <v>112</v>
      </c>
      <c r="L233" s="97" t="s">
        <v>62</v>
      </c>
      <c r="M233" s="93" t="s">
        <v>8</v>
      </c>
      <c r="N233" s="93" t="s">
        <v>132</v>
      </c>
      <c r="O233" s="97" t="s">
        <v>14</v>
      </c>
      <c r="P233" s="93" t="s">
        <v>16</v>
      </c>
      <c r="Q233" s="93" t="s">
        <v>575</v>
      </c>
      <c r="R233" s="97" t="s">
        <v>123</v>
      </c>
      <c r="S233" s="95">
        <v>36</v>
      </c>
      <c r="T233" s="95">
        <v>36</v>
      </c>
      <c r="U233" s="97">
        <v>36</v>
      </c>
      <c r="V233" s="95">
        <v>18</v>
      </c>
      <c r="W233" s="95">
        <v>18</v>
      </c>
      <c r="X233" s="97" t="s">
        <v>17</v>
      </c>
      <c r="Y233" s="95" t="s">
        <v>63</v>
      </c>
      <c r="Z233" s="95" t="s">
        <v>162</v>
      </c>
      <c r="AA233" s="97" t="s">
        <v>122</v>
      </c>
      <c r="AB233" s="93" t="s">
        <v>8</v>
      </c>
      <c r="AC233" s="93" t="s">
        <v>132</v>
      </c>
      <c r="AD233" s="97" t="s">
        <v>15</v>
      </c>
      <c r="AE233" s="93" t="s">
        <v>46</v>
      </c>
      <c r="AF233" s="93" t="s">
        <v>129</v>
      </c>
      <c r="AG233" s="97" t="s">
        <v>86</v>
      </c>
      <c r="AH233" s="174">
        <v>1993</v>
      </c>
      <c r="AI233" s="163">
        <f t="shared" si="7"/>
        <v>0</v>
      </c>
      <c r="AJ233" s="23">
        <v>19</v>
      </c>
      <c r="AK233" s="23">
        <v>1049.125</v>
      </c>
      <c r="AL233" s="163">
        <f t="shared" si="6"/>
        <v>0</v>
      </c>
      <c r="AM233" s="23">
        <v>8</v>
      </c>
    </row>
    <row r="234" spans="1:39" x14ac:dyDescent="0.25">
      <c r="A234" s="88">
        <v>221</v>
      </c>
      <c r="B234" s="177"/>
      <c r="C234" s="91" t="s">
        <v>401</v>
      </c>
      <c r="D234" s="53" t="s">
        <v>48</v>
      </c>
      <c r="E234" s="53" t="s">
        <v>100</v>
      </c>
      <c r="F234" s="97" t="s">
        <v>49</v>
      </c>
      <c r="G234" s="53" t="s">
        <v>50</v>
      </c>
      <c r="H234" s="53" t="s">
        <v>107</v>
      </c>
      <c r="I234" s="97" t="s">
        <v>51</v>
      </c>
      <c r="J234" s="93" t="s">
        <v>61</v>
      </c>
      <c r="K234" s="93" t="s">
        <v>112</v>
      </c>
      <c r="L234" s="97" t="s">
        <v>62</v>
      </c>
      <c r="M234" s="93" t="s">
        <v>8</v>
      </c>
      <c r="N234" s="93" t="s">
        <v>132</v>
      </c>
      <c r="O234" s="97" t="s">
        <v>14</v>
      </c>
      <c r="P234" s="93" t="s">
        <v>16</v>
      </c>
      <c r="Q234" s="93" t="s">
        <v>575</v>
      </c>
      <c r="R234" s="97" t="s">
        <v>123</v>
      </c>
      <c r="S234" s="95">
        <v>36</v>
      </c>
      <c r="T234" s="95">
        <v>36</v>
      </c>
      <c r="U234" s="97">
        <v>36</v>
      </c>
      <c r="V234" s="95">
        <v>20</v>
      </c>
      <c r="W234" s="95">
        <v>20</v>
      </c>
      <c r="X234" s="97" t="s">
        <v>59</v>
      </c>
      <c r="Y234" s="95" t="s">
        <v>63</v>
      </c>
      <c r="Z234" s="95" t="s">
        <v>162</v>
      </c>
      <c r="AA234" s="97" t="s">
        <v>122</v>
      </c>
      <c r="AB234" s="93" t="s">
        <v>8</v>
      </c>
      <c r="AC234" s="93" t="s">
        <v>132</v>
      </c>
      <c r="AD234" s="97" t="s">
        <v>15</v>
      </c>
      <c r="AE234" s="93" t="s">
        <v>42</v>
      </c>
      <c r="AF234" s="93" t="s">
        <v>129</v>
      </c>
      <c r="AG234" s="97" t="s">
        <v>85</v>
      </c>
      <c r="AH234" s="174">
        <v>721.77</v>
      </c>
      <c r="AI234" s="163">
        <f t="shared" si="7"/>
        <v>0</v>
      </c>
      <c r="AJ234" s="23">
        <v>11</v>
      </c>
      <c r="AK234" s="23">
        <v>900.71140000000014</v>
      </c>
      <c r="AL234" s="163">
        <f t="shared" si="6"/>
        <v>0</v>
      </c>
      <c r="AM234" s="23">
        <v>8</v>
      </c>
    </row>
    <row r="235" spans="1:39" x14ac:dyDescent="0.25">
      <c r="A235" s="88">
        <v>222</v>
      </c>
      <c r="B235" s="177"/>
      <c r="C235" s="91" t="s">
        <v>402</v>
      </c>
      <c r="D235" s="53" t="s">
        <v>48</v>
      </c>
      <c r="E235" s="53" t="s">
        <v>100</v>
      </c>
      <c r="F235" s="97" t="s">
        <v>49</v>
      </c>
      <c r="G235" s="53" t="s">
        <v>50</v>
      </c>
      <c r="H235" s="53" t="s">
        <v>107</v>
      </c>
      <c r="I235" s="97" t="s">
        <v>51</v>
      </c>
      <c r="J235" s="93" t="s">
        <v>61</v>
      </c>
      <c r="K235" s="93" t="s">
        <v>112</v>
      </c>
      <c r="L235" s="97" t="s">
        <v>62</v>
      </c>
      <c r="M235" s="93" t="s">
        <v>8</v>
      </c>
      <c r="N235" s="93" t="s">
        <v>132</v>
      </c>
      <c r="O235" s="97" t="s">
        <v>14</v>
      </c>
      <c r="P235" s="93" t="s">
        <v>16</v>
      </c>
      <c r="Q235" s="93" t="s">
        <v>575</v>
      </c>
      <c r="R235" s="97" t="s">
        <v>123</v>
      </c>
      <c r="S235" s="95">
        <v>36</v>
      </c>
      <c r="T235" s="95">
        <v>36</v>
      </c>
      <c r="U235" s="97">
        <v>36</v>
      </c>
      <c r="V235" s="95">
        <v>20</v>
      </c>
      <c r="W235" s="95">
        <v>20</v>
      </c>
      <c r="X235" s="97" t="s">
        <v>59</v>
      </c>
      <c r="Y235" s="95" t="s">
        <v>63</v>
      </c>
      <c r="Z235" s="95" t="s">
        <v>162</v>
      </c>
      <c r="AA235" s="97" t="s">
        <v>122</v>
      </c>
      <c r="AB235" s="93" t="s">
        <v>8</v>
      </c>
      <c r="AC235" s="93" t="s">
        <v>132</v>
      </c>
      <c r="AD235" s="97" t="s">
        <v>15</v>
      </c>
      <c r="AE235" s="93" t="s">
        <v>46</v>
      </c>
      <c r="AF235" s="93" t="s">
        <v>129</v>
      </c>
      <c r="AG235" s="97" t="s">
        <v>86</v>
      </c>
      <c r="AH235" s="174">
        <v>830.97</v>
      </c>
      <c r="AI235" s="163">
        <f t="shared" si="7"/>
        <v>0</v>
      </c>
      <c r="AJ235" s="23">
        <v>11</v>
      </c>
      <c r="AK235" s="23">
        <v>1101.2364</v>
      </c>
      <c r="AL235" s="163">
        <f t="shared" si="6"/>
        <v>0</v>
      </c>
      <c r="AM235" s="23">
        <v>8</v>
      </c>
    </row>
    <row r="236" spans="1:39" x14ac:dyDescent="0.25">
      <c r="A236" s="88">
        <v>223</v>
      </c>
      <c r="B236" s="177"/>
      <c r="C236" s="91" t="s">
        <v>403</v>
      </c>
      <c r="D236" s="53" t="s">
        <v>48</v>
      </c>
      <c r="E236" s="53" t="s">
        <v>100</v>
      </c>
      <c r="F236" s="97" t="s">
        <v>49</v>
      </c>
      <c r="G236" s="53" t="s">
        <v>50</v>
      </c>
      <c r="H236" s="53" t="s">
        <v>107</v>
      </c>
      <c r="I236" s="97" t="s">
        <v>51</v>
      </c>
      <c r="J236" s="93" t="s">
        <v>61</v>
      </c>
      <c r="K236" s="93" t="s">
        <v>112</v>
      </c>
      <c r="L236" s="97" t="s">
        <v>62</v>
      </c>
      <c r="M236" s="93" t="s">
        <v>8</v>
      </c>
      <c r="N236" s="93" t="s">
        <v>132</v>
      </c>
      <c r="O236" s="97" t="s">
        <v>14</v>
      </c>
      <c r="P236" s="93" t="s">
        <v>16</v>
      </c>
      <c r="Q236" s="93" t="s">
        <v>575</v>
      </c>
      <c r="R236" s="97" t="s">
        <v>123</v>
      </c>
      <c r="S236" s="95">
        <v>48</v>
      </c>
      <c r="T236" s="95">
        <v>48</v>
      </c>
      <c r="U236" s="97">
        <v>48</v>
      </c>
      <c r="V236" s="95">
        <v>18</v>
      </c>
      <c r="W236" s="95">
        <v>18</v>
      </c>
      <c r="X236" s="97" t="s">
        <v>17</v>
      </c>
      <c r="Y236" s="95" t="s">
        <v>63</v>
      </c>
      <c r="Z236" s="95" t="s">
        <v>162</v>
      </c>
      <c r="AA236" s="97" t="s">
        <v>122</v>
      </c>
      <c r="AB236" s="93" t="s">
        <v>8</v>
      </c>
      <c r="AC236" s="93" t="s">
        <v>132</v>
      </c>
      <c r="AD236" s="97" t="s">
        <v>15</v>
      </c>
      <c r="AE236" s="93" t="s">
        <v>42</v>
      </c>
      <c r="AF236" s="93" t="s">
        <v>129</v>
      </c>
      <c r="AG236" s="97" t="s">
        <v>85</v>
      </c>
      <c r="AH236" s="174">
        <v>780.08</v>
      </c>
      <c r="AI236" s="163">
        <f t="shared" si="7"/>
        <v>0</v>
      </c>
      <c r="AJ236" s="23">
        <v>8</v>
      </c>
      <c r="AK236" s="23">
        <v>1242</v>
      </c>
      <c r="AL236" s="163">
        <f t="shared" si="6"/>
        <v>0</v>
      </c>
      <c r="AM236" s="23">
        <v>5</v>
      </c>
    </row>
    <row r="237" spans="1:39" x14ac:dyDescent="0.25">
      <c r="A237" s="88">
        <v>224</v>
      </c>
      <c r="B237" s="177"/>
      <c r="C237" s="91" t="s">
        <v>404</v>
      </c>
      <c r="D237" s="53" t="s">
        <v>48</v>
      </c>
      <c r="E237" s="53" t="s">
        <v>100</v>
      </c>
      <c r="F237" s="97" t="s">
        <v>49</v>
      </c>
      <c r="G237" s="53" t="s">
        <v>50</v>
      </c>
      <c r="H237" s="53" t="s">
        <v>107</v>
      </c>
      <c r="I237" s="97" t="s">
        <v>51</v>
      </c>
      <c r="J237" s="93" t="s">
        <v>61</v>
      </c>
      <c r="K237" s="93" t="s">
        <v>112</v>
      </c>
      <c r="L237" s="97" t="s">
        <v>62</v>
      </c>
      <c r="M237" s="93" t="s">
        <v>8</v>
      </c>
      <c r="N237" s="93" t="s">
        <v>132</v>
      </c>
      <c r="O237" s="97" t="s">
        <v>14</v>
      </c>
      <c r="P237" s="93" t="s">
        <v>16</v>
      </c>
      <c r="Q237" s="93" t="s">
        <v>575</v>
      </c>
      <c r="R237" s="97" t="s">
        <v>123</v>
      </c>
      <c r="S237" s="95">
        <v>48</v>
      </c>
      <c r="T237" s="95">
        <v>48</v>
      </c>
      <c r="U237" s="97">
        <v>48</v>
      </c>
      <c r="V237" s="95">
        <v>18</v>
      </c>
      <c r="W237" s="95">
        <v>18</v>
      </c>
      <c r="X237" s="97" t="s">
        <v>17</v>
      </c>
      <c r="Y237" s="95" t="s">
        <v>63</v>
      </c>
      <c r="Z237" s="95" t="s">
        <v>162</v>
      </c>
      <c r="AA237" s="97" t="s">
        <v>122</v>
      </c>
      <c r="AB237" s="93" t="s">
        <v>8</v>
      </c>
      <c r="AC237" s="93" t="s">
        <v>132</v>
      </c>
      <c r="AD237" s="97" t="s">
        <v>15</v>
      </c>
      <c r="AE237" s="93" t="s">
        <v>46</v>
      </c>
      <c r="AF237" s="93" t="s">
        <v>129</v>
      </c>
      <c r="AG237" s="97" t="s">
        <v>86</v>
      </c>
      <c r="AH237" s="174">
        <v>889.28</v>
      </c>
      <c r="AI237" s="163">
        <f t="shared" si="7"/>
        <v>0</v>
      </c>
      <c r="AJ237" s="23">
        <v>7</v>
      </c>
      <c r="AK237" s="23">
        <v>1367</v>
      </c>
      <c r="AL237" s="163">
        <f t="shared" si="6"/>
        <v>0</v>
      </c>
      <c r="AM237" s="23">
        <v>5</v>
      </c>
    </row>
    <row r="238" spans="1:39" x14ac:dyDescent="0.25">
      <c r="A238" s="88">
        <v>225</v>
      </c>
      <c r="B238" s="177"/>
      <c r="C238" s="91" t="s">
        <v>405</v>
      </c>
      <c r="D238" s="53" t="s">
        <v>48</v>
      </c>
      <c r="E238" s="53" t="s">
        <v>100</v>
      </c>
      <c r="F238" s="97" t="s">
        <v>49</v>
      </c>
      <c r="G238" s="53" t="s">
        <v>50</v>
      </c>
      <c r="H238" s="53" t="s">
        <v>107</v>
      </c>
      <c r="I238" s="97" t="s">
        <v>51</v>
      </c>
      <c r="J238" s="93" t="s">
        <v>61</v>
      </c>
      <c r="K238" s="93" t="s">
        <v>112</v>
      </c>
      <c r="L238" s="97" t="s">
        <v>62</v>
      </c>
      <c r="M238" s="93" t="s">
        <v>8</v>
      </c>
      <c r="N238" s="93" t="s">
        <v>132</v>
      </c>
      <c r="O238" s="97" t="s">
        <v>14</v>
      </c>
      <c r="P238" s="93" t="s">
        <v>16</v>
      </c>
      <c r="Q238" s="93" t="s">
        <v>575</v>
      </c>
      <c r="R238" s="97" t="s">
        <v>123</v>
      </c>
      <c r="S238" s="95">
        <v>48</v>
      </c>
      <c r="T238" s="95">
        <v>48</v>
      </c>
      <c r="U238" s="97">
        <v>48</v>
      </c>
      <c r="V238" s="95">
        <v>20</v>
      </c>
      <c r="W238" s="95">
        <v>20</v>
      </c>
      <c r="X238" s="97" t="s">
        <v>59</v>
      </c>
      <c r="Y238" s="95" t="s">
        <v>63</v>
      </c>
      <c r="Z238" s="95" t="s">
        <v>162</v>
      </c>
      <c r="AA238" s="97" t="s">
        <v>122</v>
      </c>
      <c r="AB238" s="93" t="s">
        <v>8</v>
      </c>
      <c r="AC238" s="93" t="s">
        <v>132</v>
      </c>
      <c r="AD238" s="97" t="s">
        <v>15</v>
      </c>
      <c r="AE238" s="93" t="s">
        <v>42</v>
      </c>
      <c r="AF238" s="93" t="s">
        <v>129</v>
      </c>
      <c r="AG238" s="97" t="s">
        <v>85</v>
      </c>
      <c r="AH238" s="174">
        <v>2186.2399999999998</v>
      </c>
      <c r="AI238" s="163">
        <f t="shared" si="7"/>
        <v>0</v>
      </c>
      <c r="AJ238" s="23">
        <v>7</v>
      </c>
      <c r="AK238" s="23">
        <v>1327</v>
      </c>
      <c r="AL238" s="163">
        <f t="shared" si="6"/>
        <v>0</v>
      </c>
      <c r="AM238" s="23">
        <v>5</v>
      </c>
    </row>
    <row r="239" spans="1:39" x14ac:dyDescent="0.25">
      <c r="A239" s="88">
        <v>226</v>
      </c>
      <c r="B239" s="177"/>
      <c r="C239" s="91" t="s">
        <v>406</v>
      </c>
      <c r="D239" s="53" t="s">
        <v>48</v>
      </c>
      <c r="E239" s="53" t="s">
        <v>100</v>
      </c>
      <c r="F239" s="97" t="s">
        <v>49</v>
      </c>
      <c r="G239" s="53" t="s">
        <v>50</v>
      </c>
      <c r="H239" s="53" t="s">
        <v>107</v>
      </c>
      <c r="I239" s="97" t="s">
        <v>51</v>
      </c>
      <c r="J239" s="93" t="s">
        <v>61</v>
      </c>
      <c r="K239" s="93" t="s">
        <v>112</v>
      </c>
      <c r="L239" s="97" t="s">
        <v>62</v>
      </c>
      <c r="M239" s="93" t="s">
        <v>8</v>
      </c>
      <c r="N239" s="93" t="s">
        <v>132</v>
      </c>
      <c r="O239" s="97" t="s">
        <v>14</v>
      </c>
      <c r="P239" s="93" t="s">
        <v>16</v>
      </c>
      <c r="Q239" s="93" t="s">
        <v>575</v>
      </c>
      <c r="R239" s="97" t="s">
        <v>123</v>
      </c>
      <c r="S239" s="95">
        <v>48</v>
      </c>
      <c r="T239" s="95">
        <v>48</v>
      </c>
      <c r="U239" s="97">
        <v>48</v>
      </c>
      <c r="V239" s="95">
        <v>20</v>
      </c>
      <c r="W239" s="95">
        <v>20</v>
      </c>
      <c r="X239" s="97" t="s">
        <v>59</v>
      </c>
      <c r="Y239" s="95" t="s">
        <v>63</v>
      </c>
      <c r="Z239" s="95" t="s">
        <v>162</v>
      </c>
      <c r="AA239" s="97" t="s">
        <v>122</v>
      </c>
      <c r="AB239" s="93" t="s">
        <v>8</v>
      </c>
      <c r="AC239" s="93" t="s">
        <v>132</v>
      </c>
      <c r="AD239" s="97" t="s">
        <v>15</v>
      </c>
      <c r="AE239" s="93" t="s">
        <v>46</v>
      </c>
      <c r="AF239" s="93" t="s">
        <v>129</v>
      </c>
      <c r="AG239" s="97" t="s">
        <v>86</v>
      </c>
      <c r="AH239" s="174">
        <v>2295.44</v>
      </c>
      <c r="AI239" s="163">
        <f t="shared" si="7"/>
        <v>0</v>
      </c>
      <c r="AJ239" s="23">
        <v>7</v>
      </c>
      <c r="AK239" s="23">
        <v>1452</v>
      </c>
      <c r="AL239" s="163">
        <f t="shared" si="6"/>
        <v>0</v>
      </c>
      <c r="AM239" s="23">
        <v>5</v>
      </c>
    </row>
    <row r="240" spans="1:39" x14ac:dyDescent="0.25">
      <c r="A240" s="88">
        <v>227</v>
      </c>
      <c r="B240" s="177"/>
      <c r="C240" s="91" t="s">
        <v>407</v>
      </c>
      <c r="D240" s="53" t="s">
        <v>48</v>
      </c>
      <c r="E240" s="53" t="s">
        <v>100</v>
      </c>
      <c r="F240" s="97" t="s">
        <v>49</v>
      </c>
      <c r="G240" s="53" t="s">
        <v>50</v>
      </c>
      <c r="H240" s="53" t="s">
        <v>107</v>
      </c>
      <c r="I240" s="97" t="s">
        <v>51</v>
      </c>
      <c r="J240" s="93" t="s">
        <v>61</v>
      </c>
      <c r="K240" s="93" t="s">
        <v>112</v>
      </c>
      <c r="L240" s="97" t="s">
        <v>62</v>
      </c>
      <c r="M240" s="93" t="s">
        <v>8</v>
      </c>
      <c r="N240" s="93" t="s">
        <v>132</v>
      </c>
      <c r="O240" s="97" t="s">
        <v>14</v>
      </c>
      <c r="P240" s="93" t="s">
        <v>35</v>
      </c>
      <c r="Q240" s="93" t="s">
        <v>96</v>
      </c>
      <c r="R240" s="97" t="s">
        <v>124</v>
      </c>
      <c r="S240" s="95">
        <v>30</v>
      </c>
      <c r="T240" s="95">
        <v>30</v>
      </c>
      <c r="U240" s="97">
        <v>30</v>
      </c>
      <c r="V240" s="95">
        <v>18</v>
      </c>
      <c r="W240" s="95">
        <v>18</v>
      </c>
      <c r="X240" s="97" t="s">
        <v>17</v>
      </c>
      <c r="Y240" s="95" t="s">
        <v>63</v>
      </c>
      <c r="Z240" s="95" t="s">
        <v>162</v>
      </c>
      <c r="AA240" s="97" t="s">
        <v>122</v>
      </c>
      <c r="AB240" s="93" t="s">
        <v>8</v>
      </c>
      <c r="AC240" s="93" t="s">
        <v>132</v>
      </c>
      <c r="AD240" s="97" t="s">
        <v>15</v>
      </c>
      <c r="AE240" s="93" t="s">
        <v>42</v>
      </c>
      <c r="AF240" s="93" t="s">
        <v>129</v>
      </c>
      <c r="AG240" s="97" t="s">
        <v>85</v>
      </c>
      <c r="AH240" s="174">
        <v>891.15</v>
      </c>
      <c r="AI240" s="163">
        <f t="shared" si="7"/>
        <v>0</v>
      </c>
      <c r="AJ240" s="23">
        <v>13</v>
      </c>
      <c r="AK240" s="23">
        <v>891.15000000000009</v>
      </c>
      <c r="AL240" s="163">
        <f t="shared" si="6"/>
        <v>0</v>
      </c>
      <c r="AM240" s="23">
        <v>8</v>
      </c>
    </row>
    <row r="241" spans="1:39" x14ac:dyDescent="0.25">
      <c r="A241" s="88">
        <v>228</v>
      </c>
      <c r="B241" s="177"/>
      <c r="C241" s="91" t="s">
        <v>408</v>
      </c>
      <c r="D241" s="53" t="s">
        <v>48</v>
      </c>
      <c r="E241" s="53" t="s">
        <v>100</v>
      </c>
      <c r="F241" s="97" t="s">
        <v>49</v>
      </c>
      <c r="G241" s="53" t="s">
        <v>50</v>
      </c>
      <c r="H241" s="53" t="s">
        <v>107</v>
      </c>
      <c r="I241" s="97" t="s">
        <v>51</v>
      </c>
      <c r="J241" s="93" t="s">
        <v>61</v>
      </c>
      <c r="K241" s="93" t="s">
        <v>112</v>
      </c>
      <c r="L241" s="97" t="s">
        <v>62</v>
      </c>
      <c r="M241" s="93" t="s">
        <v>8</v>
      </c>
      <c r="N241" s="93" t="s">
        <v>132</v>
      </c>
      <c r="O241" s="97" t="s">
        <v>14</v>
      </c>
      <c r="P241" s="93" t="s">
        <v>35</v>
      </c>
      <c r="Q241" s="93" t="s">
        <v>96</v>
      </c>
      <c r="R241" s="97" t="s">
        <v>124</v>
      </c>
      <c r="S241" s="95">
        <v>30</v>
      </c>
      <c r="T241" s="95">
        <v>30</v>
      </c>
      <c r="U241" s="97">
        <v>30</v>
      </c>
      <c r="V241" s="95">
        <v>18</v>
      </c>
      <c r="W241" s="95">
        <v>18</v>
      </c>
      <c r="X241" s="97" t="s">
        <v>17</v>
      </c>
      <c r="Y241" s="95" t="s">
        <v>63</v>
      </c>
      <c r="Z241" s="95" t="s">
        <v>162</v>
      </c>
      <c r="AA241" s="97" t="s">
        <v>122</v>
      </c>
      <c r="AB241" s="93" t="s">
        <v>8</v>
      </c>
      <c r="AC241" s="93" t="s">
        <v>132</v>
      </c>
      <c r="AD241" s="97" t="s">
        <v>15</v>
      </c>
      <c r="AE241" s="93" t="s">
        <v>46</v>
      </c>
      <c r="AF241" s="93" t="s">
        <v>129</v>
      </c>
      <c r="AG241" s="97" t="s">
        <v>86</v>
      </c>
      <c r="AH241" s="174">
        <v>995.15</v>
      </c>
      <c r="AI241" s="163">
        <f t="shared" si="7"/>
        <v>0</v>
      </c>
      <c r="AJ241" s="23">
        <v>13</v>
      </c>
      <c r="AK241" s="23">
        <v>995.15</v>
      </c>
      <c r="AL241" s="163">
        <f t="shared" si="6"/>
        <v>0</v>
      </c>
      <c r="AM241" s="23">
        <v>8</v>
      </c>
    </row>
    <row r="242" spans="1:39" x14ac:dyDescent="0.25">
      <c r="A242" s="88">
        <v>229</v>
      </c>
      <c r="B242" s="177"/>
      <c r="C242" s="91" t="s">
        <v>409</v>
      </c>
      <c r="D242" s="53" t="s">
        <v>48</v>
      </c>
      <c r="E242" s="53" t="s">
        <v>100</v>
      </c>
      <c r="F242" s="97" t="s">
        <v>49</v>
      </c>
      <c r="G242" s="53" t="s">
        <v>50</v>
      </c>
      <c r="H242" s="53" t="s">
        <v>107</v>
      </c>
      <c r="I242" s="97" t="s">
        <v>51</v>
      </c>
      <c r="J242" s="93" t="s">
        <v>61</v>
      </c>
      <c r="K242" s="93" t="s">
        <v>112</v>
      </c>
      <c r="L242" s="97" t="s">
        <v>62</v>
      </c>
      <c r="M242" s="93" t="s">
        <v>8</v>
      </c>
      <c r="N242" s="93" t="s">
        <v>132</v>
      </c>
      <c r="O242" s="97" t="s">
        <v>14</v>
      </c>
      <c r="P242" s="93" t="s">
        <v>35</v>
      </c>
      <c r="Q242" s="93" t="s">
        <v>96</v>
      </c>
      <c r="R242" s="97" t="s">
        <v>124</v>
      </c>
      <c r="S242" s="95">
        <v>30</v>
      </c>
      <c r="T242" s="95">
        <v>30</v>
      </c>
      <c r="U242" s="97">
        <v>30</v>
      </c>
      <c r="V242" s="95">
        <v>20</v>
      </c>
      <c r="W242" s="95">
        <v>20</v>
      </c>
      <c r="X242" s="97" t="s">
        <v>59</v>
      </c>
      <c r="Y242" s="95" t="s">
        <v>63</v>
      </c>
      <c r="Z242" s="95" t="s">
        <v>162</v>
      </c>
      <c r="AA242" s="97" t="s">
        <v>122</v>
      </c>
      <c r="AB242" s="93" t="s">
        <v>8</v>
      </c>
      <c r="AC242" s="93" t="s">
        <v>132</v>
      </c>
      <c r="AD242" s="97" t="s">
        <v>15</v>
      </c>
      <c r="AE242" s="93" t="s">
        <v>42</v>
      </c>
      <c r="AF242" s="93" t="s">
        <v>129</v>
      </c>
      <c r="AG242" s="97" t="s">
        <v>85</v>
      </c>
      <c r="AH242" s="174">
        <v>891.15</v>
      </c>
      <c r="AI242" s="163">
        <f t="shared" si="7"/>
        <v>0</v>
      </c>
      <c r="AJ242" s="23">
        <v>14</v>
      </c>
      <c r="AK242" s="23">
        <v>891.15000000000009</v>
      </c>
      <c r="AL242" s="163">
        <f t="shared" si="6"/>
        <v>0</v>
      </c>
      <c r="AM242" s="23">
        <v>8</v>
      </c>
    </row>
    <row r="243" spans="1:39" x14ac:dyDescent="0.25">
      <c r="A243" s="88">
        <v>230</v>
      </c>
      <c r="B243" s="177"/>
      <c r="C243" s="91" t="s">
        <v>410</v>
      </c>
      <c r="D243" s="53" t="s">
        <v>48</v>
      </c>
      <c r="E243" s="53" t="s">
        <v>100</v>
      </c>
      <c r="F243" s="97" t="s">
        <v>49</v>
      </c>
      <c r="G243" s="53" t="s">
        <v>50</v>
      </c>
      <c r="H243" s="53" t="s">
        <v>107</v>
      </c>
      <c r="I243" s="97" t="s">
        <v>51</v>
      </c>
      <c r="J243" s="93" t="s">
        <v>61</v>
      </c>
      <c r="K243" s="93" t="s">
        <v>112</v>
      </c>
      <c r="L243" s="97" t="s">
        <v>62</v>
      </c>
      <c r="M243" s="93" t="s">
        <v>8</v>
      </c>
      <c r="N243" s="93" t="s">
        <v>132</v>
      </c>
      <c r="O243" s="97" t="s">
        <v>14</v>
      </c>
      <c r="P243" s="93" t="s">
        <v>35</v>
      </c>
      <c r="Q243" s="93" t="s">
        <v>96</v>
      </c>
      <c r="R243" s="97" t="s">
        <v>124</v>
      </c>
      <c r="S243" s="95">
        <v>30</v>
      </c>
      <c r="T243" s="95">
        <v>30</v>
      </c>
      <c r="U243" s="97">
        <v>30</v>
      </c>
      <c r="V243" s="95">
        <v>20</v>
      </c>
      <c r="W243" s="95">
        <v>20</v>
      </c>
      <c r="X243" s="97" t="s">
        <v>59</v>
      </c>
      <c r="Y243" s="95" t="s">
        <v>63</v>
      </c>
      <c r="Z243" s="95" t="s">
        <v>162</v>
      </c>
      <c r="AA243" s="97" t="s">
        <v>122</v>
      </c>
      <c r="AB243" s="93" t="s">
        <v>8</v>
      </c>
      <c r="AC243" s="93" t="s">
        <v>132</v>
      </c>
      <c r="AD243" s="97" t="s">
        <v>15</v>
      </c>
      <c r="AE243" s="93" t="s">
        <v>46</v>
      </c>
      <c r="AF243" s="93" t="s">
        <v>129</v>
      </c>
      <c r="AG243" s="97" t="s">
        <v>86</v>
      </c>
      <c r="AH243" s="174">
        <v>995.15</v>
      </c>
      <c r="AI243" s="163">
        <f t="shared" si="7"/>
        <v>0</v>
      </c>
      <c r="AJ243" s="23">
        <v>13</v>
      </c>
      <c r="AK243" s="23">
        <v>995.15</v>
      </c>
      <c r="AL243" s="163">
        <f t="shared" si="6"/>
        <v>0</v>
      </c>
      <c r="AM243" s="23">
        <v>8</v>
      </c>
    </row>
    <row r="244" spans="1:39" x14ac:dyDescent="0.25">
      <c r="A244" s="88">
        <v>231</v>
      </c>
      <c r="B244" s="177"/>
      <c r="C244" s="91" t="s">
        <v>411</v>
      </c>
      <c r="D244" s="53" t="s">
        <v>48</v>
      </c>
      <c r="E244" s="53" t="s">
        <v>100</v>
      </c>
      <c r="F244" s="97" t="s">
        <v>49</v>
      </c>
      <c r="G244" s="53" t="s">
        <v>50</v>
      </c>
      <c r="H244" s="53" t="s">
        <v>107</v>
      </c>
      <c r="I244" s="97" t="s">
        <v>51</v>
      </c>
      <c r="J244" s="93" t="s">
        <v>61</v>
      </c>
      <c r="K244" s="93" t="s">
        <v>112</v>
      </c>
      <c r="L244" s="97" t="s">
        <v>62</v>
      </c>
      <c r="M244" s="93" t="s">
        <v>8</v>
      </c>
      <c r="N244" s="93" t="s">
        <v>132</v>
      </c>
      <c r="O244" s="97" t="s">
        <v>14</v>
      </c>
      <c r="P244" s="93" t="s">
        <v>35</v>
      </c>
      <c r="Q244" s="93" t="s">
        <v>96</v>
      </c>
      <c r="R244" s="97" t="s">
        <v>124</v>
      </c>
      <c r="S244" s="95">
        <v>36</v>
      </c>
      <c r="T244" s="95">
        <v>36</v>
      </c>
      <c r="U244" s="97">
        <v>36</v>
      </c>
      <c r="V244" s="95">
        <v>18</v>
      </c>
      <c r="W244" s="95">
        <v>18</v>
      </c>
      <c r="X244" s="97" t="s">
        <v>17</v>
      </c>
      <c r="Y244" s="95" t="s">
        <v>63</v>
      </c>
      <c r="Z244" s="95" t="s">
        <v>162</v>
      </c>
      <c r="AA244" s="97" t="s">
        <v>122</v>
      </c>
      <c r="AB244" s="93" t="s">
        <v>8</v>
      </c>
      <c r="AC244" s="93" t="s">
        <v>132</v>
      </c>
      <c r="AD244" s="97" t="s">
        <v>15</v>
      </c>
      <c r="AE244" s="93" t="s">
        <v>42</v>
      </c>
      <c r="AF244" s="93" t="s">
        <v>129</v>
      </c>
      <c r="AG244" s="97" t="s">
        <v>85</v>
      </c>
      <c r="AH244" s="174">
        <v>958.75</v>
      </c>
      <c r="AI244" s="163">
        <f t="shared" si="7"/>
        <v>0</v>
      </c>
      <c r="AJ244" s="23">
        <v>13</v>
      </c>
      <c r="AK244" s="23">
        <v>958.75</v>
      </c>
      <c r="AL244" s="163">
        <f t="shared" si="6"/>
        <v>0</v>
      </c>
      <c r="AM244" s="23">
        <v>8</v>
      </c>
    </row>
    <row r="245" spans="1:39" x14ac:dyDescent="0.25">
      <c r="A245" s="88">
        <v>232</v>
      </c>
      <c r="B245" s="177"/>
      <c r="C245" s="91" t="s">
        <v>412</v>
      </c>
      <c r="D245" s="53" t="s">
        <v>48</v>
      </c>
      <c r="E245" s="53" t="s">
        <v>100</v>
      </c>
      <c r="F245" s="97" t="s">
        <v>49</v>
      </c>
      <c r="G245" s="53" t="s">
        <v>50</v>
      </c>
      <c r="H245" s="53" t="s">
        <v>107</v>
      </c>
      <c r="I245" s="97" t="s">
        <v>51</v>
      </c>
      <c r="J245" s="93" t="s">
        <v>61</v>
      </c>
      <c r="K245" s="93" t="s">
        <v>112</v>
      </c>
      <c r="L245" s="97" t="s">
        <v>62</v>
      </c>
      <c r="M245" s="93" t="s">
        <v>8</v>
      </c>
      <c r="N245" s="93" t="s">
        <v>132</v>
      </c>
      <c r="O245" s="97" t="s">
        <v>14</v>
      </c>
      <c r="P245" s="93" t="s">
        <v>35</v>
      </c>
      <c r="Q245" s="93" t="s">
        <v>96</v>
      </c>
      <c r="R245" s="97" t="s">
        <v>124</v>
      </c>
      <c r="S245" s="95">
        <v>36</v>
      </c>
      <c r="T245" s="95">
        <v>36</v>
      </c>
      <c r="U245" s="97">
        <v>36</v>
      </c>
      <c r="V245" s="95">
        <v>18</v>
      </c>
      <c r="W245" s="95">
        <v>18</v>
      </c>
      <c r="X245" s="97" t="s">
        <v>17</v>
      </c>
      <c r="Y245" s="95" t="s">
        <v>63</v>
      </c>
      <c r="Z245" s="95" t="s">
        <v>162</v>
      </c>
      <c r="AA245" s="97" t="s">
        <v>122</v>
      </c>
      <c r="AB245" s="93" t="s">
        <v>8</v>
      </c>
      <c r="AC245" s="93" t="s">
        <v>132</v>
      </c>
      <c r="AD245" s="97" t="s">
        <v>15</v>
      </c>
      <c r="AE245" s="93" t="s">
        <v>46</v>
      </c>
      <c r="AF245" s="93" t="s">
        <v>129</v>
      </c>
      <c r="AG245" s="97" t="s">
        <v>86</v>
      </c>
      <c r="AH245" s="174">
        <v>1062.75</v>
      </c>
      <c r="AI245" s="163">
        <f t="shared" si="7"/>
        <v>0</v>
      </c>
      <c r="AJ245" s="23">
        <v>13</v>
      </c>
      <c r="AK245" s="23">
        <v>1062.75</v>
      </c>
      <c r="AL245" s="163">
        <f t="shared" si="6"/>
        <v>0</v>
      </c>
      <c r="AM245" s="23">
        <v>8</v>
      </c>
    </row>
    <row r="246" spans="1:39" x14ac:dyDescent="0.25">
      <c r="A246" s="88">
        <v>233</v>
      </c>
      <c r="B246" s="177"/>
      <c r="C246" s="91" t="s">
        <v>413</v>
      </c>
      <c r="D246" s="53" t="s">
        <v>48</v>
      </c>
      <c r="E246" s="53" t="s">
        <v>100</v>
      </c>
      <c r="F246" s="97" t="s">
        <v>49</v>
      </c>
      <c r="G246" s="53" t="s">
        <v>50</v>
      </c>
      <c r="H246" s="53" t="s">
        <v>107</v>
      </c>
      <c r="I246" s="97" t="s">
        <v>51</v>
      </c>
      <c r="J246" s="93" t="s">
        <v>61</v>
      </c>
      <c r="K246" s="93" t="s">
        <v>112</v>
      </c>
      <c r="L246" s="97" t="s">
        <v>62</v>
      </c>
      <c r="M246" s="93" t="s">
        <v>8</v>
      </c>
      <c r="N246" s="93" t="s">
        <v>132</v>
      </c>
      <c r="O246" s="97" t="s">
        <v>14</v>
      </c>
      <c r="P246" s="93" t="s">
        <v>35</v>
      </c>
      <c r="Q246" s="93" t="s">
        <v>96</v>
      </c>
      <c r="R246" s="97" t="s">
        <v>124</v>
      </c>
      <c r="S246" s="95">
        <v>36</v>
      </c>
      <c r="T246" s="95">
        <v>36</v>
      </c>
      <c r="U246" s="97">
        <v>36</v>
      </c>
      <c r="V246" s="95">
        <v>20</v>
      </c>
      <c r="W246" s="95">
        <v>20</v>
      </c>
      <c r="X246" s="97" t="s">
        <v>59</v>
      </c>
      <c r="Y246" s="95" t="s">
        <v>63</v>
      </c>
      <c r="Z246" s="95" t="s">
        <v>162</v>
      </c>
      <c r="AA246" s="97" t="s">
        <v>122</v>
      </c>
      <c r="AB246" s="93" t="s">
        <v>8</v>
      </c>
      <c r="AC246" s="93" t="s">
        <v>132</v>
      </c>
      <c r="AD246" s="97" t="s">
        <v>15</v>
      </c>
      <c r="AE246" s="93" t="s">
        <v>42</v>
      </c>
      <c r="AF246" s="93" t="s">
        <v>129</v>
      </c>
      <c r="AG246" s="97" t="s">
        <v>85</v>
      </c>
      <c r="AH246" s="174">
        <v>958.75</v>
      </c>
      <c r="AI246" s="163">
        <f t="shared" si="7"/>
        <v>0</v>
      </c>
      <c r="AJ246" s="23">
        <v>14</v>
      </c>
      <c r="AK246" s="23">
        <v>958.75</v>
      </c>
      <c r="AL246" s="163">
        <f t="shared" si="6"/>
        <v>0</v>
      </c>
      <c r="AM246" s="23">
        <v>8</v>
      </c>
    </row>
    <row r="247" spans="1:39" x14ac:dyDescent="0.25">
      <c r="A247" s="88">
        <v>234</v>
      </c>
      <c r="B247" s="177"/>
      <c r="C247" s="91" t="s">
        <v>414</v>
      </c>
      <c r="D247" s="53" t="s">
        <v>48</v>
      </c>
      <c r="E247" s="53" t="s">
        <v>100</v>
      </c>
      <c r="F247" s="97" t="s">
        <v>49</v>
      </c>
      <c r="G247" s="53" t="s">
        <v>50</v>
      </c>
      <c r="H247" s="53" t="s">
        <v>107</v>
      </c>
      <c r="I247" s="97" t="s">
        <v>51</v>
      </c>
      <c r="J247" s="93" t="s">
        <v>61</v>
      </c>
      <c r="K247" s="93" t="s">
        <v>112</v>
      </c>
      <c r="L247" s="97" t="s">
        <v>62</v>
      </c>
      <c r="M247" s="93" t="s">
        <v>8</v>
      </c>
      <c r="N247" s="93" t="s">
        <v>132</v>
      </c>
      <c r="O247" s="97" t="s">
        <v>14</v>
      </c>
      <c r="P247" s="93" t="s">
        <v>35</v>
      </c>
      <c r="Q247" s="93" t="s">
        <v>96</v>
      </c>
      <c r="R247" s="97" t="s">
        <v>124</v>
      </c>
      <c r="S247" s="95">
        <v>36</v>
      </c>
      <c r="T247" s="95">
        <v>36</v>
      </c>
      <c r="U247" s="97">
        <v>36</v>
      </c>
      <c r="V247" s="95">
        <v>20</v>
      </c>
      <c r="W247" s="95">
        <v>20</v>
      </c>
      <c r="X247" s="97" t="s">
        <v>59</v>
      </c>
      <c r="Y247" s="95" t="s">
        <v>63</v>
      </c>
      <c r="Z247" s="95" t="s">
        <v>162</v>
      </c>
      <c r="AA247" s="97" t="s">
        <v>122</v>
      </c>
      <c r="AB247" s="93" t="s">
        <v>8</v>
      </c>
      <c r="AC247" s="93" t="s">
        <v>132</v>
      </c>
      <c r="AD247" s="97" t="s">
        <v>15</v>
      </c>
      <c r="AE247" s="93" t="s">
        <v>46</v>
      </c>
      <c r="AF247" s="93" t="s">
        <v>129</v>
      </c>
      <c r="AG247" s="97" t="s">
        <v>86</v>
      </c>
      <c r="AH247" s="174">
        <v>1062.75</v>
      </c>
      <c r="AI247" s="163">
        <f t="shared" si="7"/>
        <v>0</v>
      </c>
      <c r="AJ247" s="23">
        <v>13</v>
      </c>
      <c r="AK247" s="23">
        <v>1062.75</v>
      </c>
      <c r="AL247" s="163">
        <f t="shared" si="6"/>
        <v>0</v>
      </c>
      <c r="AM247" s="23">
        <v>8</v>
      </c>
    </row>
    <row r="248" spans="1:39" x14ac:dyDescent="0.25">
      <c r="A248" s="88">
        <v>235</v>
      </c>
      <c r="B248" s="177"/>
      <c r="C248" s="91" t="s">
        <v>415</v>
      </c>
      <c r="D248" s="53" t="s">
        <v>48</v>
      </c>
      <c r="E248" s="53" t="s">
        <v>100</v>
      </c>
      <c r="F248" s="97" t="s">
        <v>49</v>
      </c>
      <c r="G248" s="53" t="s">
        <v>50</v>
      </c>
      <c r="H248" s="53" t="s">
        <v>107</v>
      </c>
      <c r="I248" s="97" t="s">
        <v>51</v>
      </c>
      <c r="J248" s="93" t="s">
        <v>61</v>
      </c>
      <c r="K248" s="93" t="s">
        <v>112</v>
      </c>
      <c r="L248" s="97" t="s">
        <v>62</v>
      </c>
      <c r="M248" s="93" t="s">
        <v>8</v>
      </c>
      <c r="N248" s="93" t="s">
        <v>132</v>
      </c>
      <c r="O248" s="97" t="s">
        <v>14</v>
      </c>
      <c r="P248" s="93" t="s">
        <v>35</v>
      </c>
      <c r="Q248" s="93" t="s">
        <v>96</v>
      </c>
      <c r="R248" s="97" t="s">
        <v>124</v>
      </c>
      <c r="S248" s="95">
        <v>48</v>
      </c>
      <c r="T248" s="95">
        <v>48</v>
      </c>
      <c r="U248" s="97">
        <v>48</v>
      </c>
      <c r="V248" s="95">
        <v>18</v>
      </c>
      <c r="W248" s="95">
        <v>18</v>
      </c>
      <c r="X248" s="97" t="s">
        <v>17</v>
      </c>
      <c r="Y248" s="95" t="s">
        <v>63</v>
      </c>
      <c r="Z248" s="95" t="s">
        <v>162</v>
      </c>
      <c r="AA248" s="97" t="s">
        <v>122</v>
      </c>
      <c r="AB248" s="93" t="s">
        <v>8</v>
      </c>
      <c r="AC248" s="93" t="s">
        <v>132</v>
      </c>
      <c r="AD248" s="97" t="s">
        <v>15</v>
      </c>
      <c r="AE248" s="93" t="s">
        <v>42</v>
      </c>
      <c r="AF248" s="93" t="s">
        <v>129</v>
      </c>
      <c r="AG248" s="97" t="s">
        <v>85</v>
      </c>
      <c r="AH248" s="174">
        <v>1193.82</v>
      </c>
      <c r="AI248" s="163">
        <f t="shared" si="7"/>
        <v>0</v>
      </c>
      <c r="AJ248" s="23">
        <v>13</v>
      </c>
      <c r="AK248" s="23">
        <v>1419.0484615384617</v>
      </c>
      <c r="AL248" s="163">
        <f t="shared" si="6"/>
        <v>0</v>
      </c>
      <c r="AM248" s="23">
        <v>8</v>
      </c>
    </row>
    <row r="249" spans="1:39" x14ac:dyDescent="0.25">
      <c r="A249" s="88">
        <v>236</v>
      </c>
      <c r="B249" s="177"/>
      <c r="C249" s="91" t="s">
        <v>416</v>
      </c>
      <c r="D249" s="53" t="s">
        <v>48</v>
      </c>
      <c r="E249" s="53" t="s">
        <v>100</v>
      </c>
      <c r="F249" s="97" t="s">
        <v>49</v>
      </c>
      <c r="G249" s="53" t="s">
        <v>50</v>
      </c>
      <c r="H249" s="53" t="s">
        <v>107</v>
      </c>
      <c r="I249" s="97" t="s">
        <v>51</v>
      </c>
      <c r="J249" s="93" t="s">
        <v>61</v>
      </c>
      <c r="K249" s="93" t="s">
        <v>112</v>
      </c>
      <c r="L249" s="97" t="s">
        <v>62</v>
      </c>
      <c r="M249" s="93" t="s">
        <v>8</v>
      </c>
      <c r="N249" s="93" t="s">
        <v>132</v>
      </c>
      <c r="O249" s="97" t="s">
        <v>14</v>
      </c>
      <c r="P249" s="93" t="s">
        <v>35</v>
      </c>
      <c r="Q249" s="93" t="s">
        <v>96</v>
      </c>
      <c r="R249" s="97" t="s">
        <v>124</v>
      </c>
      <c r="S249" s="95">
        <v>48</v>
      </c>
      <c r="T249" s="95">
        <v>48</v>
      </c>
      <c r="U249" s="97">
        <v>48</v>
      </c>
      <c r="V249" s="95">
        <v>18</v>
      </c>
      <c r="W249" s="95">
        <v>18</v>
      </c>
      <c r="X249" s="97" t="s">
        <v>17</v>
      </c>
      <c r="Y249" s="95" t="s">
        <v>63</v>
      </c>
      <c r="Z249" s="95" t="s">
        <v>162</v>
      </c>
      <c r="AA249" s="97" t="s">
        <v>122</v>
      </c>
      <c r="AB249" s="93" t="s">
        <v>8</v>
      </c>
      <c r="AC249" s="93" t="s">
        <v>132</v>
      </c>
      <c r="AD249" s="97" t="s">
        <v>15</v>
      </c>
      <c r="AE249" s="93" t="s">
        <v>46</v>
      </c>
      <c r="AF249" s="93" t="s">
        <v>129</v>
      </c>
      <c r="AG249" s="97" t="s">
        <v>86</v>
      </c>
      <c r="AH249" s="174">
        <v>1732.9</v>
      </c>
      <c r="AI249" s="163">
        <f t="shared" si="7"/>
        <v>0</v>
      </c>
      <c r="AJ249" s="23">
        <v>13</v>
      </c>
      <c r="AK249" s="23">
        <v>1732.9</v>
      </c>
      <c r="AL249" s="163">
        <f t="shared" si="6"/>
        <v>0</v>
      </c>
      <c r="AM249" s="23">
        <v>8</v>
      </c>
    </row>
    <row r="250" spans="1:39" x14ac:dyDescent="0.25">
      <c r="A250" s="88">
        <v>237</v>
      </c>
      <c r="B250" s="177"/>
      <c r="C250" s="91" t="s">
        <v>417</v>
      </c>
      <c r="D250" s="53" t="s">
        <v>48</v>
      </c>
      <c r="E250" s="53" t="s">
        <v>100</v>
      </c>
      <c r="F250" s="97" t="s">
        <v>49</v>
      </c>
      <c r="G250" s="53" t="s">
        <v>50</v>
      </c>
      <c r="H250" s="53" t="s">
        <v>107</v>
      </c>
      <c r="I250" s="97" t="s">
        <v>51</v>
      </c>
      <c r="J250" s="93" t="s">
        <v>61</v>
      </c>
      <c r="K250" s="93" t="s">
        <v>112</v>
      </c>
      <c r="L250" s="97" t="s">
        <v>62</v>
      </c>
      <c r="M250" s="93" t="s">
        <v>8</v>
      </c>
      <c r="N250" s="93" t="s">
        <v>132</v>
      </c>
      <c r="O250" s="97" t="s">
        <v>14</v>
      </c>
      <c r="P250" s="93" t="s">
        <v>35</v>
      </c>
      <c r="Q250" s="93" t="s">
        <v>96</v>
      </c>
      <c r="R250" s="97" t="s">
        <v>124</v>
      </c>
      <c r="S250" s="95">
        <v>48</v>
      </c>
      <c r="T250" s="95">
        <v>48</v>
      </c>
      <c r="U250" s="97">
        <v>48</v>
      </c>
      <c r="V250" s="95">
        <v>20</v>
      </c>
      <c r="W250" s="95">
        <v>20</v>
      </c>
      <c r="X250" s="97" t="s">
        <v>59</v>
      </c>
      <c r="Y250" s="95" t="s">
        <v>63</v>
      </c>
      <c r="Z250" s="95" t="s">
        <v>162</v>
      </c>
      <c r="AA250" s="97" t="s">
        <v>122</v>
      </c>
      <c r="AB250" s="93" t="s">
        <v>8</v>
      </c>
      <c r="AC250" s="93" t="s">
        <v>132</v>
      </c>
      <c r="AD250" s="97" t="s">
        <v>15</v>
      </c>
      <c r="AE250" s="93" t="s">
        <v>42</v>
      </c>
      <c r="AF250" s="93" t="s">
        <v>129</v>
      </c>
      <c r="AG250" s="97" t="s">
        <v>85</v>
      </c>
      <c r="AH250" s="174">
        <v>1193.82</v>
      </c>
      <c r="AI250" s="163">
        <f t="shared" si="7"/>
        <v>0</v>
      </c>
      <c r="AJ250" s="23">
        <v>13</v>
      </c>
      <c r="AK250" s="23">
        <v>1516.95</v>
      </c>
      <c r="AL250" s="163">
        <f t="shared" si="6"/>
        <v>0</v>
      </c>
      <c r="AM250" s="23">
        <v>8</v>
      </c>
    </row>
    <row r="251" spans="1:39" x14ac:dyDescent="0.25">
      <c r="A251" s="88">
        <v>238</v>
      </c>
      <c r="B251" s="177"/>
      <c r="C251" s="91" t="s">
        <v>418</v>
      </c>
      <c r="D251" s="53" t="s">
        <v>48</v>
      </c>
      <c r="E251" s="53" t="s">
        <v>100</v>
      </c>
      <c r="F251" s="97" t="s">
        <v>49</v>
      </c>
      <c r="G251" s="53" t="s">
        <v>50</v>
      </c>
      <c r="H251" s="53" t="s">
        <v>107</v>
      </c>
      <c r="I251" s="97" t="s">
        <v>51</v>
      </c>
      <c r="J251" s="93" t="s">
        <v>61</v>
      </c>
      <c r="K251" s="93" t="s">
        <v>112</v>
      </c>
      <c r="L251" s="97" t="s">
        <v>62</v>
      </c>
      <c r="M251" s="93" t="s">
        <v>8</v>
      </c>
      <c r="N251" s="93" t="s">
        <v>132</v>
      </c>
      <c r="O251" s="97" t="s">
        <v>14</v>
      </c>
      <c r="P251" s="93" t="s">
        <v>35</v>
      </c>
      <c r="Q251" s="93" t="s">
        <v>96</v>
      </c>
      <c r="R251" s="97" t="s">
        <v>124</v>
      </c>
      <c r="S251" s="95">
        <v>48</v>
      </c>
      <c r="T251" s="95">
        <v>48</v>
      </c>
      <c r="U251" s="97">
        <v>48</v>
      </c>
      <c r="V251" s="95">
        <v>20</v>
      </c>
      <c r="W251" s="95">
        <v>20</v>
      </c>
      <c r="X251" s="97" t="s">
        <v>59</v>
      </c>
      <c r="Y251" s="95" t="s">
        <v>63</v>
      </c>
      <c r="Z251" s="95" t="s">
        <v>162</v>
      </c>
      <c r="AA251" s="97" t="s">
        <v>122</v>
      </c>
      <c r="AB251" s="93" t="s">
        <v>8</v>
      </c>
      <c r="AC251" s="93" t="s">
        <v>132</v>
      </c>
      <c r="AD251" s="97" t="s">
        <v>15</v>
      </c>
      <c r="AE251" s="93" t="s">
        <v>46</v>
      </c>
      <c r="AF251" s="93" t="s">
        <v>129</v>
      </c>
      <c r="AG251" s="97" t="s">
        <v>86</v>
      </c>
      <c r="AH251" s="174">
        <v>1732.9</v>
      </c>
      <c r="AI251" s="163">
        <f t="shared" si="7"/>
        <v>0</v>
      </c>
      <c r="AJ251" s="23">
        <v>13</v>
      </c>
      <c r="AK251" s="23">
        <v>1732.9</v>
      </c>
      <c r="AL251" s="163">
        <f t="shared" si="6"/>
        <v>0</v>
      </c>
      <c r="AM251" s="23">
        <v>8</v>
      </c>
    </row>
    <row r="252" spans="1:39" x14ac:dyDescent="0.25">
      <c r="A252" s="88">
        <v>239</v>
      </c>
      <c r="B252" s="177"/>
      <c r="C252" s="91" t="s">
        <v>419</v>
      </c>
      <c r="D252" s="53" t="s">
        <v>48</v>
      </c>
      <c r="E252" s="53" t="s">
        <v>100</v>
      </c>
      <c r="F252" s="97" t="s">
        <v>49</v>
      </c>
      <c r="G252" s="53" t="s">
        <v>55</v>
      </c>
      <c r="H252" s="53" t="s">
        <v>109</v>
      </c>
      <c r="I252" s="97" t="s">
        <v>56</v>
      </c>
      <c r="J252" s="93" t="s">
        <v>61</v>
      </c>
      <c r="K252" s="93" t="s">
        <v>112</v>
      </c>
      <c r="L252" s="97" t="s">
        <v>62</v>
      </c>
      <c r="M252" s="93" t="s">
        <v>8</v>
      </c>
      <c r="N252" s="93" t="s">
        <v>132</v>
      </c>
      <c r="O252" s="97" t="s">
        <v>14</v>
      </c>
      <c r="P252" s="93" t="s">
        <v>16</v>
      </c>
      <c r="Q252" s="93" t="s">
        <v>575</v>
      </c>
      <c r="R252" s="97" t="s">
        <v>123</v>
      </c>
      <c r="S252" s="95">
        <v>30</v>
      </c>
      <c r="T252" s="95">
        <v>30</v>
      </c>
      <c r="U252" s="97">
        <v>30</v>
      </c>
      <c r="V252" s="95">
        <v>18</v>
      </c>
      <c r="W252" s="95">
        <v>18</v>
      </c>
      <c r="X252" s="97" t="s">
        <v>17</v>
      </c>
      <c r="Y252" s="95" t="s">
        <v>63</v>
      </c>
      <c r="Z252" s="95" t="s">
        <v>162</v>
      </c>
      <c r="AA252" s="97" t="s">
        <v>122</v>
      </c>
      <c r="AB252" s="93" t="s">
        <v>8</v>
      </c>
      <c r="AC252" s="93" t="s">
        <v>132</v>
      </c>
      <c r="AD252" s="97" t="s">
        <v>15</v>
      </c>
      <c r="AE252" s="93" t="s">
        <v>8</v>
      </c>
      <c r="AF252" s="93" t="s">
        <v>132</v>
      </c>
      <c r="AG252" s="97" t="s">
        <v>15</v>
      </c>
      <c r="AH252" s="174">
        <v>477.5</v>
      </c>
      <c r="AI252" s="163">
        <f t="shared" si="7"/>
        <v>0</v>
      </c>
      <c r="AJ252" s="23">
        <v>14</v>
      </c>
      <c r="AK252" s="23">
        <v>824.85</v>
      </c>
      <c r="AL252" s="163">
        <f t="shared" si="6"/>
        <v>0</v>
      </c>
      <c r="AM252" s="23">
        <v>7</v>
      </c>
    </row>
    <row r="253" spans="1:39" x14ac:dyDescent="0.25">
      <c r="A253" s="88">
        <v>240</v>
      </c>
      <c r="B253" s="177"/>
      <c r="C253" s="91" t="s">
        <v>420</v>
      </c>
      <c r="D253" s="53" t="s">
        <v>48</v>
      </c>
      <c r="E253" s="53" t="s">
        <v>100</v>
      </c>
      <c r="F253" s="97" t="s">
        <v>49</v>
      </c>
      <c r="G253" s="53" t="s">
        <v>55</v>
      </c>
      <c r="H253" s="53" t="s">
        <v>109</v>
      </c>
      <c r="I253" s="97" t="s">
        <v>56</v>
      </c>
      <c r="J253" s="93" t="s">
        <v>61</v>
      </c>
      <c r="K253" s="93" t="s">
        <v>112</v>
      </c>
      <c r="L253" s="97" t="s">
        <v>62</v>
      </c>
      <c r="M253" s="93" t="s">
        <v>8</v>
      </c>
      <c r="N253" s="93" t="s">
        <v>132</v>
      </c>
      <c r="O253" s="97" t="s">
        <v>14</v>
      </c>
      <c r="P253" s="93" t="s">
        <v>16</v>
      </c>
      <c r="Q253" s="93" t="s">
        <v>575</v>
      </c>
      <c r="R253" s="97" t="s">
        <v>123</v>
      </c>
      <c r="S253" s="95">
        <v>30</v>
      </c>
      <c r="T253" s="95">
        <v>30</v>
      </c>
      <c r="U253" s="97">
        <v>30</v>
      </c>
      <c r="V253" s="95">
        <v>20</v>
      </c>
      <c r="W253" s="95">
        <v>20</v>
      </c>
      <c r="X253" s="97" t="s">
        <v>59</v>
      </c>
      <c r="Y253" s="95" t="s">
        <v>63</v>
      </c>
      <c r="Z253" s="95" t="s">
        <v>162</v>
      </c>
      <c r="AA253" s="97" t="s">
        <v>122</v>
      </c>
      <c r="AB253" s="93" t="s">
        <v>8</v>
      </c>
      <c r="AC253" s="93" t="s">
        <v>132</v>
      </c>
      <c r="AD253" s="97" t="s">
        <v>15</v>
      </c>
      <c r="AE253" s="93" t="s">
        <v>8</v>
      </c>
      <c r="AF253" s="93" t="s">
        <v>132</v>
      </c>
      <c r="AG253" s="97" t="s">
        <v>15</v>
      </c>
      <c r="AH253" s="174">
        <v>716.25</v>
      </c>
      <c r="AI253" s="163">
        <f t="shared" si="7"/>
        <v>0</v>
      </c>
      <c r="AJ253" s="23">
        <v>10</v>
      </c>
      <c r="AK253" s="23">
        <v>916.5</v>
      </c>
      <c r="AL253" s="163">
        <f t="shared" si="6"/>
        <v>0</v>
      </c>
      <c r="AM253" s="23">
        <v>7</v>
      </c>
    </row>
    <row r="254" spans="1:39" x14ac:dyDescent="0.25">
      <c r="A254" s="88">
        <v>241</v>
      </c>
      <c r="B254" s="177"/>
      <c r="C254" s="91" t="s">
        <v>421</v>
      </c>
      <c r="D254" s="53" t="s">
        <v>48</v>
      </c>
      <c r="E254" s="53" t="s">
        <v>100</v>
      </c>
      <c r="F254" s="97" t="s">
        <v>49</v>
      </c>
      <c r="G254" s="53" t="s">
        <v>55</v>
      </c>
      <c r="H254" s="53" t="s">
        <v>109</v>
      </c>
      <c r="I254" s="97" t="s">
        <v>56</v>
      </c>
      <c r="J254" s="93" t="s">
        <v>61</v>
      </c>
      <c r="K254" s="93" t="s">
        <v>112</v>
      </c>
      <c r="L254" s="97" t="s">
        <v>62</v>
      </c>
      <c r="M254" s="93" t="s">
        <v>8</v>
      </c>
      <c r="N254" s="93" t="s">
        <v>132</v>
      </c>
      <c r="O254" s="97" t="s">
        <v>14</v>
      </c>
      <c r="P254" s="93" t="s">
        <v>16</v>
      </c>
      <c r="Q254" s="93" t="s">
        <v>575</v>
      </c>
      <c r="R254" s="97" t="s">
        <v>123</v>
      </c>
      <c r="S254" s="95">
        <v>36</v>
      </c>
      <c r="T254" s="95">
        <v>36</v>
      </c>
      <c r="U254" s="97">
        <v>36</v>
      </c>
      <c r="V254" s="95">
        <v>18</v>
      </c>
      <c r="W254" s="95">
        <v>18</v>
      </c>
      <c r="X254" s="97" t="s">
        <v>17</v>
      </c>
      <c r="Y254" s="95" t="s">
        <v>63</v>
      </c>
      <c r="Z254" s="95" t="s">
        <v>162</v>
      </c>
      <c r="AA254" s="97" t="s">
        <v>122</v>
      </c>
      <c r="AB254" s="93" t="s">
        <v>8</v>
      </c>
      <c r="AC254" s="93" t="s">
        <v>132</v>
      </c>
      <c r="AD254" s="97" t="s">
        <v>15</v>
      </c>
      <c r="AE254" s="93" t="s">
        <v>8</v>
      </c>
      <c r="AF254" s="93" t="s">
        <v>132</v>
      </c>
      <c r="AG254" s="97" t="s">
        <v>15</v>
      </c>
      <c r="AH254" s="174">
        <v>516</v>
      </c>
      <c r="AI254" s="163">
        <f t="shared" si="7"/>
        <v>0</v>
      </c>
      <c r="AJ254" s="23">
        <v>15</v>
      </c>
      <c r="AK254" s="23">
        <v>863.2</v>
      </c>
      <c r="AL254" s="163">
        <f t="shared" si="6"/>
        <v>0</v>
      </c>
      <c r="AM254" s="23">
        <v>7</v>
      </c>
    </row>
    <row r="255" spans="1:39" x14ac:dyDescent="0.25">
      <c r="A255" s="88">
        <v>242</v>
      </c>
      <c r="B255" s="177"/>
      <c r="C255" s="91" t="s">
        <v>422</v>
      </c>
      <c r="D255" s="53" t="s">
        <v>48</v>
      </c>
      <c r="E255" s="53" t="s">
        <v>100</v>
      </c>
      <c r="F255" s="97" t="s">
        <v>49</v>
      </c>
      <c r="G255" s="53" t="s">
        <v>55</v>
      </c>
      <c r="H255" s="53" t="s">
        <v>109</v>
      </c>
      <c r="I255" s="97" t="s">
        <v>56</v>
      </c>
      <c r="J255" s="93" t="s">
        <v>61</v>
      </c>
      <c r="K255" s="93" t="s">
        <v>112</v>
      </c>
      <c r="L255" s="97" t="s">
        <v>62</v>
      </c>
      <c r="M255" s="93" t="s">
        <v>8</v>
      </c>
      <c r="N255" s="93" t="s">
        <v>132</v>
      </c>
      <c r="O255" s="97" t="s">
        <v>14</v>
      </c>
      <c r="P255" s="93" t="s">
        <v>16</v>
      </c>
      <c r="Q255" s="93" t="s">
        <v>575</v>
      </c>
      <c r="R255" s="97" t="s">
        <v>123</v>
      </c>
      <c r="S255" s="95">
        <v>36</v>
      </c>
      <c r="T255" s="95">
        <v>36</v>
      </c>
      <c r="U255" s="97">
        <v>36</v>
      </c>
      <c r="V255" s="95">
        <v>20</v>
      </c>
      <c r="W255" s="95">
        <v>20</v>
      </c>
      <c r="X255" s="97" t="s">
        <v>59</v>
      </c>
      <c r="Y255" s="95" t="s">
        <v>63</v>
      </c>
      <c r="Z255" s="95" t="s">
        <v>162</v>
      </c>
      <c r="AA255" s="97" t="s">
        <v>122</v>
      </c>
      <c r="AB255" s="93" t="s">
        <v>8</v>
      </c>
      <c r="AC255" s="93" t="s">
        <v>132</v>
      </c>
      <c r="AD255" s="97" t="s">
        <v>15</v>
      </c>
      <c r="AE255" s="93" t="s">
        <v>8</v>
      </c>
      <c r="AF255" s="93" t="s">
        <v>132</v>
      </c>
      <c r="AG255" s="97" t="s">
        <v>15</v>
      </c>
      <c r="AH255" s="174">
        <v>895.19</v>
      </c>
      <c r="AI255" s="163">
        <f t="shared" si="7"/>
        <v>0</v>
      </c>
      <c r="AJ255" s="23">
        <v>10</v>
      </c>
      <c r="AK255" s="23">
        <v>959.4</v>
      </c>
      <c r="AL255" s="163">
        <f t="shared" si="6"/>
        <v>0</v>
      </c>
      <c r="AM255" s="23">
        <v>7</v>
      </c>
    </row>
    <row r="256" spans="1:39" x14ac:dyDescent="0.25">
      <c r="A256" s="88">
        <v>243</v>
      </c>
      <c r="B256" s="177"/>
      <c r="C256" s="91" t="s">
        <v>423</v>
      </c>
      <c r="D256" s="53" t="s">
        <v>48</v>
      </c>
      <c r="E256" s="53" t="s">
        <v>100</v>
      </c>
      <c r="F256" s="97" t="s">
        <v>49</v>
      </c>
      <c r="G256" s="53" t="s">
        <v>55</v>
      </c>
      <c r="H256" s="53" t="s">
        <v>109</v>
      </c>
      <c r="I256" s="97" t="s">
        <v>56</v>
      </c>
      <c r="J256" s="93" t="s">
        <v>61</v>
      </c>
      <c r="K256" s="93" t="s">
        <v>112</v>
      </c>
      <c r="L256" s="97" t="s">
        <v>62</v>
      </c>
      <c r="M256" s="93" t="s">
        <v>8</v>
      </c>
      <c r="N256" s="93" t="s">
        <v>132</v>
      </c>
      <c r="O256" s="97" t="s">
        <v>14</v>
      </c>
      <c r="P256" s="93" t="s">
        <v>16</v>
      </c>
      <c r="Q256" s="93" t="s">
        <v>575</v>
      </c>
      <c r="R256" s="97" t="s">
        <v>123</v>
      </c>
      <c r="S256" s="95">
        <v>48</v>
      </c>
      <c r="T256" s="95">
        <v>48</v>
      </c>
      <c r="U256" s="97">
        <v>48</v>
      </c>
      <c r="V256" s="95">
        <v>18</v>
      </c>
      <c r="W256" s="95">
        <v>18</v>
      </c>
      <c r="X256" s="97" t="s">
        <v>17</v>
      </c>
      <c r="Y256" s="95" t="s">
        <v>63</v>
      </c>
      <c r="Z256" s="95" t="s">
        <v>162</v>
      </c>
      <c r="AA256" s="97" t="s">
        <v>122</v>
      </c>
      <c r="AB256" s="93" t="s">
        <v>8</v>
      </c>
      <c r="AC256" s="93" t="s">
        <v>132</v>
      </c>
      <c r="AD256" s="97" t="s">
        <v>15</v>
      </c>
      <c r="AE256" s="93" t="s">
        <v>8</v>
      </c>
      <c r="AF256" s="93" t="s">
        <v>132</v>
      </c>
      <c r="AG256" s="97" t="s">
        <v>15</v>
      </c>
      <c r="AH256" s="174">
        <v>830.97</v>
      </c>
      <c r="AI256" s="163">
        <f t="shared" si="7"/>
        <v>0</v>
      </c>
      <c r="AJ256" s="23">
        <v>7</v>
      </c>
      <c r="AK256" s="23">
        <v>956</v>
      </c>
      <c r="AL256" s="163">
        <f t="shared" si="6"/>
        <v>0</v>
      </c>
      <c r="AM256" s="23">
        <v>4</v>
      </c>
    </row>
    <row r="257" spans="1:39" x14ac:dyDescent="0.25">
      <c r="A257" s="88">
        <v>244</v>
      </c>
      <c r="B257" s="177"/>
      <c r="C257" s="91" t="s">
        <v>424</v>
      </c>
      <c r="D257" s="53" t="s">
        <v>48</v>
      </c>
      <c r="E257" s="53" t="s">
        <v>100</v>
      </c>
      <c r="F257" s="97" t="s">
        <v>49</v>
      </c>
      <c r="G257" s="53" t="s">
        <v>55</v>
      </c>
      <c r="H257" s="53" t="s">
        <v>109</v>
      </c>
      <c r="I257" s="97" t="s">
        <v>56</v>
      </c>
      <c r="J257" s="93" t="s">
        <v>61</v>
      </c>
      <c r="K257" s="93" t="s">
        <v>112</v>
      </c>
      <c r="L257" s="97" t="s">
        <v>62</v>
      </c>
      <c r="M257" s="93" t="s">
        <v>8</v>
      </c>
      <c r="N257" s="93" t="s">
        <v>132</v>
      </c>
      <c r="O257" s="97" t="s">
        <v>14</v>
      </c>
      <c r="P257" s="93" t="s">
        <v>16</v>
      </c>
      <c r="Q257" s="93" t="s">
        <v>575</v>
      </c>
      <c r="R257" s="97" t="s">
        <v>123</v>
      </c>
      <c r="S257" s="95">
        <v>48</v>
      </c>
      <c r="T257" s="95">
        <v>48</v>
      </c>
      <c r="U257" s="97">
        <v>48</v>
      </c>
      <c r="V257" s="95">
        <v>20</v>
      </c>
      <c r="W257" s="95">
        <v>20</v>
      </c>
      <c r="X257" s="97" t="s">
        <v>59</v>
      </c>
      <c r="Y257" s="95" t="s">
        <v>63</v>
      </c>
      <c r="Z257" s="95" t="s">
        <v>162</v>
      </c>
      <c r="AA257" s="97" t="s">
        <v>122</v>
      </c>
      <c r="AB257" s="93" t="s">
        <v>8</v>
      </c>
      <c r="AC257" s="93" t="s">
        <v>132</v>
      </c>
      <c r="AD257" s="97" t="s">
        <v>15</v>
      </c>
      <c r="AE257" s="93" t="s">
        <v>8</v>
      </c>
      <c r="AF257" s="93" t="s">
        <v>132</v>
      </c>
      <c r="AG257" s="97" t="s">
        <v>15</v>
      </c>
      <c r="AH257" s="174">
        <v>830.97</v>
      </c>
      <c r="AI257" s="163">
        <f t="shared" si="7"/>
        <v>0</v>
      </c>
      <c r="AJ257" s="23">
        <v>6</v>
      </c>
      <c r="AK257" s="23">
        <v>1018</v>
      </c>
      <c r="AL257" s="163">
        <f t="shared" si="6"/>
        <v>0</v>
      </c>
      <c r="AM257" s="23">
        <v>4</v>
      </c>
    </row>
    <row r="258" spans="1:39" x14ac:dyDescent="0.25">
      <c r="A258" s="88">
        <v>245</v>
      </c>
      <c r="B258" s="177"/>
      <c r="C258" s="91" t="s">
        <v>425</v>
      </c>
      <c r="D258" s="53" t="s">
        <v>48</v>
      </c>
      <c r="E258" s="53" t="s">
        <v>100</v>
      </c>
      <c r="F258" s="97" t="s">
        <v>49</v>
      </c>
      <c r="G258" s="53" t="s">
        <v>55</v>
      </c>
      <c r="H258" s="53" t="s">
        <v>109</v>
      </c>
      <c r="I258" s="97" t="s">
        <v>56</v>
      </c>
      <c r="J258" s="93" t="s">
        <v>61</v>
      </c>
      <c r="K258" s="93" t="s">
        <v>112</v>
      </c>
      <c r="L258" s="97" t="s">
        <v>62</v>
      </c>
      <c r="M258" s="93" t="s">
        <v>8</v>
      </c>
      <c r="N258" s="93" t="s">
        <v>132</v>
      </c>
      <c r="O258" s="97" t="s">
        <v>14</v>
      </c>
      <c r="P258" s="93" t="s">
        <v>35</v>
      </c>
      <c r="Q258" s="93" t="s">
        <v>96</v>
      </c>
      <c r="R258" s="97" t="s">
        <v>124</v>
      </c>
      <c r="S258" s="95">
        <v>30</v>
      </c>
      <c r="T258" s="95">
        <v>30</v>
      </c>
      <c r="U258" s="97">
        <v>30</v>
      </c>
      <c r="V258" s="95">
        <v>18</v>
      </c>
      <c r="W258" s="95">
        <v>18</v>
      </c>
      <c r="X258" s="97" t="s">
        <v>17</v>
      </c>
      <c r="Y258" s="95" t="s">
        <v>63</v>
      </c>
      <c r="Z258" s="95" t="s">
        <v>162</v>
      </c>
      <c r="AA258" s="97" t="s">
        <v>122</v>
      </c>
      <c r="AB258" s="93" t="s">
        <v>8</v>
      </c>
      <c r="AC258" s="93" t="s">
        <v>132</v>
      </c>
      <c r="AD258" s="97" t="s">
        <v>15</v>
      </c>
      <c r="AE258" s="93" t="s">
        <v>8</v>
      </c>
      <c r="AF258" s="93" t="s">
        <v>132</v>
      </c>
      <c r="AG258" s="97" t="s">
        <v>15</v>
      </c>
      <c r="AH258" s="174">
        <v>852</v>
      </c>
      <c r="AI258" s="163">
        <f t="shared" si="7"/>
        <v>0</v>
      </c>
      <c r="AJ258" s="23">
        <v>13</v>
      </c>
      <c r="AK258" s="23">
        <v>855.32500000000005</v>
      </c>
      <c r="AL258" s="163">
        <f t="shared" si="6"/>
        <v>0</v>
      </c>
      <c r="AM258" s="23">
        <v>8</v>
      </c>
    </row>
    <row r="259" spans="1:39" x14ac:dyDescent="0.25">
      <c r="A259" s="88">
        <v>246</v>
      </c>
      <c r="B259" s="177"/>
      <c r="C259" s="91" t="s">
        <v>426</v>
      </c>
      <c r="D259" s="53" t="s">
        <v>48</v>
      </c>
      <c r="E259" s="53" t="s">
        <v>100</v>
      </c>
      <c r="F259" s="97" t="s">
        <v>49</v>
      </c>
      <c r="G259" s="53" t="s">
        <v>55</v>
      </c>
      <c r="H259" s="53" t="s">
        <v>109</v>
      </c>
      <c r="I259" s="97" t="s">
        <v>56</v>
      </c>
      <c r="J259" s="93" t="s">
        <v>61</v>
      </c>
      <c r="K259" s="93" t="s">
        <v>112</v>
      </c>
      <c r="L259" s="97" t="s">
        <v>62</v>
      </c>
      <c r="M259" s="93" t="s">
        <v>8</v>
      </c>
      <c r="N259" s="93" t="s">
        <v>132</v>
      </c>
      <c r="O259" s="97" t="s">
        <v>14</v>
      </c>
      <c r="P259" s="93" t="s">
        <v>35</v>
      </c>
      <c r="Q259" s="93" t="s">
        <v>96</v>
      </c>
      <c r="R259" s="97" t="s">
        <v>124</v>
      </c>
      <c r="S259" s="95">
        <v>30</v>
      </c>
      <c r="T259" s="95">
        <v>30</v>
      </c>
      <c r="U259" s="97">
        <v>30</v>
      </c>
      <c r="V259" s="95">
        <v>20</v>
      </c>
      <c r="W259" s="95">
        <v>20</v>
      </c>
      <c r="X259" s="97" t="s">
        <v>59</v>
      </c>
      <c r="Y259" s="95" t="s">
        <v>63</v>
      </c>
      <c r="Z259" s="95" t="s">
        <v>162</v>
      </c>
      <c r="AA259" s="97" t="s">
        <v>122</v>
      </c>
      <c r="AB259" s="93" t="s">
        <v>8</v>
      </c>
      <c r="AC259" s="93" t="s">
        <v>132</v>
      </c>
      <c r="AD259" s="97" t="s">
        <v>15</v>
      </c>
      <c r="AE259" s="93" t="s">
        <v>8</v>
      </c>
      <c r="AF259" s="93" t="s">
        <v>132</v>
      </c>
      <c r="AG259" s="97" t="s">
        <v>15</v>
      </c>
      <c r="AH259" s="174">
        <v>858.65</v>
      </c>
      <c r="AI259" s="163">
        <f t="shared" si="7"/>
        <v>0</v>
      </c>
      <c r="AJ259" s="23">
        <v>14</v>
      </c>
      <c r="AK259" s="23">
        <v>858.65000000000009</v>
      </c>
      <c r="AL259" s="163">
        <f t="shared" si="6"/>
        <v>0</v>
      </c>
      <c r="AM259" s="23">
        <v>8</v>
      </c>
    </row>
    <row r="260" spans="1:39" x14ac:dyDescent="0.25">
      <c r="A260" s="88">
        <v>247</v>
      </c>
      <c r="B260" s="177"/>
      <c r="C260" s="91" t="s">
        <v>427</v>
      </c>
      <c r="D260" s="53" t="s">
        <v>48</v>
      </c>
      <c r="E260" s="53" t="s">
        <v>100</v>
      </c>
      <c r="F260" s="97" t="s">
        <v>49</v>
      </c>
      <c r="G260" s="53" t="s">
        <v>55</v>
      </c>
      <c r="H260" s="53" t="s">
        <v>109</v>
      </c>
      <c r="I260" s="97" t="s">
        <v>56</v>
      </c>
      <c r="J260" s="93" t="s">
        <v>61</v>
      </c>
      <c r="K260" s="93" t="s">
        <v>112</v>
      </c>
      <c r="L260" s="97" t="s">
        <v>62</v>
      </c>
      <c r="M260" s="93" t="s">
        <v>8</v>
      </c>
      <c r="N260" s="93" t="s">
        <v>132</v>
      </c>
      <c r="O260" s="97" t="s">
        <v>14</v>
      </c>
      <c r="P260" s="93" t="s">
        <v>35</v>
      </c>
      <c r="Q260" s="93" t="s">
        <v>96</v>
      </c>
      <c r="R260" s="97" t="s">
        <v>124</v>
      </c>
      <c r="S260" s="95">
        <v>36</v>
      </c>
      <c r="T260" s="95">
        <v>36</v>
      </c>
      <c r="U260" s="97">
        <v>36</v>
      </c>
      <c r="V260" s="95">
        <v>18</v>
      </c>
      <c r="W260" s="95">
        <v>18</v>
      </c>
      <c r="X260" s="97" t="s">
        <v>17</v>
      </c>
      <c r="Y260" s="95" t="s">
        <v>63</v>
      </c>
      <c r="Z260" s="95" t="s">
        <v>162</v>
      </c>
      <c r="AA260" s="97" t="s">
        <v>122</v>
      </c>
      <c r="AB260" s="93" t="s">
        <v>8</v>
      </c>
      <c r="AC260" s="93" t="s">
        <v>132</v>
      </c>
      <c r="AD260" s="97" t="s">
        <v>15</v>
      </c>
      <c r="AE260" s="93" t="s">
        <v>8</v>
      </c>
      <c r="AF260" s="93" t="s">
        <v>132</v>
      </c>
      <c r="AG260" s="97" t="s">
        <v>15</v>
      </c>
      <c r="AH260" s="174">
        <v>876</v>
      </c>
      <c r="AI260" s="163">
        <f t="shared" si="7"/>
        <v>0</v>
      </c>
      <c r="AJ260" s="23">
        <v>13</v>
      </c>
      <c r="AK260" s="23">
        <v>901.125</v>
      </c>
      <c r="AL260" s="163">
        <f t="shared" si="6"/>
        <v>0</v>
      </c>
      <c r="AM260" s="23">
        <v>8</v>
      </c>
    </row>
    <row r="261" spans="1:39" x14ac:dyDescent="0.25">
      <c r="A261" s="88">
        <v>248</v>
      </c>
      <c r="B261" s="177"/>
      <c r="C261" s="91" t="s">
        <v>428</v>
      </c>
      <c r="D261" s="53" t="s">
        <v>48</v>
      </c>
      <c r="E261" s="53" t="s">
        <v>100</v>
      </c>
      <c r="F261" s="97" t="s">
        <v>49</v>
      </c>
      <c r="G261" s="53" t="s">
        <v>55</v>
      </c>
      <c r="H261" s="53" t="s">
        <v>109</v>
      </c>
      <c r="I261" s="97" t="s">
        <v>56</v>
      </c>
      <c r="J261" s="93" t="s">
        <v>61</v>
      </c>
      <c r="K261" s="93" t="s">
        <v>112</v>
      </c>
      <c r="L261" s="97" t="s">
        <v>62</v>
      </c>
      <c r="M261" s="93" t="s">
        <v>8</v>
      </c>
      <c r="N261" s="93" t="s">
        <v>132</v>
      </c>
      <c r="O261" s="97" t="s">
        <v>14</v>
      </c>
      <c r="P261" s="93" t="s">
        <v>35</v>
      </c>
      <c r="Q261" s="93" t="s">
        <v>96</v>
      </c>
      <c r="R261" s="97" t="s">
        <v>124</v>
      </c>
      <c r="S261" s="95">
        <v>36</v>
      </c>
      <c r="T261" s="95">
        <v>36</v>
      </c>
      <c r="U261" s="97">
        <v>36</v>
      </c>
      <c r="V261" s="95">
        <v>20</v>
      </c>
      <c r="W261" s="95">
        <v>20</v>
      </c>
      <c r="X261" s="97" t="s">
        <v>59</v>
      </c>
      <c r="Y261" s="95" t="s">
        <v>63</v>
      </c>
      <c r="Z261" s="95" t="s">
        <v>162</v>
      </c>
      <c r="AA261" s="97" t="s">
        <v>122</v>
      </c>
      <c r="AB261" s="93" t="s">
        <v>8</v>
      </c>
      <c r="AC261" s="93" t="s">
        <v>132</v>
      </c>
      <c r="AD261" s="97" t="s">
        <v>15</v>
      </c>
      <c r="AE261" s="93" t="s">
        <v>8</v>
      </c>
      <c r="AF261" s="93" t="s">
        <v>132</v>
      </c>
      <c r="AG261" s="97" t="s">
        <v>15</v>
      </c>
      <c r="AH261" s="174">
        <v>888</v>
      </c>
      <c r="AI261" s="163">
        <f t="shared" si="7"/>
        <v>0</v>
      </c>
      <c r="AJ261" s="23">
        <v>14</v>
      </c>
      <c r="AK261" s="23">
        <v>907.125</v>
      </c>
      <c r="AL261" s="163">
        <f t="shared" si="6"/>
        <v>0</v>
      </c>
      <c r="AM261" s="23">
        <v>8</v>
      </c>
    </row>
    <row r="262" spans="1:39" x14ac:dyDescent="0.25">
      <c r="A262" s="88">
        <v>249</v>
      </c>
      <c r="B262" s="177"/>
      <c r="C262" s="91" t="s">
        <v>429</v>
      </c>
      <c r="D262" s="53" t="s">
        <v>48</v>
      </c>
      <c r="E262" s="53" t="s">
        <v>100</v>
      </c>
      <c r="F262" s="97" t="s">
        <v>49</v>
      </c>
      <c r="G262" s="53" t="s">
        <v>55</v>
      </c>
      <c r="H262" s="53" t="s">
        <v>109</v>
      </c>
      <c r="I262" s="97" t="s">
        <v>56</v>
      </c>
      <c r="J262" s="93" t="s">
        <v>61</v>
      </c>
      <c r="K262" s="93" t="s">
        <v>112</v>
      </c>
      <c r="L262" s="97" t="s">
        <v>62</v>
      </c>
      <c r="M262" s="93" t="s">
        <v>8</v>
      </c>
      <c r="N262" s="93" t="s">
        <v>132</v>
      </c>
      <c r="O262" s="97" t="s">
        <v>14</v>
      </c>
      <c r="P262" s="93" t="s">
        <v>35</v>
      </c>
      <c r="Q262" s="93" t="s">
        <v>96</v>
      </c>
      <c r="R262" s="97" t="s">
        <v>124</v>
      </c>
      <c r="S262" s="95">
        <v>48</v>
      </c>
      <c r="T262" s="95">
        <v>48</v>
      </c>
      <c r="U262" s="97">
        <v>48</v>
      </c>
      <c r="V262" s="95">
        <v>18</v>
      </c>
      <c r="W262" s="95">
        <v>18</v>
      </c>
      <c r="X262" s="97" t="s">
        <v>17</v>
      </c>
      <c r="Y262" s="95" t="s">
        <v>63</v>
      </c>
      <c r="Z262" s="95" t="s">
        <v>162</v>
      </c>
      <c r="AA262" s="97" t="s">
        <v>122</v>
      </c>
      <c r="AB262" s="93" t="s">
        <v>8</v>
      </c>
      <c r="AC262" s="93" t="s">
        <v>132</v>
      </c>
      <c r="AD262" s="97" t="s">
        <v>15</v>
      </c>
      <c r="AE262" s="93" t="s">
        <v>8</v>
      </c>
      <c r="AF262" s="93" t="s">
        <v>132</v>
      </c>
      <c r="AG262" s="97" t="s">
        <v>15</v>
      </c>
      <c r="AH262" s="174">
        <v>1100.3499999999999</v>
      </c>
      <c r="AI262" s="163">
        <f t="shared" si="7"/>
        <v>0</v>
      </c>
      <c r="AJ262" s="23">
        <v>13</v>
      </c>
      <c r="AK262" s="23">
        <v>1343.2696153846155</v>
      </c>
      <c r="AL262" s="163">
        <f t="shared" si="6"/>
        <v>0</v>
      </c>
      <c r="AM262" s="23">
        <v>8</v>
      </c>
    </row>
    <row r="263" spans="1:39" x14ac:dyDescent="0.25">
      <c r="A263" s="88">
        <v>250</v>
      </c>
      <c r="B263" s="177"/>
      <c r="C263" s="91" t="s">
        <v>430</v>
      </c>
      <c r="D263" s="53" t="s">
        <v>48</v>
      </c>
      <c r="E263" s="53" t="s">
        <v>100</v>
      </c>
      <c r="F263" s="97" t="s">
        <v>49</v>
      </c>
      <c r="G263" s="53" t="s">
        <v>55</v>
      </c>
      <c r="H263" s="53" t="s">
        <v>109</v>
      </c>
      <c r="I263" s="97" t="s">
        <v>56</v>
      </c>
      <c r="J263" s="93" t="s">
        <v>61</v>
      </c>
      <c r="K263" s="93" t="s">
        <v>112</v>
      </c>
      <c r="L263" s="97" t="s">
        <v>62</v>
      </c>
      <c r="M263" s="93" t="s">
        <v>8</v>
      </c>
      <c r="N263" s="93" t="s">
        <v>132</v>
      </c>
      <c r="O263" s="97" t="s">
        <v>14</v>
      </c>
      <c r="P263" s="93" t="s">
        <v>35</v>
      </c>
      <c r="Q263" s="93" t="s">
        <v>96</v>
      </c>
      <c r="R263" s="97" t="s">
        <v>124</v>
      </c>
      <c r="S263" s="95">
        <v>48</v>
      </c>
      <c r="T263" s="95">
        <v>48</v>
      </c>
      <c r="U263" s="97">
        <v>48</v>
      </c>
      <c r="V263" s="95">
        <v>20</v>
      </c>
      <c r="W263" s="95">
        <v>20</v>
      </c>
      <c r="X263" s="97" t="s">
        <v>59</v>
      </c>
      <c r="Y263" s="95" t="s">
        <v>63</v>
      </c>
      <c r="Z263" s="95" t="s">
        <v>162</v>
      </c>
      <c r="AA263" s="97" t="s">
        <v>122</v>
      </c>
      <c r="AB263" s="93" t="s">
        <v>8</v>
      </c>
      <c r="AC263" s="93" t="s">
        <v>132</v>
      </c>
      <c r="AD263" s="97" t="s">
        <v>15</v>
      </c>
      <c r="AE263" s="93" t="s">
        <v>8</v>
      </c>
      <c r="AF263" s="93" t="s">
        <v>132</v>
      </c>
      <c r="AG263" s="97" t="s">
        <v>15</v>
      </c>
      <c r="AH263" s="174">
        <v>1100.3499999999999</v>
      </c>
      <c r="AI263" s="163">
        <f t="shared" si="7"/>
        <v>0</v>
      </c>
      <c r="AJ263" s="23">
        <v>13</v>
      </c>
      <c r="AK263" s="23">
        <v>1343.2696153846155</v>
      </c>
      <c r="AL263" s="163">
        <f t="shared" si="6"/>
        <v>0</v>
      </c>
      <c r="AM263" s="23">
        <v>8</v>
      </c>
    </row>
    <row r="264" spans="1:39" x14ac:dyDescent="0.25">
      <c r="A264" s="88">
        <v>251</v>
      </c>
      <c r="B264" s="177"/>
      <c r="C264" s="91" t="s">
        <v>431</v>
      </c>
      <c r="D264" s="53" t="s">
        <v>64</v>
      </c>
      <c r="E264" s="53" t="s">
        <v>103</v>
      </c>
      <c r="F264" s="97" t="s">
        <v>65</v>
      </c>
      <c r="G264" s="53" t="s">
        <v>66</v>
      </c>
      <c r="H264" s="53" t="s">
        <v>111</v>
      </c>
      <c r="I264" s="97" t="s">
        <v>67</v>
      </c>
      <c r="J264" s="93" t="s">
        <v>57</v>
      </c>
      <c r="K264" s="93" t="s">
        <v>110</v>
      </c>
      <c r="L264" s="97" t="s">
        <v>58</v>
      </c>
      <c r="M264" s="93" t="s">
        <v>8</v>
      </c>
      <c r="N264" s="93" t="s">
        <v>132</v>
      </c>
      <c r="O264" s="97" t="s">
        <v>14</v>
      </c>
      <c r="P264" s="93" t="s">
        <v>16</v>
      </c>
      <c r="Q264" s="93" t="s">
        <v>575</v>
      </c>
      <c r="R264" s="97" t="s">
        <v>123</v>
      </c>
      <c r="S264" s="95">
        <v>30</v>
      </c>
      <c r="T264" s="95">
        <v>30</v>
      </c>
      <c r="U264" s="97">
        <v>30</v>
      </c>
      <c r="V264" s="95">
        <v>18</v>
      </c>
      <c r="W264" s="95">
        <v>18</v>
      </c>
      <c r="X264" s="97" t="s">
        <v>17</v>
      </c>
      <c r="Y264" s="95" t="s">
        <v>60</v>
      </c>
      <c r="Z264" s="95" t="s">
        <v>161</v>
      </c>
      <c r="AA264" s="97" t="s">
        <v>121</v>
      </c>
      <c r="AB264" s="93" t="s">
        <v>8</v>
      </c>
      <c r="AC264" s="93" t="s">
        <v>132</v>
      </c>
      <c r="AD264" s="97" t="s">
        <v>15</v>
      </c>
      <c r="AE264" s="93" t="s">
        <v>42</v>
      </c>
      <c r="AF264" s="93" t="s">
        <v>129</v>
      </c>
      <c r="AG264" s="97" t="s">
        <v>85</v>
      </c>
      <c r="AH264" s="174">
        <v>648</v>
      </c>
      <c r="AI264" s="163">
        <f t="shared" si="7"/>
        <v>0</v>
      </c>
      <c r="AJ264" s="23">
        <v>13</v>
      </c>
      <c r="AK264" s="23">
        <v>710.1</v>
      </c>
      <c r="AL264" s="163">
        <f t="shared" si="6"/>
        <v>0</v>
      </c>
      <c r="AM264" s="23">
        <v>8</v>
      </c>
    </row>
    <row r="265" spans="1:39" x14ac:dyDescent="0.25">
      <c r="A265" s="88">
        <v>252</v>
      </c>
      <c r="B265" s="177"/>
      <c r="C265" s="91" t="s">
        <v>432</v>
      </c>
      <c r="D265" s="53" t="s">
        <v>64</v>
      </c>
      <c r="E265" s="53" t="s">
        <v>103</v>
      </c>
      <c r="F265" s="97" t="s">
        <v>65</v>
      </c>
      <c r="G265" s="53" t="s">
        <v>66</v>
      </c>
      <c r="H265" s="53" t="s">
        <v>111</v>
      </c>
      <c r="I265" s="97" t="s">
        <v>67</v>
      </c>
      <c r="J265" s="93" t="s">
        <v>57</v>
      </c>
      <c r="K265" s="93" t="s">
        <v>110</v>
      </c>
      <c r="L265" s="97" t="s">
        <v>58</v>
      </c>
      <c r="M265" s="93" t="s">
        <v>8</v>
      </c>
      <c r="N265" s="93" t="s">
        <v>132</v>
      </c>
      <c r="O265" s="97" t="s">
        <v>14</v>
      </c>
      <c r="P265" s="93" t="s">
        <v>16</v>
      </c>
      <c r="Q265" s="93" t="s">
        <v>575</v>
      </c>
      <c r="R265" s="97" t="s">
        <v>123</v>
      </c>
      <c r="S265" s="95">
        <v>30</v>
      </c>
      <c r="T265" s="95">
        <v>30</v>
      </c>
      <c r="U265" s="97">
        <v>30</v>
      </c>
      <c r="V265" s="95">
        <v>18</v>
      </c>
      <c r="W265" s="95">
        <v>18</v>
      </c>
      <c r="X265" s="97" t="s">
        <v>17</v>
      </c>
      <c r="Y265" s="95" t="s">
        <v>60</v>
      </c>
      <c r="Z265" s="95" t="s">
        <v>161</v>
      </c>
      <c r="AA265" s="97" t="s">
        <v>121</v>
      </c>
      <c r="AB265" s="93" t="s">
        <v>8</v>
      </c>
      <c r="AC265" s="93" t="s">
        <v>132</v>
      </c>
      <c r="AD265" s="97" t="s">
        <v>15</v>
      </c>
      <c r="AE265" s="93" t="s">
        <v>46</v>
      </c>
      <c r="AF265" s="93" t="s">
        <v>129</v>
      </c>
      <c r="AG265" s="97" t="s">
        <v>86</v>
      </c>
      <c r="AH265" s="174">
        <v>729.49</v>
      </c>
      <c r="AI265" s="163">
        <f t="shared" si="7"/>
        <v>0</v>
      </c>
      <c r="AJ265" s="23">
        <v>12</v>
      </c>
      <c r="AK265" s="23">
        <v>901.3</v>
      </c>
      <c r="AL265" s="163">
        <f t="shared" si="6"/>
        <v>0</v>
      </c>
      <c r="AM265" s="23">
        <v>8</v>
      </c>
    </row>
    <row r="266" spans="1:39" x14ac:dyDescent="0.25">
      <c r="A266" s="88">
        <v>253</v>
      </c>
      <c r="B266" s="177"/>
      <c r="C266" s="91" t="s">
        <v>433</v>
      </c>
      <c r="D266" s="53" t="s">
        <v>64</v>
      </c>
      <c r="E266" s="53" t="s">
        <v>103</v>
      </c>
      <c r="F266" s="97" t="s">
        <v>65</v>
      </c>
      <c r="G266" s="53" t="s">
        <v>66</v>
      </c>
      <c r="H266" s="53" t="s">
        <v>111</v>
      </c>
      <c r="I266" s="97" t="s">
        <v>67</v>
      </c>
      <c r="J266" s="93" t="s">
        <v>57</v>
      </c>
      <c r="K266" s="93" t="s">
        <v>110</v>
      </c>
      <c r="L266" s="97" t="s">
        <v>58</v>
      </c>
      <c r="M266" s="93" t="s">
        <v>8</v>
      </c>
      <c r="N266" s="93" t="s">
        <v>132</v>
      </c>
      <c r="O266" s="97" t="s">
        <v>14</v>
      </c>
      <c r="P266" s="93" t="s">
        <v>16</v>
      </c>
      <c r="Q266" s="93" t="s">
        <v>575</v>
      </c>
      <c r="R266" s="97" t="s">
        <v>123</v>
      </c>
      <c r="S266" s="95">
        <v>30</v>
      </c>
      <c r="T266" s="95">
        <v>30</v>
      </c>
      <c r="U266" s="97">
        <v>30</v>
      </c>
      <c r="V266" s="95">
        <v>24</v>
      </c>
      <c r="W266" s="95">
        <v>24</v>
      </c>
      <c r="X266" s="97" t="s">
        <v>32</v>
      </c>
      <c r="Y266" s="95" t="s">
        <v>60</v>
      </c>
      <c r="Z266" s="95" t="s">
        <v>161</v>
      </c>
      <c r="AA266" s="97" t="s">
        <v>121</v>
      </c>
      <c r="AB266" s="93" t="s">
        <v>8</v>
      </c>
      <c r="AC266" s="93" t="s">
        <v>132</v>
      </c>
      <c r="AD266" s="97" t="s">
        <v>15</v>
      </c>
      <c r="AE266" s="93" t="s">
        <v>42</v>
      </c>
      <c r="AF266" s="93" t="s">
        <v>129</v>
      </c>
      <c r="AG266" s="97" t="s">
        <v>85</v>
      </c>
      <c r="AH266" s="174">
        <v>716.05</v>
      </c>
      <c r="AI266" s="163">
        <f t="shared" si="7"/>
        <v>0</v>
      </c>
      <c r="AJ266" s="23">
        <v>11</v>
      </c>
      <c r="AK266" s="23">
        <v>873.14980000000014</v>
      </c>
      <c r="AL266" s="163">
        <f t="shared" si="6"/>
        <v>0</v>
      </c>
      <c r="AM266" s="23">
        <v>8</v>
      </c>
    </row>
    <row r="267" spans="1:39" x14ac:dyDescent="0.25">
      <c r="A267" s="88">
        <v>254</v>
      </c>
      <c r="B267" s="177"/>
      <c r="C267" s="91" t="s">
        <v>434</v>
      </c>
      <c r="D267" s="53" t="s">
        <v>64</v>
      </c>
      <c r="E267" s="53" t="s">
        <v>103</v>
      </c>
      <c r="F267" s="97" t="s">
        <v>65</v>
      </c>
      <c r="G267" s="53" t="s">
        <v>66</v>
      </c>
      <c r="H267" s="53" t="s">
        <v>111</v>
      </c>
      <c r="I267" s="97" t="s">
        <v>67</v>
      </c>
      <c r="J267" s="93" t="s">
        <v>57</v>
      </c>
      <c r="K267" s="93" t="s">
        <v>110</v>
      </c>
      <c r="L267" s="97" t="s">
        <v>58</v>
      </c>
      <c r="M267" s="93" t="s">
        <v>8</v>
      </c>
      <c r="N267" s="93" t="s">
        <v>132</v>
      </c>
      <c r="O267" s="97" t="s">
        <v>14</v>
      </c>
      <c r="P267" s="93" t="s">
        <v>16</v>
      </c>
      <c r="Q267" s="93" t="s">
        <v>575</v>
      </c>
      <c r="R267" s="97" t="s">
        <v>123</v>
      </c>
      <c r="S267" s="95">
        <v>30</v>
      </c>
      <c r="T267" s="95">
        <v>30</v>
      </c>
      <c r="U267" s="97">
        <v>30</v>
      </c>
      <c r="V267" s="95">
        <v>24</v>
      </c>
      <c r="W267" s="95">
        <v>24</v>
      </c>
      <c r="X267" s="97" t="s">
        <v>32</v>
      </c>
      <c r="Y267" s="95" t="s">
        <v>60</v>
      </c>
      <c r="Z267" s="95" t="s">
        <v>161</v>
      </c>
      <c r="AA267" s="97" t="s">
        <v>121</v>
      </c>
      <c r="AB267" s="93" t="s">
        <v>8</v>
      </c>
      <c r="AC267" s="93" t="s">
        <v>132</v>
      </c>
      <c r="AD267" s="97" t="s">
        <v>15</v>
      </c>
      <c r="AE267" s="93" t="s">
        <v>46</v>
      </c>
      <c r="AF267" s="93" t="s">
        <v>129</v>
      </c>
      <c r="AG267" s="97" t="s">
        <v>86</v>
      </c>
      <c r="AH267" s="174">
        <v>825.25</v>
      </c>
      <c r="AI267" s="163">
        <f t="shared" si="7"/>
        <v>0</v>
      </c>
      <c r="AJ267" s="23">
        <v>11</v>
      </c>
      <c r="AK267" s="23">
        <v>968.6998000000001</v>
      </c>
      <c r="AL267" s="163">
        <f t="shared" si="6"/>
        <v>0</v>
      </c>
      <c r="AM267" s="23">
        <v>8</v>
      </c>
    </row>
    <row r="268" spans="1:39" x14ac:dyDescent="0.25">
      <c r="A268" s="88">
        <v>255</v>
      </c>
      <c r="B268" s="177"/>
      <c r="C268" s="91" t="s">
        <v>435</v>
      </c>
      <c r="D268" s="53" t="s">
        <v>64</v>
      </c>
      <c r="E268" s="53" t="s">
        <v>103</v>
      </c>
      <c r="F268" s="97" t="s">
        <v>65</v>
      </c>
      <c r="G268" s="53" t="s">
        <v>66</v>
      </c>
      <c r="H268" s="53" t="s">
        <v>111</v>
      </c>
      <c r="I268" s="97" t="s">
        <v>67</v>
      </c>
      <c r="J268" s="93" t="s">
        <v>57</v>
      </c>
      <c r="K268" s="93" t="s">
        <v>110</v>
      </c>
      <c r="L268" s="97" t="s">
        <v>58</v>
      </c>
      <c r="M268" s="93" t="s">
        <v>8</v>
      </c>
      <c r="N268" s="93" t="s">
        <v>132</v>
      </c>
      <c r="O268" s="97" t="s">
        <v>14</v>
      </c>
      <c r="P268" s="93" t="s">
        <v>16</v>
      </c>
      <c r="Q268" s="93" t="s">
        <v>575</v>
      </c>
      <c r="R268" s="97" t="s">
        <v>123</v>
      </c>
      <c r="S268" s="95">
        <v>36</v>
      </c>
      <c r="T268" s="95">
        <v>36</v>
      </c>
      <c r="U268" s="97">
        <v>36</v>
      </c>
      <c r="V268" s="95">
        <v>18</v>
      </c>
      <c r="W268" s="95">
        <v>18</v>
      </c>
      <c r="X268" s="97" t="s">
        <v>17</v>
      </c>
      <c r="Y268" s="95" t="s">
        <v>60</v>
      </c>
      <c r="Z268" s="95" t="s">
        <v>161</v>
      </c>
      <c r="AA268" s="97" t="s">
        <v>121</v>
      </c>
      <c r="AB268" s="93" t="s">
        <v>8</v>
      </c>
      <c r="AC268" s="93" t="s">
        <v>132</v>
      </c>
      <c r="AD268" s="97" t="s">
        <v>15</v>
      </c>
      <c r="AE268" s="93" t="s">
        <v>42</v>
      </c>
      <c r="AF268" s="93" t="s">
        <v>129</v>
      </c>
      <c r="AG268" s="97" t="s">
        <v>85</v>
      </c>
      <c r="AH268" s="174">
        <v>740.03</v>
      </c>
      <c r="AI268" s="163">
        <f t="shared" si="7"/>
        <v>0</v>
      </c>
      <c r="AJ268" s="23">
        <v>13</v>
      </c>
      <c r="AK268" s="23">
        <v>827.6</v>
      </c>
      <c r="AL268" s="163">
        <f t="shared" si="6"/>
        <v>0</v>
      </c>
      <c r="AM268" s="23">
        <v>8</v>
      </c>
    </row>
    <row r="269" spans="1:39" x14ac:dyDescent="0.25">
      <c r="A269" s="88">
        <v>256</v>
      </c>
      <c r="B269" s="177"/>
      <c r="C269" s="91" t="s">
        <v>436</v>
      </c>
      <c r="D269" s="53" t="s">
        <v>64</v>
      </c>
      <c r="E269" s="53" t="s">
        <v>103</v>
      </c>
      <c r="F269" s="97" t="s">
        <v>65</v>
      </c>
      <c r="G269" s="53" t="s">
        <v>66</v>
      </c>
      <c r="H269" s="53" t="s">
        <v>111</v>
      </c>
      <c r="I269" s="97" t="s">
        <v>67</v>
      </c>
      <c r="J269" s="93" t="s">
        <v>57</v>
      </c>
      <c r="K269" s="93" t="s">
        <v>110</v>
      </c>
      <c r="L269" s="97" t="s">
        <v>58</v>
      </c>
      <c r="M269" s="93" t="s">
        <v>8</v>
      </c>
      <c r="N269" s="93" t="s">
        <v>132</v>
      </c>
      <c r="O269" s="97" t="s">
        <v>14</v>
      </c>
      <c r="P269" s="93" t="s">
        <v>16</v>
      </c>
      <c r="Q269" s="93" t="s">
        <v>575</v>
      </c>
      <c r="R269" s="97" t="s">
        <v>123</v>
      </c>
      <c r="S269" s="95">
        <v>36</v>
      </c>
      <c r="T269" s="95">
        <v>36</v>
      </c>
      <c r="U269" s="97">
        <v>36</v>
      </c>
      <c r="V269" s="95">
        <v>18</v>
      </c>
      <c r="W269" s="95">
        <v>18</v>
      </c>
      <c r="X269" s="97" t="s">
        <v>17</v>
      </c>
      <c r="Y269" s="95" t="s">
        <v>60</v>
      </c>
      <c r="Z269" s="95" t="s">
        <v>161</v>
      </c>
      <c r="AA269" s="97" t="s">
        <v>121</v>
      </c>
      <c r="AB269" s="93" t="s">
        <v>8</v>
      </c>
      <c r="AC269" s="93" t="s">
        <v>132</v>
      </c>
      <c r="AD269" s="97" t="s">
        <v>15</v>
      </c>
      <c r="AE269" s="93" t="s">
        <v>46</v>
      </c>
      <c r="AF269" s="93" t="s">
        <v>129</v>
      </c>
      <c r="AG269" s="97" t="s">
        <v>86</v>
      </c>
      <c r="AH269" s="174">
        <v>828.51</v>
      </c>
      <c r="AI269" s="163">
        <f t="shared" si="7"/>
        <v>0</v>
      </c>
      <c r="AJ269" s="23">
        <v>12</v>
      </c>
      <c r="AK269" s="23">
        <v>1018.475</v>
      </c>
      <c r="AL269" s="163">
        <f t="shared" si="6"/>
        <v>0</v>
      </c>
      <c r="AM269" s="23">
        <v>8</v>
      </c>
    </row>
    <row r="270" spans="1:39" x14ac:dyDescent="0.25">
      <c r="A270" s="88">
        <v>257</v>
      </c>
      <c r="B270" s="177"/>
      <c r="C270" s="91" t="s">
        <v>437</v>
      </c>
      <c r="D270" s="53" t="s">
        <v>64</v>
      </c>
      <c r="E270" s="53" t="s">
        <v>103</v>
      </c>
      <c r="F270" s="97" t="s">
        <v>65</v>
      </c>
      <c r="G270" s="53" t="s">
        <v>66</v>
      </c>
      <c r="H270" s="53" t="s">
        <v>111</v>
      </c>
      <c r="I270" s="97" t="s">
        <v>67</v>
      </c>
      <c r="J270" s="93" t="s">
        <v>57</v>
      </c>
      <c r="K270" s="93" t="s">
        <v>110</v>
      </c>
      <c r="L270" s="97" t="s">
        <v>58</v>
      </c>
      <c r="M270" s="93" t="s">
        <v>8</v>
      </c>
      <c r="N270" s="93" t="s">
        <v>132</v>
      </c>
      <c r="O270" s="97" t="s">
        <v>14</v>
      </c>
      <c r="P270" s="93" t="s">
        <v>16</v>
      </c>
      <c r="Q270" s="93" t="s">
        <v>575</v>
      </c>
      <c r="R270" s="97" t="s">
        <v>123</v>
      </c>
      <c r="S270" s="95">
        <v>36</v>
      </c>
      <c r="T270" s="95">
        <v>36</v>
      </c>
      <c r="U270" s="97">
        <v>36</v>
      </c>
      <c r="V270" s="95">
        <v>24</v>
      </c>
      <c r="W270" s="95">
        <v>24</v>
      </c>
      <c r="X270" s="97" t="s">
        <v>32</v>
      </c>
      <c r="Y270" s="95" t="s">
        <v>60</v>
      </c>
      <c r="Z270" s="95" t="s">
        <v>161</v>
      </c>
      <c r="AA270" s="97" t="s">
        <v>121</v>
      </c>
      <c r="AB270" s="93" t="s">
        <v>8</v>
      </c>
      <c r="AC270" s="93" t="s">
        <v>132</v>
      </c>
      <c r="AD270" s="97" t="s">
        <v>15</v>
      </c>
      <c r="AE270" s="93" t="s">
        <v>42</v>
      </c>
      <c r="AF270" s="93" t="s">
        <v>129</v>
      </c>
      <c r="AG270" s="97" t="s">
        <v>85</v>
      </c>
      <c r="AH270" s="174">
        <v>792</v>
      </c>
      <c r="AI270" s="163">
        <f t="shared" si="7"/>
        <v>0</v>
      </c>
      <c r="AJ270" s="23">
        <v>11</v>
      </c>
      <c r="AK270" s="23">
        <v>1012.5250000000001</v>
      </c>
      <c r="AL270" s="163">
        <f t="shared" ref="AL270:AL333" si="8">AK270*$B270</f>
        <v>0</v>
      </c>
      <c r="AM270" s="23">
        <v>8</v>
      </c>
    </row>
    <row r="271" spans="1:39" x14ac:dyDescent="0.25">
      <c r="A271" s="88">
        <v>258</v>
      </c>
      <c r="B271" s="177"/>
      <c r="C271" s="91" t="s">
        <v>438</v>
      </c>
      <c r="D271" s="53" t="s">
        <v>64</v>
      </c>
      <c r="E271" s="53" t="s">
        <v>103</v>
      </c>
      <c r="F271" s="97" t="s">
        <v>65</v>
      </c>
      <c r="G271" s="53" t="s">
        <v>66</v>
      </c>
      <c r="H271" s="53" t="s">
        <v>111</v>
      </c>
      <c r="I271" s="97" t="s">
        <v>67</v>
      </c>
      <c r="J271" s="93" t="s">
        <v>57</v>
      </c>
      <c r="K271" s="93" t="s">
        <v>110</v>
      </c>
      <c r="L271" s="97" t="s">
        <v>58</v>
      </c>
      <c r="M271" s="93" t="s">
        <v>8</v>
      </c>
      <c r="N271" s="93" t="s">
        <v>132</v>
      </c>
      <c r="O271" s="97" t="s">
        <v>14</v>
      </c>
      <c r="P271" s="93" t="s">
        <v>16</v>
      </c>
      <c r="Q271" s="93" t="s">
        <v>575</v>
      </c>
      <c r="R271" s="97" t="s">
        <v>123</v>
      </c>
      <c r="S271" s="95">
        <v>36</v>
      </c>
      <c r="T271" s="95">
        <v>36</v>
      </c>
      <c r="U271" s="97">
        <v>36</v>
      </c>
      <c r="V271" s="95">
        <v>24</v>
      </c>
      <c r="W271" s="95">
        <v>24</v>
      </c>
      <c r="X271" s="97" t="s">
        <v>32</v>
      </c>
      <c r="Y271" s="95" t="s">
        <v>60</v>
      </c>
      <c r="Z271" s="95" t="s">
        <v>161</v>
      </c>
      <c r="AA271" s="97" t="s">
        <v>121</v>
      </c>
      <c r="AB271" s="93" t="s">
        <v>8</v>
      </c>
      <c r="AC271" s="93" t="s">
        <v>132</v>
      </c>
      <c r="AD271" s="97" t="s">
        <v>15</v>
      </c>
      <c r="AE271" s="93" t="s">
        <v>46</v>
      </c>
      <c r="AF271" s="93" t="s">
        <v>129</v>
      </c>
      <c r="AG271" s="97" t="s">
        <v>86</v>
      </c>
      <c r="AH271" s="174">
        <v>917</v>
      </c>
      <c r="AI271" s="163">
        <f t="shared" ref="AI271:AI334" si="9">AH271*$B271</f>
        <v>0</v>
      </c>
      <c r="AJ271" s="23">
        <v>11</v>
      </c>
      <c r="AK271" s="23">
        <v>1162.45</v>
      </c>
      <c r="AL271" s="163">
        <f t="shared" si="8"/>
        <v>0</v>
      </c>
      <c r="AM271" s="23">
        <v>8</v>
      </c>
    </row>
    <row r="272" spans="1:39" x14ac:dyDescent="0.25">
      <c r="A272" s="88">
        <v>259</v>
      </c>
      <c r="B272" s="177"/>
      <c r="C272" s="91" t="s">
        <v>439</v>
      </c>
      <c r="D272" s="53" t="s">
        <v>64</v>
      </c>
      <c r="E272" s="53" t="s">
        <v>103</v>
      </c>
      <c r="F272" s="97" t="s">
        <v>65</v>
      </c>
      <c r="G272" s="53" t="s">
        <v>66</v>
      </c>
      <c r="H272" s="53" t="s">
        <v>111</v>
      </c>
      <c r="I272" s="97" t="s">
        <v>67</v>
      </c>
      <c r="J272" s="93" t="s">
        <v>57</v>
      </c>
      <c r="K272" s="93" t="s">
        <v>110</v>
      </c>
      <c r="L272" s="97" t="s">
        <v>58</v>
      </c>
      <c r="M272" s="93" t="s">
        <v>8</v>
      </c>
      <c r="N272" s="93" t="s">
        <v>132</v>
      </c>
      <c r="O272" s="97" t="s">
        <v>14</v>
      </c>
      <c r="P272" s="93" t="s">
        <v>16</v>
      </c>
      <c r="Q272" s="93" t="s">
        <v>575</v>
      </c>
      <c r="R272" s="97" t="s">
        <v>123</v>
      </c>
      <c r="S272" s="95">
        <v>48</v>
      </c>
      <c r="T272" s="95">
        <v>48</v>
      </c>
      <c r="U272" s="97">
        <v>48</v>
      </c>
      <c r="V272" s="95">
        <v>18</v>
      </c>
      <c r="W272" s="95">
        <v>18</v>
      </c>
      <c r="X272" s="97" t="s">
        <v>17</v>
      </c>
      <c r="Y272" s="95" t="s">
        <v>60</v>
      </c>
      <c r="Z272" s="95" t="s">
        <v>161</v>
      </c>
      <c r="AA272" s="97" t="s">
        <v>121</v>
      </c>
      <c r="AB272" s="93" t="s">
        <v>8</v>
      </c>
      <c r="AC272" s="93" t="s">
        <v>132</v>
      </c>
      <c r="AD272" s="97" t="s">
        <v>15</v>
      </c>
      <c r="AE272" s="93" t="s">
        <v>42</v>
      </c>
      <c r="AF272" s="93" t="s">
        <v>129</v>
      </c>
      <c r="AG272" s="97" t="s">
        <v>85</v>
      </c>
      <c r="AH272" s="174">
        <v>678.16</v>
      </c>
      <c r="AI272" s="163">
        <f t="shared" si="9"/>
        <v>0</v>
      </c>
      <c r="AJ272" s="23">
        <v>8</v>
      </c>
      <c r="AK272" s="23">
        <v>875.5</v>
      </c>
      <c r="AL272" s="163">
        <f t="shared" si="8"/>
        <v>0</v>
      </c>
      <c r="AM272" s="23">
        <v>5</v>
      </c>
    </row>
    <row r="273" spans="1:39" x14ac:dyDescent="0.25">
      <c r="A273" s="88">
        <v>260</v>
      </c>
      <c r="B273" s="177"/>
      <c r="C273" s="91" t="s">
        <v>440</v>
      </c>
      <c r="D273" s="53" t="s">
        <v>64</v>
      </c>
      <c r="E273" s="53" t="s">
        <v>103</v>
      </c>
      <c r="F273" s="97" t="s">
        <v>65</v>
      </c>
      <c r="G273" s="53" t="s">
        <v>66</v>
      </c>
      <c r="H273" s="53" t="s">
        <v>111</v>
      </c>
      <c r="I273" s="97" t="s">
        <v>67</v>
      </c>
      <c r="J273" s="93" t="s">
        <v>57</v>
      </c>
      <c r="K273" s="93" t="s">
        <v>110</v>
      </c>
      <c r="L273" s="97" t="s">
        <v>58</v>
      </c>
      <c r="M273" s="93" t="s">
        <v>8</v>
      </c>
      <c r="N273" s="93" t="s">
        <v>132</v>
      </c>
      <c r="O273" s="97" t="s">
        <v>14</v>
      </c>
      <c r="P273" s="93" t="s">
        <v>16</v>
      </c>
      <c r="Q273" s="93" t="s">
        <v>575</v>
      </c>
      <c r="R273" s="97" t="s">
        <v>123</v>
      </c>
      <c r="S273" s="95">
        <v>48</v>
      </c>
      <c r="T273" s="95">
        <v>48</v>
      </c>
      <c r="U273" s="97">
        <v>48</v>
      </c>
      <c r="V273" s="95">
        <v>18</v>
      </c>
      <c r="W273" s="95">
        <v>18</v>
      </c>
      <c r="X273" s="97" t="s">
        <v>17</v>
      </c>
      <c r="Y273" s="95" t="s">
        <v>60</v>
      </c>
      <c r="Z273" s="95" t="s">
        <v>161</v>
      </c>
      <c r="AA273" s="97" t="s">
        <v>121</v>
      </c>
      <c r="AB273" s="93" t="s">
        <v>8</v>
      </c>
      <c r="AC273" s="93" t="s">
        <v>132</v>
      </c>
      <c r="AD273" s="97" t="s">
        <v>15</v>
      </c>
      <c r="AE273" s="93" t="s">
        <v>46</v>
      </c>
      <c r="AF273" s="93" t="s">
        <v>129</v>
      </c>
      <c r="AG273" s="97" t="s">
        <v>86</v>
      </c>
      <c r="AH273" s="174">
        <v>787.36</v>
      </c>
      <c r="AI273" s="163">
        <f t="shared" si="9"/>
        <v>0</v>
      </c>
      <c r="AJ273" s="23">
        <v>7</v>
      </c>
      <c r="AK273" s="23">
        <v>1000.5</v>
      </c>
      <c r="AL273" s="163">
        <f t="shared" si="8"/>
        <v>0</v>
      </c>
      <c r="AM273" s="23">
        <v>5</v>
      </c>
    </row>
    <row r="274" spans="1:39" x14ac:dyDescent="0.25">
      <c r="A274" s="88">
        <v>261</v>
      </c>
      <c r="B274" s="177"/>
      <c r="C274" s="91" t="s">
        <v>441</v>
      </c>
      <c r="D274" s="53" t="s">
        <v>64</v>
      </c>
      <c r="E274" s="53" t="s">
        <v>103</v>
      </c>
      <c r="F274" s="97" t="s">
        <v>65</v>
      </c>
      <c r="G274" s="53" t="s">
        <v>66</v>
      </c>
      <c r="H274" s="53" t="s">
        <v>111</v>
      </c>
      <c r="I274" s="97" t="s">
        <v>67</v>
      </c>
      <c r="J274" s="93" t="s">
        <v>57</v>
      </c>
      <c r="K274" s="93" t="s">
        <v>110</v>
      </c>
      <c r="L274" s="97" t="s">
        <v>58</v>
      </c>
      <c r="M274" s="93" t="s">
        <v>8</v>
      </c>
      <c r="N274" s="93" t="s">
        <v>132</v>
      </c>
      <c r="O274" s="97" t="s">
        <v>14</v>
      </c>
      <c r="P274" s="93" t="s">
        <v>16</v>
      </c>
      <c r="Q274" s="93" t="s">
        <v>575</v>
      </c>
      <c r="R274" s="97" t="s">
        <v>123</v>
      </c>
      <c r="S274" s="95">
        <v>48</v>
      </c>
      <c r="T274" s="95">
        <v>48</v>
      </c>
      <c r="U274" s="97">
        <v>48</v>
      </c>
      <c r="V274" s="95">
        <v>24</v>
      </c>
      <c r="W274" s="95">
        <v>24</v>
      </c>
      <c r="X274" s="97" t="s">
        <v>32</v>
      </c>
      <c r="Y274" s="95" t="s">
        <v>60</v>
      </c>
      <c r="Z274" s="95" t="s">
        <v>161</v>
      </c>
      <c r="AA274" s="97" t="s">
        <v>121</v>
      </c>
      <c r="AB274" s="93" t="s">
        <v>8</v>
      </c>
      <c r="AC274" s="93" t="s">
        <v>132</v>
      </c>
      <c r="AD274" s="97" t="s">
        <v>15</v>
      </c>
      <c r="AE274" s="93" t="s">
        <v>42</v>
      </c>
      <c r="AF274" s="93" t="s">
        <v>129</v>
      </c>
      <c r="AG274" s="97" t="s">
        <v>85</v>
      </c>
      <c r="AH274" s="174">
        <v>1822.24</v>
      </c>
      <c r="AI274" s="163">
        <f t="shared" si="9"/>
        <v>0</v>
      </c>
      <c r="AJ274" s="23">
        <v>7</v>
      </c>
      <c r="AK274" s="23">
        <v>875.5</v>
      </c>
      <c r="AL274" s="163">
        <f t="shared" si="8"/>
        <v>0</v>
      </c>
      <c r="AM274" s="23">
        <v>5</v>
      </c>
    </row>
    <row r="275" spans="1:39" x14ac:dyDescent="0.25">
      <c r="A275" s="88">
        <v>262</v>
      </c>
      <c r="B275" s="177"/>
      <c r="C275" s="91" t="s">
        <v>442</v>
      </c>
      <c r="D275" s="53" t="s">
        <v>64</v>
      </c>
      <c r="E275" s="53" t="s">
        <v>103</v>
      </c>
      <c r="F275" s="97" t="s">
        <v>65</v>
      </c>
      <c r="G275" s="53" t="s">
        <v>66</v>
      </c>
      <c r="H275" s="53" t="s">
        <v>111</v>
      </c>
      <c r="I275" s="97" t="s">
        <v>67</v>
      </c>
      <c r="J275" s="93" t="s">
        <v>57</v>
      </c>
      <c r="K275" s="93" t="s">
        <v>110</v>
      </c>
      <c r="L275" s="97" t="s">
        <v>58</v>
      </c>
      <c r="M275" s="93" t="s">
        <v>8</v>
      </c>
      <c r="N275" s="93" t="s">
        <v>132</v>
      </c>
      <c r="O275" s="97" t="s">
        <v>14</v>
      </c>
      <c r="P275" s="93" t="s">
        <v>16</v>
      </c>
      <c r="Q275" s="93" t="s">
        <v>575</v>
      </c>
      <c r="R275" s="97" t="s">
        <v>123</v>
      </c>
      <c r="S275" s="95">
        <v>48</v>
      </c>
      <c r="T275" s="95">
        <v>48</v>
      </c>
      <c r="U275" s="97">
        <v>48</v>
      </c>
      <c r="V275" s="95">
        <v>24</v>
      </c>
      <c r="W275" s="95">
        <v>24</v>
      </c>
      <c r="X275" s="97" t="s">
        <v>32</v>
      </c>
      <c r="Y275" s="95" t="s">
        <v>60</v>
      </c>
      <c r="Z275" s="95" t="s">
        <v>161</v>
      </c>
      <c r="AA275" s="97" t="s">
        <v>121</v>
      </c>
      <c r="AB275" s="93" t="s">
        <v>8</v>
      </c>
      <c r="AC275" s="93" t="s">
        <v>132</v>
      </c>
      <c r="AD275" s="97" t="s">
        <v>15</v>
      </c>
      <c r="AE275" s="93" t="s">
        <v>46</v>
      </c>
      <c r="AF275" s="93" t="s">
        <v>129</v>
      </c>
      <c r="AG275" s="97" t="s">
        <v>86</v>
      </c>
      <c r="AH275" s="174">
        <v>1931.44</v>
      </c>
      <c r="AI275" s="163">
        <f t="shared" si="9"/>
        <v>0</v>
      </c>
      <c r="AJ275" s="23">
        <v>7</v>
      </c>
      <c r="AK275" s="23">
        <v>1000.5</v>
      </c>
      <c r="AL275" s="163">
        <f t="shared" si="8"/>
        <v>0</v>
      </c>
      <c r="AM275" s="23">
        <v>5</v>
      </c>
    </row>
    <row r="276" spans="1:39" x14ac:dyDescent="0.25">
      <c r="A276" s="88">
        <v>263</v>
      </c>
      <c r="B276" s="177"/>
      <c r="C276" s="91" t="s">
        <v>443</v>
      </c>
      <c r="D276" s="53" t="s">
        <v>64</v>
      </c>
      <c r="E276" s="53" t="s">
        <v>103</v>
      </c>
      <c r="F276" s="97" t="s">
        <v>65</v>
      </c>
      <c r="G276" s="53" t="s">
        <v>66</v>
      </c>
      <c r="H276" s="53" t="s">
        <v>111</v>
      </c>
      <c r="I276" s="97" t="s">
        <v>67</v>
      </c>
      <c r="J276" s="93" t="s">
        <v>57</v>
      </c>
      <c r="K276" s="93" t="s">
        <v>110</v>
      </c>
      <c r="L276" s="97" t="s">
        <v>58</v>
      </c>
      <c r="M276" s="93" t="s">
        <v>8</v>
      </c>
      <c r="N276" s="93" t="s">
        <v>132</v>
      </c>
      <c r="O276" s="97" t="s">
        <v>14</v>
      </c>
      <c r="P276" s="93" t="s">
        <v>35</v>
      </c>
      <c r="Q276" s="93" t="s">
        <v>96</v>
      </c>
      <c r="R276" s="97" t="s">
        <v>124</v>
      </c>
      <c r="S276" s="95">
        <v>30</v>
      </c>
      <c r="T276" s="95">
        <v>30</v>
      </c>
      <c r="U276" s="97">
        <v>30</v>
      </c>
      <c r="V276" s="95">
        <v>18</v>
      </c>
      <c r="W276" s="95">
        <v>18</v>
      </c>
      <c r="X276" s="97" t="s">
        <v>17</v>
      </c>
      <c r="Y276" s="95" t="s">
        <v>60</v>
      </c>
      <c r="Z276" s="95" t="s">
        <v>161</v>
      </c>
      <c r="AA276" s="97" t="s">
        <v>121</v>
      </c>
      <c r="AB276" s="93" t="s">
        <v>8</v>
      </c>
      <c r="AC276" s="93" t="s">
        <v>132</v>
      </c>
      <c r="AD276" s="97" t="s">
        <v>15</v>
      </c>
      <c r="AE276" s="93" t="s">
        <v>42</v>
      </c>
      <c r="AF276" s="93" t="s">
        <v>129</v>
      </c>
      <c r="AG276" s="97" t="s">
        <v>85</v>
      </c>
      <c r="AH276" s="174">
        <v>696</v>
      </c>
      <c r="AI276" s="163">
        <f t="shared" si="9"/>
        <v>0</v>
      </c>
      <c r="AJ276" s="23">
        <v>13</v>
      </c>
      <c r="AK276" s="23">
        <v>707.125</v>
      </c>
      <c r="AL276" s="163">
        <f t="shared" si="8"/>
        <v>0</v>
      </c>
      <c r="AM276" s="23">
        <v>8</v>
      </c>
    </row>
    <row r="277" spans="1:39" x14ac:dyDescent="0.25">
      <c r="A277" s="88">
        <v>264</v>
      </c>
      <c r="B277" s="177"/>
      <c r="C277" s="91" t="s">
        <v>444</v>
      </c>
      <c r="D277" s="53" t="s">
        <v>64</v>
      </c>
      <c r="E277" s="53" t="s">
        <v>103</v>
      </c>
      <c r="F277" s="97" t="s">
        <v>65</v>
      </c>
      <c r="G277" s="53" t="s">
        <v>66</v>
      </c>
      <c r="H277" s="53" t="s">
        <v>111</v>
      </c>
      <c r="I277" s="97" t="s">
        <v>67</v>
      </c>
      <c r="J277" s="93" t="s">
        <v>57</v>
      </c>
      <c r="K277" s="93" t="s">
        <v>110</v>
      </c>
      <c r="L277" s="97" t="s">
        <v>58</v>
      </c>
      <c r="M277" s="93" t="s">
        <v>8</v>
      </c>
      <c r="N277" s="93" t="s">
        <v>132</v>
      </c>
      <c r="O277" s="97" t="s">
        <v>14</v>
      </c>
      <c r="P277" s="93" t="s">
        <v>35</v>
      </c>
      <c r="Q277" s="93" t="s">
        <v>96</v>
      </c>
      <c r="R277" s="97" t="s">
        <v>124</v>
      </c>
      <c r="S277" s="95">
        <v>30</v>
      </c>
      <c r="T277" s="95">
        <v>30</v>
      </c>
      <c r="U277" s="97">
        <v>30</v>
      </c>
      <c r="V277" s="95">
        <v>18</v>
      </c>
      <c r="W277" s="95">
        <v>18</v>
      </c>
      <c r="X277" s="97" t="s">
        <v>17</v>
      </c>
      <c r="Y277" s="95" t="s">
        <v>60</v>
      </c>
      <c r="Z277" s="95" t="s">
        <v>161</v>
      </c>
      <c r="AA277" s="97" t="s">
        <v>121</v>
      </c>
      <c r="AB277" s="93" t="s">
        <v>8</v>
      </c>
      <c r="AC277" s="93" t="s">
        <v>132</v>
      </c>
      <c r="AD277" s="97" t="s">
        <v>15</v>
      </c>
      <c r="AE277" s="93" t="s">
        <v>46</v>
      </c>
      <c r="AF277" s="93" t="s">
        <v>129</v>
      </c>
      <c r="AG277" s="97" t="s">
        <v>86</v>
      </c>
      <c r="AH277" s="174">
        <v>982.59</v>
      </c>
      <c r="AI277" s="163">
        <f t="shared" si="9"/>
        <v>0</v>
      </c>
      <c r="AJ277" s="23">
        <v>13</v>
      </c>
      <c r="AK277" s="23">
        <v>822.25</v>
      </c>
      <c r="AL277" s="163">
        <f t="shared" si="8"/>
        <v>0</v>
      </c>
      <c r="AM277" s="23">
        <v>8</v>
      </c>
    </row>
    <row r="278" spans="1:39" x14ac:dyDescent="0.25">
      <c r="A278" s="88">
        <v>265</v>
      </c>
      <c r="B278" s="177"/>
      <c r="C278" s="91" t="s">
        <v>445</v>
      </c>
      <c r="D278" s="53" t="s">
        <v>64</v>
      </c>
      <c r="E278" s="53" t="s">
        <v>103</v>
      </c>
      <c r="F278" s="97" t="s">
        <v>65</v>
      </c>
      <c r="G278" s="53" t="s">
        <v>66</v>
      </c>
      <c r="H278" s="53" t="s">
        <v>111</v>
      </c>
      <c r="I278" s="97" t="s">
        <v>67</v>
      </c>
      <c r="J278" s="93" t="s">
        <v>57</v>
      </c>
      <c r="K278" s="93" t="s">
        <v>110</v>
      </c>
      <c r="L278" s="97" t="s">
        <v>58</v>
      </c>
      <c r="M278" s="93" t="s">
        <v>8</v>
      </c>
      <c r="N278" s="93" t="s">
        <v>132</v>
      </c>
      <c r="O278" s="97" t="s">
        <v>14</v>
      </c>
      <c r="P278" s="93" t="s">
        <v>35</v>
      </c>
      <c r="Q278" s="93" t="s">
        <v>96</v>
      </c>
      <c r="R278" s="97" t="s">
        <v>124</v>
      </c>
      <c r="S278" s="95">
        <v>30</v>
      </c>
      <c r="T278" s="95">
        <v>30</v>
      </c>
      <c r="U278" s="97">
        <v>30</v>
      </c>
      <c r="V278" s="95">
        <v>24</v>
      </c>
      <c r="W278" s="95">
        <v>24</v>
      </c>
      <c r="X278" s="97" t="s">
        <v>32</v>
      </c>
      <c r="Y278" s="95" t="s">
        <v>60</v>
      </c>
      <c r="Z278" s="95" t="s">
        <v>161</v>
      </c>
      <c r="AA278" s="97" t="s">
        <v>121</v>
      </c>
      <c r="AB278" s="93" t="s">
        <v>8</v>
      </c>
      <c r="AC278" s="93" t="s">
        <v>132</v>
      </c>
      <c r="AD278" s="97" t="s">
        <v>15</v>
      </c>
      <c r="AE278" s="93" t="s">
        <v>42</v>
      </c>
      <c r="AF278" s="93" t="s">
        <v>129</v>
      </c>
      <c r="AG278" s="97" t="s">
        <v>85</v>
      </c>
      <c r="AH278" s="174">
        <v>708</v>
      </c>
      <c r="AI278" s="163">
        <f t="shared" si="9"/>
        <v>0</v>
      </c>
      <c r="AJ278" s="23">
        <v>13</v>
      </c>
      <c r="AK278" s="23">
        <v>727.42499999999995</v>
      </c>
      <c r="AL278" s="163">
        <f t="shared" si="8"/>
        <v>0</v>
      </c>
      <c r="AM278" s="23">
        <v>8</v>
      </c>
    </row>
    <row r="279" spans="1:39" x14ac:dyDescent="0.25">
      <c r="A279" s="88">
        <v>266</v>
      </c>
      <c r="B279" s="177"/>
      <c r="C279" s="91" t="s">
        <v>446</v>
      </c>
      <c r="D279" s="53" t="s">
        <v>64</v>
      </c>
      <c r="E279" s="53" t="s">
        <v>103</v>
      </c>
      <c r="F279" s="97" t="s">
        <v>65</v>
      </c>
      <c r="G279" s="53" t="s">
        <v>66</v>
      </c>
      <c r="H279" s="53" t="s">
        <v>111</v>
      </c>
      <c r="I279" s="97" t="s">
        <v>67</v>
      </c>
      <c r="J279" s="93" t="s">
        <v>57</v>
      </c>
      <c r="K279" s="93" t="s">
        <v>110</v>
      </c>
      <c r="L279" s="97" t="s">
        <v>58</v>
      </c>
      <c r="M279" s="93" t="s">
        <v>8</v>
      </c>
      <c r="N279" s="93" t="s">
        <v>132</v>
      </c>
      <c r="O279" s="97" t="s">
        <v>14</v>
      </c>
      <c r="P279" s="93" t="s">
        <v>35</v>
      </c>
      <c r="Q279" s="93" t="s">
        <v>96</v>
      </c>
      <c r="R279" s="97" t="s">
        <v>124</v>
      </c>
      <c r="S279" s="95">
        <v>30</v>
      </c>
      <c r="T279" s="95">
        <v>30</v>
      </c>
      <c r="U279" s="97">
        <v>30</v>
      </c>
      <c r="V279" s="95">
        <v>24</v>
      </c>
      <c r="W279" s="95">
        <v>24</v>
      </c>
      <c r="X279" s="97" t="s">
        <v>32</v>
      </c>
      <c r="Y279" s="95" t="s">
        <v>60</v>
      </c>
      <c r="Z279" s="95" t="s">
        <v>161</v>
      </c>
      <c r="AA279" s="97" t="s">
        <v>121</v>
      </c>
      <c r="AB279" s="93" t="s">
        <v>8</v>
      </c>
      <c r="AC279" s="93" t="s">
        <v>132</v>
      </c>
      <c r="AD279" s="97" t="s">
        <v>15</v>
      </c>
      <c r="AE279" s="93" t="s">
        <v>46</v>
      </c>
      <c r="AF279" s="93" t="s">
        <v>129</v>
      </c>
      <c r="AG279" s="97" t="s">
        <v>86</v>
      </c>
      <c r="AH279" s="174">
        <v>982.59</v>
      </c>
      <c r="AI279" s="163">
        <f t="shared" si="9"/>
        <v>0</v>
      </c>
      <c r="AJ279" s="23">
        <v>13</v>
      </c>
      <c r="AK279" s="23">
        <v>850.85</v>
      </c>
      <c r="AL279" s="163">
        <f t="shared" si="8"/>
        <v>0</v>
      </c>
      <c r="AM279" s="23">
        <v>8</v>
      </c>
    </row>
    <row r="280" spans="1:39" x14ac:dyDescent="0.25">
      <c r="A280" s="88">
        <v>267</v>
      </c>
      <c r="B280" s="177"/>
      <c r="C280" s="91" t="s">
        <v>447</v>
      </c>
      <c r="D280" s="53" t="s">
        <v>64</v>
      </c>
      <c r="E280" s="53" t="s">
        <v>103</v>
      </c>
      <c r="F280" s="97" t="s">
        <v>65</v>
      </c>
      <c r="G280" s="53" t="s">
        <v>66</v>
      </c>
      <c r="H280" s="53" t="s">
        <v>111</v>
      </c>
      <c r="I280" s="97" t="s">
        <v>67</v>
      </c>
      <c r="J280" s="93" t="s">
        <v>57</v>
      </c>
      <c r="K280" s="93" t="s">
        <v>110</v>
      </c>
      <c r="L280" s="97" t="s">
        <v>58</v>
      </c>
      <c r="M280" s="93" t="s">
        <v>8</v>
      </c>
      <c r="N280" s="93" t="s">
        <v>132</v>
      </c>
      <c r="O280" s="97" t="s">
        <v>14</v>
      </c>
      <c r="P280" s="93" t="s">
        <v>35</v>
      </c>
      <c r="Q280" s="93" t="s">
        <v>96</v>
      </c>
      <c r="R280" s="97" t="s">
        <v>124</v>
      </c>
      <c r="S280" s="95">
        <v>36</v>
      </c>
      <c r="T280" s="95">
        <v>36</v>
      </c>
      <c r="U280" s="97">
        <v>36</v>
      </c>
      <c r="V280" s="95">
        <v>18</v>
      </c>
      <c r="W280" s="95">
        <v>18</v>
      </c>
      <c r="X280" s="97" t="s">
        <v>17</v>
      </c>
      <c r="Y280" s="95" t="s">
        <v>60</v>
      </c>
      <c r="Z280" s="95" t="s">
        <v>161</v>
      </c>
      <c r="AA280" s="97" t="s">
        <v>121</v>
      </c>
      <c r="AB280" s="93" t="s">
        <v>8</v>
      </c>
      <c r="AC280" s="93" t="s">
        <v>132</v>
      </c>
      <c r="AD280" s="97" t="s">
        <v>15</v>
      </c>
      <c r="AE280" s="93" t="s">
        <v>42</v>
      </c>
      <c r="AF280" s="93" t="s">
        <v>129</v>
      </c>
      <c r="AG280" s="97" t="s">
        <v>85</v>
      </c>
      <c r="AH280" s="174">
        <v>720</v>
      </c>
      <c r="AI280" s="163">
        <f t="shared" si="9"/>
        <v>0</v>
      </c>
      <c r="AJ280" s="23">
        <v>13</v>
      </c>
      <c r="AK280" s="23">
        <v>740.83307692307699</v>
      </c>
      <c r="AL280" s="163">
        <f t="shared" si="8"/>
        <v>0</v>
      </c>
      <c r="AM280" s="23">
        <v>8</v>
      </c>
    </row>
    <row r="281" spans="1:39" x14ac:dyDescent="0.25">
      <c r="A281" s="88">
        <v>268</v>
      </c>
      <c r="B281" s="177"/>
      <c r="C281" s="91" t="s">
        <v>448</v>
      </c>
      <c r="D281" s="53" t="s">
        <v>64</v>
      </c>
      <c r="E281" s="53" t="s">
        <v>103</v>
      </c>
      <c r="F281" s="97" t="s">
        <v>65</v>
      </c>
      <c r="G281" s="53" t="s">
        <v>66</v>
      </c>
      <c r="H281" s="53" t="s">
        <v>111</v>
      </c>
      <c r="I281" s="97" t="s">
        <v>67</v>
      </c>
      <c r="J281" s="93" t="s">
        <v>57</v>
      </c>
      <c r="K281" s="93" t="s">
        <v>110</v>
      </c>
      <c r="L281" s="97" t="s">
        <v>58</v>
      </c>
      <c r="M281" s="93" t="s">
        <v>8</v>
      </c>
      <c r="N281" s="93" t="s">
        <v>132</v>
      </c>
      <c r="O281" s="97" t="s">
        <v>14</v>
      </c>
      <c r="P281" s="93" t="s">
        <v>35</v>
      </c>
      <c r="Q281" s="93" t="s">
        <v>96</v>
      </c>
      <c r="R281" s="97" t="s">
        <v>124</v>
      </c>
      <c r="S281" s="95">
        <v>36</v>
      </c>
      <c r="T281" s="95">
        <v>36</v>
      </c>
      <c r="U281" s="97">
        <v>36</v>
      </c>
      <c r="V281" s="95">
        <v>18</v>
      </c>
      <c r="W281" s="95">
        <v>18</v>
      </c>
      <c r="X281" s="97" t="s">
        <v>17</v>
      </c>
      <c r="Y281" s="95" t="s">
        <v>60</v>
      </c>
      <c r="Z281" s="95" t="s">
        <v>161</v>
      </c>
      <c r="AA281" s="97" t="s">
        <v>121</v>
      </c>
      <c r="AB281" s="93" t="s">
        <v>8</v>
      </c>
      <c r="AC281" s="93" t="s">
        <v>132</v>
      </c>
      <c r="AD281" s="97" t="s">
        <v>15</v>
      </c>
      <c r="AE281" s="93" t="s">
        <v>46</v>
      </c>
      <c r="AF281" s="93" t="s">
        <v>129</v>
      </c>
      <c r="AG281" s="97" t="s">
        <v>86</v>
      </c>
      <c r="AH281" s="174">
        <v>1021.22</v>
      </c>
      <c r="AI281" s="163">
        <f t="shared" si="9"/>
        <v>0</v>
      </c>
      <c r="AJ281" s="23">
        <v>13</v>
      </c>
      <c r="AK281" s="23">
        <v>861.90000000000009</v>
      </c>
      <c r="AL281" s="163">
        <f t="shared" si="8"/>
        <v>0</v>
      </c>
      <c r="AM281" s="23">
        <v>8</v>
      </c>
    </row>
    <row r="282" spans="1:39" x14ac:dyDescent="0.25">
      <c r="A282" s="88">
        <v>269</v>
      </c>
      <c r="B282" s="177"/>
      <c r="C282" s="91" t="s">
        <v>449</v>
      </c>
      <c r="D282" s="53" t="s">
        <v>64</v>
      </c>
      <c r="E282" s="53" t="s">
        <v>103</v>
      </c>
      <c r="F282" s="97" t="s">
        <v>65</v>
      </c>
      <c r="G282" s="53" t="s">
        <v>66</v>
      </c>
      <c r="H282" s="53" t="s">
        <v>111</v>
      </c>
      <c r="I282" s="97" t="s">
        <v>67</v>
      </c>
      <c r="J282" s="93" t="s">
        <v>57</v>
      </c>
      <c r="K282" s="93" t="s">
        <v>110</v>
      </c>
      <c r="L282" s="97" t="s">
        <v>58</v>
      </c>
      <c r="M282" s="93" t="s">
        <v>8</v>
      </c>
      <c r="N282" s="93" t="s">
        <v>132</v>
      </c>
      <c r="O282" s="97" t="s">
        <v>14</v>
      </c>
      <c r="P282" s="93" t="s">
        <v>35</v>
      </c>
      <c r="Q282" s="93" t="s">
        <v>96</v>
      </c>
      <c r="R282" s="97" t="s">
        <v>124</v>
      </c>
      <c r="S282" s="95">
        <v>36</v>
      </c>
      <c r="T282" s="95">
        <v>36</v>
      </c>
      <c r="U282" s="97">
        <v>36</v>
      </c>
      <c r="V282" s="95">
        <v>24</v>
      </c>
      <c r="W282" s="95">
        <v>24</v>
      </c>
      <c r="X282" s="97" t="s">
        <v>32</v>
      </c>
      <c r="Y282" s="95" t="s">
        <v>60</v>
      </c>
      <c r="Z282" s="95" t="s">
        <v>161</v>
      </c>
      <c r="AA282" s="97" t="s">
        <v>121</v>
      </c>
      <c r="AB282" s="93" t="s">
        <v>8</v>
      </c>
      <c r="AC282" s="93" t="s">
        <v>132</v>
      </c>
      <c r="AD282" s="97" t="s">
        <v>15</v>
      </c>
      <c r="AE282" s="93" t="s">
        <v>42</v>
      </c>
      <c r="AF282" s="93" t="s">
        <v>129</v>
      </c>
      <c r="AG282" s="97" t="s">
        <v>85</v>
      </c>
      <c r="AH282" s="174">
        <v>732</v>
      </c>
      <c r="AI282" s="163">
        <f t="shared" si="9"/>
        <v>0</v>
      </c>
      <c r="AJ282" s="23">
        <v>13</v>
      </c>
      <c r="AK282" s="23">
        <v>759.9</v>
      </c>
      <c r="AL282" s="163">
        <f t="shared" si="8"/>
        <v>0</v>
      </c>
      <c r="AM282" s="23">
        <v>8</v>
      </c>
    </row>
    <row r="283" spans="1:39" x14ac:dyDescent="0.25">
      <c r="A283" s="88">
        <v>270</v>
      </c>
      <c r="B283" s="177"/>
      <c r="C283" s="91" t="s">
        <v>450</v>
      </c>
      <c r="D283" s="53" t="s">
        <v>64</v>
      </c>
      <c r="E283" s="53" t="s">
        <v>103</v>
      </c>
      <c r="F283" s="97" t="s">
        <v>65</v>
      </c>
      <c r="G283" s="53" t="s">
        <v>66</v>
      </c>
      <c r="H283" s="53" t="s">
        <v>111</v>
      </c>
      <c r="I283" s="97" t="s">
        <v>67</v>
      </c>
      <c r="J283" s="93" t="s">
        <v>57</v>
      </c>
      <c r="K283" s="93" t="s">
        <v>110</v>
      </c>
      <c r="L283" s="97" t="s">
        <v>58</v>
      </c>
      <c r="M283" s="93" t="s">
        <v>8</v>
      </c>
      <c r="N283" s="93" t="s">
        <v>132</v>
      </c>
      <c r="O283" s="97" t="s">
        <v>14</v>
      </c>
      <c r="P283" s="93" t="s">
        <v>35</v>
      </c>
      <c r="Q283" s="93" t="s">
        <v>96</v>
      </c>
      <c r="R283" s="97" t="s">
        <v>124</v>
      </c>
      <c r="S283" s="95">
        <v>36</v>
      </c>
      <c r="T283" s="95">
        <v>36</v>
      </c>
      <c r="U283" s="97">
        <v>36</v>
      </c>
      <c r="V283" s="95">
        <v>24</v>
      </c>
      <c r="W283" s="95">
        <v>24</v>
      </c>
      <c r="X283" s="97" t="s">
        <v>32</v>
      </c>
      <c r="Y283" s="95" t="s">
        <v>60</v>
      </c>
      <c r="Z283" s="95" t="s">
        <v>161</v>
      </c>
      <c r="AA283" s="97" t="s">
        <v>121</v>
      </c>
      <c r="AB283" s="93" t="s">
        <v>8</v>
      </c>
      <c r="AC283" s="93" t="s">
        <v>132</v>
      </c>
      <c r="AD283" s="97" t="s">
        <v>15</v>
      </c>
      <c r="AE283" s="93" t="s">
        <v>46</v>
      </c>
      <c r="AF283" s="93" t="s">
        <v>129</v>
      </c>
      <c r="AG283" s="97" t="s">
        <v>86</v>
      </c>
      <c r="AH283" s="174">
        <v>1021.22</v>
      </c>
      <c r="AI283" s="163">
        <f t="shared" si="9"/>
        <v>0</v>
      </c>
      <c r="AJ283" s="23">
        <v>13</v>
      </c>
      <c r="AK283" s="23">
        <v>891.8</v>
      </c>
      <c r="AL283" s="163">
        <f t="shared" si="8"/>
        <v>0</v>
      </c>
      <c r="AM283" s="23">
        <v>8</v>
      </c>
    </row>
    <row r="284" spans="1:39" x14ac:dyDescent="0.25">
      <c r="A284" s="88">
        <v>271</v>
      </c>
      <c r="B284" s="177"/>
      <c r="C284" s="91" t="s">
        <v>451</v>
      </c>
      <c r="D284" s="53" t="s">
        <v>64</v>
      </c>
      <c r="E284" s="53" t="s">
        <v>103</v>
      </c>
      <c r="F284" s="97" t="s">
        <v>65</v>
      </c>
      <c r="G284" s="53" t="s">
        <v>66</v>
      </c>
      <c r="H284" s="53" t="s">
        <v>111</v>
      </c>
      <c r="I284" s="97" t="s">
        <v>67</v>
      </c>
      <c r="J284" s="93" t="s">
        <v>57</v>
      </c>
      <c r="K284" s="93" t="s">
        <v>110</v>
      </c>
      <c r="L284" s="97" t="s">
        <v>58</v>
      </c>
      <c r="M284" s="93" t="s">
        <v>8</v>
      </c>
      <c r="N284" s="93" t="s">
        <v>132</v>
      </c>
      <c r="O284" s="97" t="s">
        <v>14</v>
      </c>
      <c r="P284" s="93" t="s">
        <v>35</v>
      </c>
      <c r="Q284" s="93" t="s">
        <v>96</v>
      </c>
      <c r="R284" s="97" t="s">
        <v>124</v>
      </c>
      <c r="S284" s="95">
        <v>48</v>
      </c>
      <c r="T284" s="95">
        <v>48</v>
      </c>
      <c r="U284" s="97">
        <v>48</v>
      </c>
      <c r="V284" s="95">
        <v>18</v>
      </c>
      <c r="W284" s="95">
        <v>18</v>
      </c>
      <c r="X284" s="97" t="s">
        <v>17</v>
      </c>
      <c r="Y284" s="95" t="s">
        <v>60</v>
      </c>
      <c r="Z284" s="95" t="s">
        <v>161</v>
      </c>
      <c r="AA284" s="97" t="s">
        <v>121</v>
      </c>
      <c r="AB284" s="93" t="s">
        <v>8</v>
      </c>
      <c r="AC284" s="93" t="s">
        <v>132</v>
      </c>
      <c r="AD284" s="97" t="s">
        <v>15</v>
      </c>
      <c r="AE284" s="93" t="s">
        <v>42</v>
      </c>
      <c r="AF284" s="93" t="s">
        <v>129</v>
      </c>
      <c r="AG284" s="97" t="s">
        <v>85</v>
      </c>
      <c r="AH284" s="174">
        <v>864</v>
      </c>
      <c r="AI284" s="163">
        <f t="shared" si="9"/>
        <v>0</v>
      </c>
      <c r="AJ284" s="23">
        <v>13</v>
      </c>
      <c r="AK284" s="23">
        <v>1068.5538461538463</v>
      </c>
      <c r="AL284" s="163">
        <f t="shared" si="8"/>
        <v>0</v>
      </c>
      <c r="AM284" s="23">
        <v>8</v>
      </c>
    </row>
    <row r="285" spans="1:39" x14ac:dyDescent="0.25">
      <c r="A285" s="88">
        <v>272</v>
      </c>
      <c r="B285" s="177"/>
      <c r="C285" s="91" t="s">
        <v>452</v>
      </c>
      <c r="D285" s="53" t="s">
        <v>64</v>
      </c>
      <c r="E285" s="53" t="s">
        <v>103</v>
      </c>
      <c r="F285" s="97" t="s">
        <v>65</v>
      </c>
      <c r="G285" s="53" t="s">
        <v>66</v>
      </c>
      <c r="H285" s="53" t="s">
        <v>111</v>
      </c>
      <c r="I285" s="97" t="s">
        <v>67</v>
      </c>
      <c r="J285" s="93" t="s">
        <v>57</v>
      </c>
      <c r="K285" s="93" t="s">
        <v>110</v>
      </c>
      <c r="L285" s="97" t="s">
        <v>58</v>
      </c>
      <c r="M285" s="93" t="s">
        <v>8</v>
      </c>
      <c r="N285" s="93" t="s">
        <v>132</v>
      </c>
      <c r="O285" s="97" t="s">
        <v>14</v>
      </c>
      <c r="P285" s="93" t="s">
        <v>35</v>
      </c>
      <c r="Q285" s="93" t="s">
        <v>96</v>
      </c>
      <c r="R285" s="97" t="s">
        <v>124</v>
      </c>
      <c r="S285" s="95">
        <v>48</v>
      </c>
      <c r="T285" s="95">
        <v>48</v>
      </c>
      <c r="U285" s="97">
        <v>48</v>
      </c>
      <c r="V285" s="95">
        <v>18</v>
      </c>
      <c r="W285" s="95">
        <v>18</v>
      </c>
      <c r="X285" s="97" t="s">
        <v>17</v>
      </c>
      <c r="Y285" s="95" t="s">
        <v>60</v>
      </c>
      <c r="Z285" s="95" t="s">
        <v>161</v>
      </c>
      <c r="AA285" s="97" t="s">
        <v>121</v>
      </c>
      <c r="AB285" s="93" t="s">
        <v>8</v>
      </c>
      <c r="AC285" s="93" t="s">
        <v>132</v>
      </c>
      <c r="AD285" s="97" t="s">
        <v>15</v>
      </c>
      <c r="AE285" s="93" t="s">
        <v>46</v>
      </c>
      <c r="AF285" s="93" t="s">
        <v>129</v>
      </c>
      <c r="AG285" s="97" t="s">
        <v>86</v>
      </c>
      <c r="AH285" s="174">
        <v>1224</v>
      </c>
      <c r="AI285" s="163">
        <f t="shared" si="9"/>
        <v>0</v>
      </c>
      <c r="AJ285" s="23">
        <v>13</v>
      </c>
      <c r="AK285" s="23">
        <v>1372.3434615384617</v>
      </c>
      <c r="AL285" s="163">
        <f t="shared" si="8"/>
        <v>0</v>
      </c>
      <c r="AM285" s="23">
        <v>8</v>
      </c>
    </row>
    <row r="286" spans="1:39" x14ac:dyDescent="0.25">
      <c r="A286" s="88">
        <v>273</v>
      </c>
      <c r="B286" s="177"/>
      <c r="C286" s="91" t="s">
        <v>453</v>
      </c>
      <c r="D286" s="53" t="s">
        <v>64</v>
      </c>
      <c r="E286" s="53" t="s">
        <v>103</v>
      </c>
      <c r="F286" s="97" t="s">
        <v>65</v>
      </c>
      <c r="G286" s="53" t="s">
        <v>66</v>
      </c>
      <c r="H286" s="53" t="s">
        <v>111</v>
      </c>
      <c r="I286" s="97" t="s">
        <v>67</v>
      </c>
      <c r="J286" s="93" t="s">
        <v>57</v>
      </c>
      <c r="K286" s="93" t="s">
        <v>110</v>
      </c>
      <c r="L286" s="97" t="s">
        <v>58</v>
      </c>
      <c r="M286" s="93" t="s">
        <v>8</v>
      </c>
      <c r="N286" s="93" t="s">
        <v>132</v>
      </c>
      <c r="O286" s="97" t="s">
        <v>14</v>
      </c>
      <c r="P286" s="93" t="s">
        <v>35</v>
      </c>
      <c r="Q286" s="93" t="s">
        <v>96</v>
      </c>
      <c r="R286" s="97" t="s">
        <v>124</v>
      </c>
      <c r="S286" s="95">
        <v>48</v>
      </c>
      <c r="T286" s="95">
        <v>48</v>
      </c>
      <c r="U286" s="97">
        <v>48</v>
      </c>
      <c r="V286" s="95">
        <v>24</v>
      </c>
      <c r="W286" s="95">
        <v>24</v>
      </c>
      <c r="X286" s="97" t="s">
        <v>32</v>
      </c>
      <c r="Y286" s="95" t="s">
        <v>60</v>
      </c>
      <c r="Z286" s="95" t="s">
        <v>161</v>
      </c>
      <c r="AA286" s="97" t="s">
        <v>121</v>
      </c>
      <c r="AB286" s="93" t="s">
        <v>8</v>
      </c>
      <c r="AC286" s="93" t="s">
        <v>132</v>
      </c>
      <c r="AD286" s="97" t="s">
        <v>15</v>
      </c>
      <c r="AE286" s="93" t="s">
        <v>42</v>
      </c>
      <c r="AF286" s="93" t="s">
        <v>129</v>
      </c>
      <c r="AG286" s="97" t="s">
        <v>85</v>
      </c>
      <c r="AH286" s="174">
        <v>876</v>
      </c>
      <c r="AI286" s="163">
        <f t="shared" si="9"/>
        <v>0</v>
      </c>
      <c r="AJ286" s="23">
        <v>13</v>
      </c>
      <c r="AK286" s="23">
        <v>1093.2538461538463</v>
      </c>
      <c r="AL286" s="163">
        <f t="shared" si="8"/>
        <v>0</v>
      </c>
      <c r="AM286" s="23">
        <v>8</v>
      </c>
    </row>
    <row r="287" spans="1:39" x14ac:dyDescent="0.25">
      <c r="A287" s="88">
        <v>274</v>
      </c>
      <c r="B287" s="177"/>
      <c r="C287" s="91" t="s">
        <v>454</v>
      </c>
      <c r="D287" s="53" t="s">
        <v>64</v>
      </c>
      <c r="E287" s="53" t="s">
        <v>103</v>
      </c>
      <c r="F287" s="97" t="s">
        <v>65</v>
      </c>
      <c r="G287" s="53" t="s">
        <v>66</v>
      </c>
      <c r="H287" s="53" t="s">
        <v>111</v>
      </c>
      <c r="I287" s="97" t="s">
        <v>67</v>
      </c>
      <c r="J287" s="93" t="s">
        <v>57</v>
      </c>
      <c r="K287" s="93" t="s">
        <v>110</v>
      </c>
      <c r="L287" s="97" t="s">
        <v>58</v>
      </c>
      <c r="M287" s="93" t="s">
        <v>8</v>
      </c>
      <c r="N287" s="93" t="s">
        <v>132</v>
      </c>
      <c r="O287" s="97" t="s">
        <v>14</v>
      </c>
      <c r="P287" s="93" t="s">
        <v>35</v>
      </c>
      <c r="Q287" s="93" t="s">
        <v>96</v>
      </c>
      <c r="R287" s="97" t="s">
        <v>124</v>
      </c>
      <c r="S287" s="95">
        <v>48</v>
      </c>
      <c r="T287" s="95">
        <v>48</v>
      </c>
      <c r="U287" s="97">
        <v>48</v>
      </c>
      <c r="V287" s="95">
        <v>24</v>
      </c>
      <c r="W287" s="95">
        <v>24</v>
      </c>
      <c r="X287" s="97" t="s">
        <v>32</v>
      </c>
      <c r="Y287" s="95" t="s">
        <v>60</v>
      </c>
      <c r="Z287" s="95" t="s">
        <v>161</v>
      </c>
      <c r="AA287" s="97" t="s">
        <v>121</v>
      </c>
      <c r="AB287" s="93" t="s">
        <v>8</v>
      </c>
      <c r="AC287" s="93" t="s">
        <v>132</v>
      </c>
      <c r="AD287" s="97" t="s">
        <v>15</v>
      </c>
      <c r="AE287" s="93" t="s">
        <v>46</v>
      </c>
      <c r="AF287" s="93" t="s">
        <v>129</v>
      </c>
      <c r="AG287" s="97" t="s">
        <v>86</v>
      </c>
      <c r="AH287" s="174">
        <v>1236</v>
      </c>
      <c r="AI287" s="163">
        <f t="shared" si="9"/>
        <v>0</v>
      </c>
      <c r="AJ287" s="23">
        <v>13</v>
      </c>
      <c r="AK287" s="23">
        <v>1397.0434615384615</v>
      </c>
      <c r="AL287" s="163">
        <f t="shared" si="8"/>
        <v>0</v>
      </c>
      <c r="AM287" s="23">
        <v>8</v>
      </c>
    </row>
    <row r="288" spans="1:39" x14ac:dyDescent="0.25">
      <c r="A288" s="88">
        <v>275</v>
      </c>
      <c r="B288" s="177"/>
      <c r="C288" s="91" t="s">
        <v>455</v>
      </c>
      <c r="D288" s="53" t="s">
        <v>64</v>
      </c>
      <c r="E288" s="53" t="s">
        <v>103</v>
      </c>
      <c r="F288" s="97" t="s">
        <v>65</v>
      </c>
      <c r="G288" s="53" t="s">
        <v>68</v>
      </c>
      <c r="H288" s="53" t="s">
        <v>113</v>
      </c>
      <c r="I288" s="97" t="s">
        <v>69</v>
      </c>
      <c r="J288" s="93" t="s">
        <v>57</v>
      </c>
      <c r="K288" s="93" t="s">
        <v>110</v>
      </c>
      <c r="L288" s="97" t="s">
        <v>58</v>
      </c>
      <c r="M288" s="93" t="s">
        <v>8</v>
      </c>
      <c r="N288" s="93" t="s">
        <v>132</v>
      </c>
      <c r="O288" s="97" t="s">
        <v>14</v>
      </c>
      <c r="P288" s="93" t="s">
        <v>16</v>
      </c>
      <c r="Q288" s="93" t="s">
        <v>575</v>
      </c>
      <c r="R288" s="97" t="s">
        <v>123</v>
      </c>
      <c r="S288" s="95">
        <v>30</v>
      </c>
      <c r="T288" s="95">
        <v>30</v>
      </c>
      <c r="U288" s="97">
        <v>30</v>
      </c>
      <c r="V288" s="95">
        <v>18</v>
      </c>
      <c r="W288" s="95">
        <v>18</v>
      </c>
      <c r="X288" s="97" t="s">
        <v>17</v>
      </c>
      <c r="Y288" s="95" t="s">
        <v>60</v>
      </c>
      <c r="Z288" s="95" t="s">
        <v>161</v>
      </c>
      <c r="AA288" s="97" t="s">
        <v>121</v>
      </c>
      <c r="AB288" s="93" t="s">
        <v>8</v>
      </c>
      <c r="AC288" s="93" t="s">
        <v>132</v>
      </c>
      <c r="AD288" s="97" t="s">
        <v>15</v>
      </c>
      <c r="AE288" s="93" t="s">
        <v>42</v>
      </c>
      <c r="AF288" s="93" t="s">
        <v>129</v>
      </c>
      <c r="AG288" s="97" t="s">
        <v>85</v>
      </c>
      <c r="AH288" s="174">
        <v>813.68</v>
      </c>
      <c r="AI288" s="163">
        <f t="shared" si="9"/>
        <v>0</v>
      </c>
      <c r="AJ288" s="23">
        <v>7</v>
      </c>
      <c r="AK288" s="23">
        <v>813.68000000000006</v>
      </c>
      <c r="AL288" s="163">
        <f t="shared" si="8"/>
        <v>0</v>
      </c>
      <c r="AM288" s="23">
        <v>2</v>
      </c>
    </row>
    <row r="289" spans="1:39" x14ac:dyDescent="0.25">
      <c r="A289" s="88">
        <v>276</v>
      </c>
      <c r="B289" s="177"/>
      <c r="C289" s="91" t="s">
        <v>456</v>
      </c>
      <c r="D289" s="53" t="s">
        <v>64</v>
      </c>
      <c r="E289" s="53" t="s">
        <v>103</v>
      </c>
      <c r="F289" s="97" t="s">
        <v>65</v>
      </c>
      <c r="G289" s="53" t="s">
        <v>68</v>
      </c>
      <c r="H289" s="53" t="s">
        <v>113</v>
      </c>
      <c r="I289" s="97" t="s">
        <v>69</v>
      </c>
      <c r="J289" s="93" t="s">
        <v>57</v>
      </c>
      <c r="K289" s="93" t="s">
        <v>110</v>
      </c>
      <c r="L289" s="97" t="s">
        <v>58</v>
      </c>
      <c r="M289" s="93" t="s">
        <v>8</v>
      </c>
      <c r="N289" s="93" t="s">
        <v>132</v>
      </c>
      <c r="O289" s="97" t="s">
        <v>14</v>
      </c>
      <c r="P289" s="93" t="s">
        <v>16</v>
      </c>
      <c r="Q289" s="93" t="s">
        <v>575</v>
      </c>
      <c r="R289" s="97" t="s">
        <v>123</v>
      </c>
      <c r="S289" s="95">
        <v>30</v>
      </c>
      <c r="T289" s="95">
        <v>30</v>
      </c>
      <c r="U289" s="97">
        <v>30</v>
      </c>
      <c r="V289" s="95">
        <v>18</v>
      </c>
      <c r="W289" s="95">
        <v>18</v>
      </c>
      <c r="X289" s="97" t="s">
        <v>17</v>
      </c>
      <c r="Y289" s="95" t="s">
        <v>60</v>
      </c>
      <c r="Z289" s="95" t="s">
        <v>161</v>
      </c>
      <c r="AA289" s="97" t="s">
        <v>121</v>
      </c>
      <c r="AB289" s="93" t="s">
        <v>8</v>
      </c>
      <c r="AC289" s="93" t="s">
        <v>132</v>
      </c>
      <c r="AD289" s="97" t="s">
        <v>15</v>
      </c>
      <c r="AE289" s="93" t="s">
        <v>46</v>
      </c>
      <c r="AF289" s="93" t="s">
        <v>129</v>
      </c>
      <c r="AG289" s="97" t="s">
        <v>86</v>
      </c>
      <c r="AH289" s="174">
        <v>922.88</v>
      </c>
      <c r="AI289" s="163">
        <f t="shared" si="9"/>
        <v>0</v>
      </c>
      <c r="AJ289" s="23">
        <v>6</v>
      </c>
      <c r="AK289" s="23">
        <v>922.88000000000011</v>
      </c>
      <c r="AL289" s="163">
        <f t="shared" si="8"/>
        <v>0</v>
      </c>
      <c r="AM289" s="23">
        <v>2</v>
      </c>
    </row>
    <row r="290" spans="1:39" x14ac:dyDescent="0.25">
      <c r="A290" s="88">
        <v>277</v>
      </c>
      <c r="B290" s="177"/>
      <c r="C290" s="91" t="s">
        <v>457</v>
      </c>
      <c r="D290" s="53" t="s">
        <v>64</v>
      </c>
      <c r="E290" s="53" t="s">
        <v>103</v>
      </c>
      <c r="F290" s="97" t="s">
        <v>65</v>
      </c>
      <c r="G290" s="53" t="s">
        <v>68</v>
      </c>
      <c r="H290" s="53" t="s">
        <v>113</v>
      </c>
      <c r="I290" s="97" t="s">
        <v>69</v>
      </c>
      <c r="J290" s="93" t="s">
        <v>57</v>
      </c>
      <c r="K290" s="93" t="s">
        <v>110</v>
      </c>
      <c r="L290" s="97" t="s">
        <v>58</v>
      </c>
      <c r="M290" s="93" t="s">
        <v>8</v>
      </c>
      <c r="N290" s="93" t="s">
        <v>132</v>
      </c>
      <c r="O290" s="97" t="s">
        <v>14</v>
      </c>
      <c r="P290" s="93" t="s">
        <v>16</v>
      </c>
      <c r="Q290" s="93" t="s">
        <v>575</v>
      </c>
      <c r="R290" s="97" t="s">
        <v>123</v>
      </c>
      <c r="S290" s="95">
        <v>30</v>
      </c>
      <c r="T290" s="95">
        <v>30</v>
      </c>
      <c r="U290" s="97">
        <v>30</v>
      </c>
      <c r="V290" s="95">
        <v>24</v>
      </c>
      <c r="W290" s="95">
        <v>24</v>
      </c>
      <c r="X290" s="97" t="s">
        <v>32</v>
      </c>
      <c r="Y290" s="95" t="s">
        <v>60</v>
      </c>
      <c r="Z290" s="95" t="s">
        <v>161</v>
      </c>
      <c r="AA290" s="97" t="s">
        <v>121</v>
      </c>
      <c r="AB290" s="93" t="s">
        <v>8</v>
      </c>
      <c r="AC290" s="93" t="s">
        <v>132</v>
      </c>
      <c r="AD290" s="97" t="s">
        <v>15</v>
      </c>
      <c r="AE290" s="93" t="s">
        <v>42</v>
      </c>
      <c r="AF290" s="93" t="s">
        <v>129</v>
      </c>
      <c r="AG290" s="97" t="s">
        <v>85</v>
      </c>
      <c r="AH290" s="174">
        <v>992.69</v>
      </c>
      <c r="AI290" s="163">
        <f t="shared" si="9"/>
        <v>0</v>
      </c>
      <c r="AJ290" s="23">
        <v>6</v>
      </c>
      <c r="AK290" s="23">
        <v>992.68960000000015</v>
      </c>
      <c r="AL290" s="163">
        <f t="shared" si="8"/>
        <v>0</v>
      </c>
      <c r="AM290" s="23">
        <v>2</v>
      </c>
    </row>
    <row r="291" spans="1:39" x14ac:dyDescent="0.25">
      <c r="A291" s="88">
        <v>278</v>
      </c>
      <c r="B291" s="177"/>
      <c r="C291" s="91" t="s">
        <v>458</v>
      </c>
      <c r="D291" s="53" t="s">
        <v>64</v>
      </c>
      <c r="E291" s="53" t="s">
        <v>103</v>
      </c>
      <c r="F291" s="97" t="s">
        <v>65</v>
      </c>
      <c r="G291" s="53" t="s">
        <v>68</v>
      </c>
      <c r="H291" s="53" t="s">
        <v>113</v>
      </c>
      <c r="I291" s="97" t="s">
        <v>69</v>
      </c>
      <c r="J291" s="93" t="s">
        <v>57</v>
      </c>
      <c r="K291" s="93" t="s">
        <v>110</v>
      </c>
      <c r="L291" s="97" t="s">
        <v>58</v>
      </c>
      <c r="M291" s="93" t="s">
        <v>8</v>
      </c>
      <c r="N291" s="93" t="s">
        <v>132</v>
      </c>
      <c r="O291" s="97" t="s">
        <v>14</v>
      </c>
      <c r="P291" s="93" t="s">
        <v>16</v>
      </c>
      <c r="Q291" s="93" t="s">
        <v>575</v>
      </c>
      <c r="R291" s="97" t="s">
        <v>123</v>
      </c>
      <c r="S291" s="95">
        <v>30</v>
      </c>
      <c r="T291" s="95">
        <v>30</v>
      </c>
      <c r="U291" s="97">
        <v>30</v>
      </c>
      <c r="V291" s="95">
        <v>24</v>
      </c>
      <c r="W291" s="95">
        <v>24</v>
      </c>
      <c r="X291" s="97" t="s">
        <v>32</v>
      </c>
      <c r="Y291" s="95" t="s">
        <v>60</v>
      </c>
      <c r="Z291" s="95" t="s">
        <v>161</v>
      </c>
      <c r="AA291" s="97" t="s">
        <v>121</v>
      </c>
      <c r="AB291" s="93" t="s">
        <v>8</v>
      </c>
      <c r="AC291" s="93" t="s">
        <v>132</v>
      </c>
      <c r="AD291" s="97" t="s">
        <v>15</v>
      </c>
      <c r="AE291" s="93" t="s">
        <v>46</v>
      </c>
      <c r="AF291" s="93" t="s">
        <v>129</v>
      </c>
      <c r="AG291" s="97" t="s">
        <v>86</v>
      </c>
      <c r="AH291" s="174">
        <v>1101.8900000000001</v>
      </c>
      <c r="AI291" s="163">
        <f t="shared" si="9"/>
        <v>0</v>
      </c>
      <c r="AJ291" s="23">
        <v>6</v>
      </c>
      <c r="AK291" s="23">
        <v>1101.8896000000002</v>
      </c>
      <c r="AL291" s="163">
        <f t="shared" si="8"/>
        <v>0</v>
      </c>
      <c r="AM291" s="23">
        <v>2</v>
      </c>
    </row>
    <row r="292" spans="1:39" x14ac:dyDescent="0.25">
      <c r="A292" s="88">
        <v>279</v>
      </c>
      <c r="B292" s="177"/>
      <c r="C292" s="91" t="s">
        <v>459</v>
      </c>
      <c r="D292" s="53" t="s">
        <v>64</v>
      </c>
      <c r="E292" s="53" t="s">
        <v>103</v>
      </c>
      <c r="F292" s="97" t="s">
        <v>65</v>
      </c>
      <c r="G292" s="53" t="s">
        <v>68</v>
      </c>
      <c r="H292" s="53" t="s">
        <v>113</v>
      </c>
      <c r="I292" s="97" t="s">
        <v>69</v>
      </c>
      <c r="J292" s="93" t="s">
        <v>57</v>
      </c>
      <c r="K292" s="93" t="s">
        <v>110</v>
      </c>
      <c r="L292" s="97" t="s">
        <v>58</v>
      </c>
      <c r="M292" s="93" t="s">
        <v>8</v>
      </c>
      <c r="N292" s="93" t="s">
        <v>132</v>
      </c>
      <c r="O292" s="97" t="s">
        <v>14</v>
      </c>
      <c r="P292" s="93" t="s">
        <v>16</v>
      </c>
      <c r="Q292" s="93" t="s">
        <v>575</v>
      </c>
      <c r="R292" s="97" t="s">
        <v>123</v>
      </c>
      <c r="S292" s="95">
        <v>36</v>
      </c>
      <c r="T292" s="95">
        <v>36</v>
      </c>
      <c r="U292" s="97">
        <v>36</v>
      </c>
      <c r="V292" s="95">
        <v>18</v>
      </c>
      <c r="W292" s="95">
        <v>18</v>
      </c>
      <c r="X292" s="97" t="s">
        <v>17</v>
      </c>
      <c r="Y292" s="95" t="s">
        <v>60</v>
      </c>
      <c r="Z292" s="95" t="s">
        <v>161</v>
      </c>
      <c r="AA292" s="97" t="s">
        <v>121</v>
      </c>
      <c r="AB292" s="93" t="s">
        <v>8</v>
      </c>
      <c r="AC292" s="93" t="s">
        <v>132</v>
      </c>
      <c r="AD292" s="97" t="s">
        <v>15</v>
      </c>
      <c r="AE292" s="93" t="s">
        <v>42</v>
      </c>
      <c r="AF292" s="93" t="s">
        <v>129</v>
      </c>
      <c r="AG292" s="97" t="s">
        <v>85</v>
      </c>
      <c r="AH292" s="174">
        <v>842.24</v>
      </c>
      <c r="AI292" s="163">
        <f t="shared" si="9"/>
        <v>0</v>
      </c>
      <c r="AJ292" s="23">
        <v>7</v>
      </c>
      <c r="AK292" s="23">
        <v>842.24000000000012</v>
      </c>
      <c r="AL292" s="163">
        <f t="shared" si="8"/>
        <v>0</v>
      </c>
      <c r="AM292" s="23">
        <v>2</v>
      </c>
    </row>
    <row r="293" spans="1:39" x14ac:dyDescent="0.25">
      <c r="A293" s="88">
        <v>280</v>
      </c>
      <c r="B293" s="177"/>
      <c r="C293" s="91" t="s">
        <v>460</v>
      </c>
      <c r="D293" s="53" t="s">
        <v>64</v>
      </c>
      <c r="E293" s="53" t="s">
        <v>103</v>
      </c>
      <c r="F293" s="97" t="s">
        <v>65</v>
      </c>
      <c r="G293" s="53" t="s">
        <v>68</v>
      </c>
      <c r="H293" s="53" t="s">
        <v>113</v>
      </c>
      <c r="I293" s="97" t="s">
        <v>69</v>
      </c>
      <c r="J293" s="93" t="s">
        <v>57</v>
      </c>
      <c r="K293" s="93" t="s">
        <v>110</v>
      </c>
      <c r="L293" s="97" t="s">
        <v>58</v>
      </c>
      <c r="M293" s="93" t="s">
        <v>8</v>
      </c>
      <c r="N293" s="93" t="s">
        <v>132</v>
      </c>
      <c r="O293" s="97" t="s">
        <v>14</v>
      </c>
      <c r="P293" s="93" t="s">
        <v>16</v>
      </c>
      <c r="Q293" s="93" t="s">
        <v>575</v>
      </c>
      <c r="R293" s="97" t="s">
        <v>123</v>
      </c>
      <c r="S293" s="95">
        <v>36</v>
      </c>
      <c r="T293" s="95">
        <v>36</v>
      </c>
      <c r="U293" s="97">
        <v>36</v>
      </c>
      <c r="V293" s="95">
        <v>18</v>
      </c>
      <c r="W293" s="95">
        <v>18</v>
      </c>
      <c r="X293" s="97" t="s">
        <v>17</v>
      </c>
      <c r="Y293" s="95" t="s">
        <v>60</v>
      </c>
      <c r="Z293" s="95" t="s">
        <v>161</v>
      </c>
      <c r="AA293" s="97" t="s">
        <v>121</v>
      </c>
      <c r="AB293" s="93" t="s">
        <v>8</v>
      </c>
      <c r="AC293" s="93" t="s">
        <v>132</v>
      </c>
      <c r="AD293" s="97" t="s">
        <v>15</v>
      </c>
      <c r="AE293" s="93" t="s">
        <v>46</v>
      </c>
      <c r="AF293" s="93" t="s">
        <v>129</v>
      </c>
      <c r="AG293" s="97" t="s">
        <v>86</v>
      </c>
      <c r="AH293" s="174">
        <v>951.44</v>
      </c>
      <c r="AI293" s="163">
        <f t="shared" si="9"/>
        <v>0</v>
      </c>
      <c r="AJ293" s="23">
        <v>6</v>
      </c>
      <c r="AK293" s="23">
        <v>951.44</v>
      </c>
      <c r="AL293" s="163">
        <f t="shared" si="8"/>
        <v>0</v>
      </c>
      <c r="AM293" s="23">
        <v>2</v>
      </c>
    </row>
    <row r="294" spans="1:39" x14ac:dyDescent="0.25">
      <c r="A294" s="88">
        <v>281</v>
      </c>
      <c r="B294" s="177"/>
      <c r="C294" s="91" t="s">
        <v>461</v>
      </c>
      <c r="D294" s="53" t="s">
        <v>64</v>
      </c>
      <c r="E294" s="53" t="s">
        <v>103</v>
      </c>
      <c r="F294" s="97" t="s">
        <v>65</v>
      </c>
      <c r="G294" s="53" t="s">
        <v>68</v>
      </c>
      <c r="H294" s="53" t="s">
        <v>113</v>
      </c>
      <c r="I294" s="97" t="s">
        <v>69</v>
      </c>
      <c r="J294" s="93" t="s">
        <v>57</v>
      </c>
      <c r="K294" s="93" t="s">
        <v>110</v>
      </c>
      <c r="L294" s="97" t="s">
        <v>58</v>
      </c>
      <c r="M294" s="93" t="s">
        <v>8</v>
      </c>
      <c r="N294" s="93" t="s">
        <v>132</v>
      </c>
      <c r="O294" s="97" t="s">
        <v>14</v>
      </c>
      <c r="P294" s="93" t="s">
        <v>16</v>
      </c>
      <c r="Q294" s="93" t="s">
        <v>575</v>
      </c>
      <c r="R294" s="97" t="s">
        <v>123</v>
      </c>
      <c r="S294" s="95">
        <v>36</v>
      </c>
      <c r="T294" s="95">
        <v>36</v>
      </c>
      <c r="U294" s="97">
        <v>36</v>
      </c>
      <c r="V294" s="95">
        <v>24</v>
      </c>
      <c r="W294" s="95">
        <v>24</v>
      </c>
      <c r="X294" s="97" t="s">
        <v>32</v>
      </c>
      <c r="Y294" s="95" t="s">
        <v>60</v>
      </c>
      <c r="Z294" s="95" t="s">
        <v>161</v>
      </c>
      <c r="AA294" s="97" t="s">
        <v>121</v>
      </c>
      <c r="AB294" s="93" t="s">
        <v>8</v>
      </c>
      <c r="AC294" s="93" t="s">
        <v>132</v>
      </c>
      <c r="AD294" s="97" t="s">
        <v>15</v>
      </c>
      <c r="AE294" s="93" t="s">
        <v>42</v>
      </c>
      <c r="AF294" s="93" t="s">
        <v>129</v>
      </c>
      <c r="AG294" s="97" t="s">
        <v>85</v>
      </c>
      <c r="AH294" s="174">
        <v>1030.77</v>
      </c>
      <c r="AI294" s="163">
        <f t="shared" si="9"/>
        <v>0</v>
      </c>
      <c r="AJ294" s="23">
        <v>6</v>
      </c>
      <c r="AK294" s="23">
        <v>1030.7696000000001</v>
      </c>
      <c r="AL294" s="163">
        <f t="shared" si="8"/>
        <v>0</v>
      </c>
      <c r="AM294" s="23">
        <v>2</v>
      </c>
    </row>
    <row r="295" spans="1:39" x14ac:dyDescent="0.25">
      <c r="A295" s="88">
        <v>282</v>
      </c>
      <c r="B295" s="177"/>
      <c r="C295" s="91" t="s">
        <v>462</v>
      </c>
      <c r="D295" s="53" t="s">
        <v>64</v>
      </c>
      <c r="E295" s="53" t="s">
        <v>103</v>
      </c>
      <c r="F295" s="97" t="s">
        <v>65</v>
      </c>
      <c r="G295" s="53" t="s">
        <v>68</v>
      </c>
      <c r="H295" s="53" t="s">
        <v>113</v>
      </c>
      <c r="I295" s="97" t="s">
        <v>69</v>
      </c>
      <c r="J295" s="93" t="s">
        <v>57</v>
      </c>
      <c r="K295" s="93" t="s">
        <v>110</v>
      </c>
      <c r="L295" s="97" t="s">
        <v>58</v>
      </c>
      <c r="M295" s="93" t="s">
        <v>8</v>
      </c>
      <c r="N295" s="93" t="s">
        <v>132</v>
      </c>
      <c r="O295" s="97" t="s">
        <v>14</v>
      </c>
      <c r="P295" s="93" t="s">
        <v>16</v>
      </c>
      <c r="Q295" s="93" t="s">
        <v>575</v>
      </c>
      <c r="R295" s="97" t="s">
        <v>123</v>
      </c>
      <c r="S295" s="95">
        <v>36</v>
      </c>
      <c r="T295" s="95">
        <v>36</v>
      </c>
      <c r="U295" s="97">
        <v>36</v>
      </c>
      <c r="V295" s="95">
        <v>24</v>
      </c>
      <c r="W295" s="95">
        <v>24</v>
      </c>
      <c r="X295" s="97" t="s">
        <v>32</v>
      </c>
      <c r="Y295" s="95" t="s">
        <v>60</v>
      </c>
      <c r="Z295" s="95" t="s">
        <v>161</v>
      </c>
      <c r="AA295" s="97" t="s">
        <v>121</v>
      </c>
      <c r="AB295" s="93" t="s">
        <v>8</v>
      </c>
      <c r="AC295" s="93" t="s">
        <v>132</v>
      </c>
      <c r="AD295" s="97" t="s">
        <v>15</v>
      </c>
      <c r="AE295" s="93" t="s">
        <v>46</v>
      </c>
      <c r="AF295" s="93" t="s">
        <v>129</v>
      </c>
      <c r="AG295" s="97" t="s">
        <v>86</v>
      </c>
      <c r="AH295" s="174">
        <v>1139.97</v>
      </c>
      <c r="AI295" s="163">
        <f t="shared" si="9"/>
        <v>0</v>
      </c>
      <c r="AJ295" s="23">
        <v>6</v>
      </c>
      <c r="AK295" s="23">
        <v>1139.9696000000001</v>
      </c>
      <c r="AL295" s="163">
        <f t="shared" si="8"/>
        <v>0</v>
      </c>
      <c r="AM295" s="23">
        <v>2</v>
      </c>
    </row>
    <row r="296" spans="1:39" x14ac:dyDescent="0.25">
      <c r="A296" s="88">
        <v>283</v>
      </c>
      <c r="B296" s="177"/>
      <c r="C296" s="91" t="s">
        <v>463</v>
      </c>
      <c r="D296" s="53" t="s">
        <v>64</v>
      </c>
      <c r="E296" s="53" t="s">
        <v>103</v>
      </c>
      <c r="F296" s="97" t="s">
        <v>65</v>
      </c>
      <c r="G296" s="53" t="s">
        <v>68</v>
      </c>
      <c r="H296" s="53" t="s">
        <v>113</v>
      </c>
      <c r="I296" s="97" t="s">
        <v>69</v>
      </c>
      <c r="J296" s="93" t="s">
        <v>57</v>
      </c>
      <c r="K296" s="93" t="s">
        <v>110</v>
      </c>
      <c r="L296" s="97" t="s">
        <v>58</v>
      </c>
      <c r="M296" s="93" t="s">
        <v>8</v>
      </c>
      <c r="N296" s="93" t="s">
        <v>132</v>
      </c>
      <c r="O296" s="97" t="s">
        <v>14</v>
      </c>
      <c r="P296" s="93" t="s">
        <v>16</v>
      </c>
      <c r="Q296" s="93" t="s">
        <v>575</v>
      </c>
      <c r="R296" s="97" t="s">
        <v>123</v>
      </c>
      <c r="S296" s="95">
        <v>48</v>
      </c>
      <c r="T296" s="95">
        <v>48</v>
      </c>
      <c r="U296" s="97">
        <v>48</v>
      </c>
      <c r="V296" s="95">
        <v>18</v>
      </c>
      <c r="W296" s="95">
        <v>18</v>
      </c>
      <c r="X296" s="97" t="s">
        <v>17</v>
      </c>
      <c r="Y296" s="95" t="s">
        <v>60</v>
      </c>
      <c r="Z296" s="95" t="s">
        <v>161</v>
      </c>
      <c r="AA296" s="97" t="s">
        <v>121</v>
      </c>
      <c r="AB296" s="93" t="s">
        <v>8</v>
      </c>
      <c r="AC296" s="93" t="s">
        <v>132</v>
      </c>
      <c r="AD296" s="97" t="s">
        <v>15</v>
      </c>
      <c r="AE296" s="93" t="s">
        <v>42</v>
      </c>
      <c r="AF296" s="93" t="s">
        <v>129</v>
      </c>
      <c r="AG296" s="97" t="s">
        <v>85</v>
      </c>
      <c r="AH296" s="174">
        <v>954.8</v>
      </c>
      <c r="AI296" s="163">
        <f t="shared" si="9"/>
        <v>0</v>
      </c>
      <c r="AJ296" s="23">
        <v>7</v>
      </c>
      <c r="AK296" s="23">
        <v>954.80000000000007</v>
      </c>
      <c r="AL296" s="163">
        <f t="shared" si="8"/>
        <v>0</v>
      </c>
      <c r="AM296" s="23">
        <v>2</v>
      </c>
    </row>
    <row r="297" spans="1:39" x14ac:dyDescent="0.25">
      <c r="A297" s="88">
        <v>284</v>
      </c>
      <c r="B297" s="177"/>
      <c r="C297" s="91" t="s">
        <v>464</v>
      </c>
      <c r="D297" s="53" t="s">
        <v>64</v>
      </c>
      <c r="E297" s="53" t="s">
        <v>103</v>
      </c>
      <c r="F297" s="97" t="s">
        <v>65</v>
      </c>
      <c r="G297" s="53" t="s">
        <v>68</v>
      </c>
      <c r="H297" s="53" t="s">
        <v>113</v>
      </c>
      <c r="I297" s="97" t="s">
        <v>69</v>
      </c>
      <c r="J297" s="93" t="s">
        <v>57</v>
      </c>
      <c r="K297" s="93" t="s">
        <v>110</v>
      </c>
      <c r="L297" s="97" t="s">
        <v>58</v>
      </c>
      <c r="M297" s="93" t="s">
        <v>8</v>
      </c>
      <c r="N297" s="93" t="s">
        <v>132</v>
      </c>
      <c r="O297" s="97" t="s">
        <v>14</v>
      </c>
      <c r="P297" s="93" t="s">
        <v>16</v>
      </c>
      <c r="Q297" s="93" t="s">
        <v>575</v>
      </c>
      <c r="R297" s="97" t="s">
        <v>123</v>
      </c>
      <c r="S297" s="95">
        <v>48</v>
      </c>
      <c r="T297" s="95">
        <v>48</v>
      </c>
      <c r="U297" s="97">
        <v>48</v>
      </c>
      <c r="V297" s="95">
        <v>18</v>
      </c>
      <c r="W297" s="95">
        <v>18</v>
      </c>
      <c r="X297" s="97" t="s">
        <v>17</v>
      </c>
      <c r="Y297" s="95" t="s">
        <v>60</v>
      </c>
      <c r="Z297" s="95" t="s">
        <v>161</v>
      </c>
      <c r="AA297" s="97" t="s">
        <v>121</v>
      </c>
      <c r="AB297" s="93" t="s">
        <v>8</v>
      </c>
      <c r="AC297" s="93" t="s">
        <v>132</v>
      </c>
      <c r="AD297" s="97" t="s">
        <v>15</v>
      </c>
      <c r="AE297" s="93" t="s">
        <v>46</v>
      </c>
      <c r="AF297" s="93" t="s">
        <v>129</v>
      </c>
      <c r="AG297" s="97" t="s">
        <v>86</v>
      </c>
      <c r="AH297" s="174">
        <v>1064</v>
      </c>
      <c r="AI297" s="163">
        <f t="shared" si="9"/>
        <v>0</v>
      </c>
      <c r="AJ297" s="23">
        <v>6</v>
      </c>
      <c r="AK297" s="23">
        <v>1064</v>
      </c>
      <c r="AL297" s="163">
        <f t="shared" si="8"/>
        <v>0</v>
      </c>
      <c r="AM297" s="23">
        <v>2</v>
      </c>
    </row>
    <row r="298" spans="1:39" x14ac:dyDescent="0.25">
      <c r="A298" s="88">
        <v>285</v>
      </c>
      <c r="B298" s="177"/>
      <c r="C298" s="91" t="s">
        <v>465</v>
      </c>
      <c r="D298" s="53" t="s">
        <v>64</v>
      </c>
      <c r="E298" s="53" t="s">
        <v>103</v>
      </c>
      <c r="F298" s="97" t="s">
        <v>65</v>
      </c>
      <c r="G298" s="53" t="s">
        <v>68</v>
      </c>
      <c r="H298" s="53" t="s">
        <v>113</v>
      </c>
      <c r="I298" s="97" t="s">
        <v>69</v>
      </c>
      <c r="J298" s="93" t="s">
        <v>57</v>
      </c>
      <c r="K298" s="93" t="s">
        <v>110</v>
      </c>
      <c r="L298" s="97" t="s">
        <v>58</v>
      </c>
      <c r="M298" s="93" t="s">
        <v>8</v>
      </c>
      <c r="N298" s="93" t="s">
        <v>132</v>
      </c>
      <c r="O298" s="97" t="s">
        <v>14</v>
      </c>
      <c r="P298" s="93" t="s">
        <v>16</v>
      </c>
      <c r="Q298" s="93" t="s">
        <v>575</v>
      </c>
      <c r="R298" s="97" t="s">
        <v>123</v>
      </c>
      <c r="S298" s="95">
        <v>48</v>
      </c>
      <c r="T298" s="95">
        <v>48</v>
      </c>
      <c r="U298" s="97">
        <v>48</v>
      </c>
      <c r="V298" s="95">
        <v>24</v>
      </c>
      <c r="W298" s="95">
        <v>24</v>
      </c>
      <c r="X298" s="97" t="s">
        <v>32</v>
      </c>
      <c r="Y298" s="95" t="s">
        <v>60</v>
      </c>
      <c r="Z298" s="95" t="s">
        <v>161</v>
      </c>
      <c r="AA298" s="97" t="s">
        <v>121</v>
      </c>
      <c r="AB298" s="93" t="s">
        <v>8</v>
      </c>
      <c r="AC298" s="93" t="s">
        <v>132</v>
      </c>
      <c r="AD298" s="97" t="s">
        <v>15</v>
      </c>
      <c r="AE298" s="93" t="s">
        <v>42</v>
      </c>
      <c r="AF298" s="93" t="s">
        <v>129</v>
      </c>
      <c r="AG298" s="97" t="s">
        <v>85</v>
      </c>
      <c r="AH298" s="174">
        <v>2098.88</v>
      </c>
      <c r="AI298" s="163">
        <f t="shared" si="9"/>
        <v>0</v>
      </c>
      <c r="AJ298" s="23">
        <v>6</v>
      </c>
      <c r="AK298" s="23">
        <v>2098.88</v>
      </c>
      <c r="AL298" s="163">
        <f t="shared" si="8"/>
        <v>0</v>
      </c>
      <c r="AM298" s="23">
        <v>2</v>
      </c>
    </row>
    <row r="299" spans="1:39" x14ac:dyDescent="0.25">
      <c r="A299" s="88">
        <v>286</v>
      </c>
      <c r="B299" s="177"/>
      <c r="C299" s="91" t="s">
        <v>466</v>
      </c>
      <c r="D299" s="53" t="s">
        <v>64</v>
      </c>
      <c r="E299" s="53" t="s">
        <v>103</v>
      </c>
      <c r="F299" s="97" t="s">
        <v>65</v>
      </c>
      <c r="G299" s="53" t="s">
        <v>68</v>
      </c>
      <c r="H299" s="53" t="s">
        <v>113</v>
      </c>
      <c r="I299" s="97" t="s">
        <v>69</v>
      </c>
      <c r="J299" s="93" t="s">
        <v>57</v>
      </c>
      <c r="K299" s="93" t="s">
        <v>110</v>
      </c>
      <c r="L299" s="97" t="s">
        <v>58</v>
      </c>
      <c r="M299" s="93" t="s">
        <v>8</v>
      </c>
      <c r="N299" s="93" t="s">
        <v>132</v>
      </c>
      <c r="O299" s="97" t="s">
        <v>14</v>
      </c>
      <c r="P299" s="93" t="s">
        <v>16</v>
      </c>
      <c r="Q299" s="93" t="s">
        <v>575</v>
      </c>
      <c r="R299" s="97" t="s">
        <v>123</v>
      </c>
      <c r="S299" s="95">
        <v>48</v>
      </c>
      <c r="T299" s="95">
        <v>48</v>
      </c>
      <c r="U299" s="97">
        <v>48</v>
      </c>
      <c r="V299" s="95">
        <v>24</v>
      </c>
      <c r="W299" s="95">
        <v>24</v>
      </c>
      <c r="X299" s="97" t="s">
        <v>32</v>
      </c>
      <c r="Y299" s="95" t="s">
        <v>60</v>
      </c>
      <c r="Z299" s="95" t="s">
        <v>161</v>
      </c>
      <c r="AA299" s="97" t="s">
        <v>121</v>
      </c>
      <c r="AB299" s="93" t="s">
        <v>8</v>
      </c>
      <c r="AC299" s="93" t="s">
        <v>132</v>
      </c>
      <c r="AD299" s="97" t="s">
        <v>15</v>
      </c>
      <c r="AE299" s="93" t="s">
        <v>46</v>
      </c>
      <c r="AF299" s="93" t="s">
        <v>129</v>
      </c>
      <c r="AG299" s="97" t="s">
        <v>86</v>
      </c>
      <c r="AH299" s="174">
        <v>2208.08</v>
      </c>
      <c r="AI299" s="163">
        <f t="shared" si="9"/>
        <v>0</v>
      </c>
      <c r="AJ299" s="23">
        <v>6</v>
      </c>
      <c r="AK299" s="23">
        <v>2208.0800000000004</v>
      </c>
      <c r="AL299" s="163">
        <f t="shared" si="8"/>
        <v>0</v>
      </c>
      <c r="AM299" s="23">
        <v>2</v>
      </c>
    </row>
    <row r="300" spans="1:39" x14ac:dyDescent="0.25">
      <c r="A300" s="88">
        <v>287</v>
      </c>
      <c r="B300" s="177"/>
      <c r="C300" s="91" t="s">
        <v>467</v>
      </c>
      <c r="D300" s="53" t="s">
        <v>64</v>
      </c>
      <c r="E300" s="53" t="s">
        <v>103</v>
      </c>
      <c r="F300" s="97" t="s">
        <v>65</v>
      </c>
      <c r="G300" s="53" t="s">
        <v>68</v>
      </c>
      <c r="H300" s="53" t="s">
        <v>113</v>
      </c>
      <c r="I300" s="97" t="s">
        <v>69</v>
      </c>
      <c r="J300" s="93" t="s">
        <v>57</v>
      </c>
      <c r="K300" s="93" t="s">
        <v>110</v>
      </c>
      <c r="L300" s="97" t="s">
        <v>58</v>
      </c>
      <c r="M300" s="93" t="s">
        <v>8</v>
      </c>
      <c r="N300" s="93" t="s">
        <v>132</v>
      </c>
      <c r="O300" s="97" t="s">
        <v>14</v>
      </c>
      <c r="P300" s="93" t="s">
        <v>35</v>
      </c>
      <c r="Q300" s="93" t="s">
        <v>96</v>
      </c>
      <c r="R300" s="97" t="s">
        <v>124</v>
      </c>
      <c r="S300" s="95">
        <v>30</v>
      </c>
      <c r="T300" s="95">
        <v>30</v>
      </c>
      <c r="U300" s="97">
        <v>30</v>
      </c>
      <c r="V300" s="95">
        <v>18</v>
      </c>
      <c r="W300" s="95">
        <v>18</v>
      </c>
      <c r="X300" s="97" t="s">
        <v>17</v>
      </c>
      <c r="Y300" s="95" t="s">
        <v>60</v>
      </c>
      <c r="Z300" s="95" t="s">
        <v>161</v>
      </c>
      <c r="AA300" s="97" t="s">
        <v>121</v>
      </c>
      <c r="AB300" s="93" t="s">
        <v>8</v>
      </c>
      <c r="AC300" s="93" t="s">
        <v>132</v>
      </c>
      <c r="AD300" s="97" t="s">
        <v>15</v>
      </c>
      <c r="AE300" s="93" t="s">
        <v>42</v>
      </c>
      <c r="AF300" s="93" t="s">
        <v>129</v>
      </c>
      <c r="AG300" s="97" t="s">
        <v>85</v>
      </c>
      <c r="AH300" s="174">
        <v>1646.25</v>
      </c>
      <c r="AI300" s="163">
        <f t="shared" si="9"/>
        <v>0</v>
      </c>
      <c r="AJ300" s="23">
        <v>6</v>
      </c>
      <c r="AK300" s="23">
        <v>1374.0207692307695</v>
      </c>
      <c r="AL300" s="163">
        <f t="shared" si="8"/>
        <v>0</v>
      </c>
      <c r="AM300" s="23">
        <v>2</v>
      </c>
    </row>
    <row r="301" spans="1:39" x14ac:dyDescent="0.25">
      <c r="A301" s="88">
        <v>288</v>
      </c>
      <c r="B301" s="177"/>
      <c r="C301" s="91" t="s">
        <v>468</v>
      </c>
      <c r="D301" s="53" t="s">
        <v>64</v>
      </c>
      <c r="E301" s="53" t="s">
        <v>103</v>
      </c>
      <c r="F301" s="97" t="s">
        <v>65</v>
      </c>
      <c r="G301" s="53" t="s">
        <v>68</v>
      </c>
      <c r="H301" s="53" t="s">
        <v>113</v>
      </c>
      <c r="I301" s="97" t="s">
        <v>69</v>
      </c>
      <c r="J301" s="93" t="s">
        <v>57</v>
      </c>
      <c r="K301" s="93" t="s">
        <v>110</v>
      </c>
      <c r="L301" s="97" t="s">
        <v>58</v>
      </c>
      <c r="M301" s="93" t="s">
        <v>8</v>
      </c>
      <c r="N301" s="93" t="s">
        <v>132</v>
      </c>
      <c r="O301" s="97" t="s">
        <v>14</v>
      </c>
      <c r="P301" s="93" t="s">
        <v>35</v>
      </c>
      <c r="Q301" s="93" t="s">
        <v>96</v>
      </c>
      <c r="R301" s="97" t="s">
        <v>124</v>
      </c>
      <c r="S301" s="95">
        <v>30</v>
      </c>
      <c r="T301" s="95">
        <v>30</v>
      </c>
      <c r="U301" s="97">
        <v>30</v>
      </c>
      <c r="V301" s="95">
        <v>18</v>
      </c>
      <c r="W301" s="95">
        <v>18</v>
      </c>
      <c r="X301" s="97" t="s">
        <v>17</v>
      </c>
      <c r="Y301" s="95" t="s">
        <v>60</v>
      </c>
      <c r="Z301" s="95" t="s">
        <v>161</v>
      </c>
      <c r="AA301" s="97" t="s">
        <v>121</v>
      </c>
      <c r="AB301" s="93" t="s">
        <v>8</v>
      </c>
      <c r="AC301" s="93" t="s">
        <v>132</v>
      </c>
      <c r="AD301" s="97" t="s">
        <v>15</v>
      </c>
      <c r="AE301" s="93" t="s">
        <v>46</v>
      </c>
      <c r="AF301" s="93" t="s">
        <v>129</v>
      </c>
      <c r="AG301" s="97" t="s">
        <v>86</v>
      </c>
      <c r="AH301" s="174">
        <v>1939.37</v>
      </c>
      <c r="AI301" s="163">
        <f t="shared" si="9"/>
        <v>0</v>
      </c>
      <c r="AJ301" s="23">
        <v>6</v>
      </c>
      <c r="AK301" s="23">
        <v>1753.8103846153847</v>
      </c>
      <c r="AL301" s="163">
        <f t="shared" si="8"/>
        <v>0</v>
      </c>
      <c r="AM301" s="23">
        <v>2</v>
      </c>
    </row>
    <row r="302" spans="1:39" x14ac:dyDescent="0.25">
      <c r="A302" s="88">
        <v>289</v>
      </c>
      <c r="B302" s="177"/>
      <c r="C302" s="91" t="s">
        <v>469</v>
      </c>
      <c r="D302" s="53" t="s">
        <v>64</v>
      </c>
      <c r="E302" s="53" t="s">
        <v>103</v>
      </c>
      <c r="F302" s="97" t="s">
        <v>65</v>
      </c>
      <c r="G302" s="53" t="s">
        <v>68</v>
      </c>
      <c r="H302" s="53" t="s">
        <v>113</v>
      </c>
      <c r="I302" s="97" t="s">
        <v>69</v>
      </c>
      <c r="J302" s="93" t="s">
        <v>57</v>
      </c>
      <c r="K302" s="93" t="s">
        <v>110</v>
      </c>
      <c r="L302" s="97" t="s">
        <v>58</v>
      </c>
      <c r="M302" s="93" t="s">
        <v>8</v>
      </c>
      <c r="N302" s="93" t="s">
        <v>132</v>
      </c>
      <c r="O302" s="97" t="s">
        <v>14</v>
      </c>
      <c r="P302" s="93" t="s">
        <v>35</v>
      </c>
      <c r="Q302" s="93" t="s">
        <v>96</v>
      </c>
      <c r="R302" s="97" t="s">
        <v>124</v>
      </c>
      <c r="S302" s="95">
        <v>30</v>
      </c>
      <c r="T302" s="95">
        <v>30</v>
      </c>
      <c r="U302" s="97">
        <v>30</v>
      </c>
      <c r="V302" s="95">
        <v>24</v>
      </c>
      <c r="W302" s="95">
        <v>24</v>
      </c>
      <c r="X302" s="97" t="s">
        <v>32</v>
      </c>
      <c r="Y302" s="95" t="s">
        <v>60</v>
      </c>
      <c r="Z302" s="95" t="s">
        <v>161</v>
      </c>
      <c r="AA302" s="97" t="s">
        <v>121</v>
      </c>
      <c r="AB302" s="93" t="s">
        <v>8</v>
      </c>
      <c r="AC302" s="93" t="s">
        <v>132</v>
      </c>
      <c r="AD302" s="97" t="s">
        <v>15</v>
      </c>
      <c r="AE302" s="93" t="s">
        <v>42</v>
      </c>
      <c r="AF302" s="93" t="s">
        <v>129</v>
      </c>
      <c r="AG302" s="97" t="s">
        <v>85</v>
      </c>
      <c r="AH302" s="174">
        <v>1646.25</v>
      </c>
      <c r="AI302" s="163">
        <f t="shared" si="9"/>
        <v>0</v>
      </c>
      <c r="AJ302" s="23">
        <v>6</v>
      </c>
      <c r="AK302" s="23">
        <v>1380.0207692307695</v>
      </c>
      <c r="AL302" s="163">
        <f t="shared" si="8"/>
        <v>0</v>
      </c>
      <c r="AM302" s="23">
        <v>2</v>
      </c>
    </row>
    <row r="303" spans="1:39" x14ac:dyDescent="0.25">
      <c r="A303" s="88">
        <v>290</v>
      </c>
      <c r="B303" s="177"/>
      <c r="C303" s="91" t="s">
        <v>470</v>
      </c>
      <c r="D303" s="53" t="s">
        <v>64</v>
      </c>
      <c r="E303" s="53" t="s">
        <v>103</v>
      </c>
      <c r="F303" s="97" t="s">
        <v>65</v>
      </c>
      <c r="G303" s="53" t="s">
        <v>68</v>
      </c>
      <c r="H303" s="53" t="s">
        <v>113</v>
      </c>
      <c r="I303" s="97" t="s">
        <v>69</v>
      </c>
      <c r="J303" s="93" t="s">
        <v>57</v>
      </c>
      <c r="K303" s="93" t="s">
        <v>110</v>
      </c>
      <c r="L303" s="97" t="s">
        <v>58</v>
      </c>
      <c r="M303" s="93" t="s">
        <v>8</v>
      </c>
      <c r="N303" s="93" t="s">
        <v>132</v>
      </c>
      <c r="O303" s="97" t="s">
        <v>14</v>
      </c>
      <c r="P303" s="93" t="s">
        <v>35</v>
      </c>
      <c r="Q303" s="93" t="s">
        <v>96</v>
      </c>
      <c r="R303" s="97" t="s">
        <v>124</v>
      </c>
      <c r="S303" s="95">
        <v>30</v>
      </c>
      <c r="T303" s="95">
        <v>30</v>
      </c>
      <c r="U303" s="97">
        <v>30</v>
      </c>
      <c r="V303" s="95">
        <v>24</v>
      </c>
      <c r="W303" s="95">
        <v>24</v>
      </c>
      <c r="X303" s="97" t="s">
        <v>32</v>
      </c>
      <c r="Y303" s="95" t="s">
        <v>60</v>
      </c>
      <c r="Z303" s="95" t="s">
        <v>161</v>
      </c>
      <c r="AA303" s="97" t="s">
        <v>121</v>
      </c>
      <c r="AB303" s="93" t="s">
        <v>8</v>
      </c>
      <c r="AC303" s="93" t="s">
        <v>132</v>
      </c>
      <c r="AD303" s="97" t="s">
        <v>15</v>
      </c>
      <c r="AE303" s="93" t="s">
        <v>46</v>
      </c>
      <c r="AF303" s="93" t="s">
        <v>129</v>
      </c>
      <c r="AG303" s="97" t="s">
        <v>86</v>
      </c>
      <c r="AH303" s="174">
        <v>1939.37</v>
      </c>
      <c r="AI303" s="163">
        <f t="shared" si="9"/>
        <v>0</v>
      </c>
      <c r="AJ303" s="23">
        <v>6</v>
      </c>
      <c r="AK303" s="23">
        <v>1759.8103846153847</v>
      </c>
      <c r="AL303" s="163">
        <f t="shared" si="8"/>
        <v>0</v>
      </c>
      <c r="AM303" s="23">
        <v>2</v>
      </c>
    </row>
    <row r="304" spans="1:39" x14ac:dyDescent="0.25">
      <c r="A304" s="88">
        <v>291</v>
      </c>
      <c r="B304" s="177"/>
      <c r="C304" s="91" t="s">
        <v>471</v>
      </c>
      <c r="D304" s="53" t="s">
        <v>64</v>
      </c>
      <c r="E304" s="53" t="s">
        <v>103</v>
      </c>
      <c r="F304" s="97" t="s">
        <v>65</v>
      </c>
      <c r="G304" s="53" t="s">
        <v>68</v>
      </c>
      <c r="H304" s="53" t="s">
        <v>113</v>
      </c>
      <c r="I304" s="97" t="s">
        <v>69</v>
      </c>
      <c r="J304" s="93" t="s">
        <v>57</v>
      </c>
      <c r="K304" s="93" t="s">
        <v>110</v>
      </c>
      <c r="L304" s="97" t="s">
        <v>58</v>
      </c>
      <c r="M304" s="93" t="s">
        <v>8</v>
      </c>
      <c r="N304" s="93" t="s">
        <v>132</v>
      </c>
      <c r="O304" s="97" t="s">
        <v>14</v>
      </c>
      <c r="P304" s="93" t="s">
        <v>35</v>
      </c>
      <c r="Q304" s="93" t="s">
        <v>96</v>
      </c>
      <c r="R304" s="97" t="s">
        <v>124</v>
      </c>
      <c r="S304" s="95">
        <v>36</v>
      </c>
      <c r="T304" s="95">
        <v>36</v>
      </c>
      <c r="U304" s="97">
        <v>36</v>
      </c>
      <c r="V304" s="95">
        <v>18</v>
      </c>
      <c r="W304" s="95">
        <v>18</v>
      </c>
      <c r="X304" s="97" t="s">
        <v>17</v>
      </c>
      <c r="Y304" s="95" t="s">
        <v>60</v>
      </c>
      <c r="Z304" s="95" t="s">
        <v>161</v>
      </c>
      <c r="AA304" s="97" t="s">
        <v>121</v>
      </c>
      <c r="AB304" s="93" t="s">
        <v>8</v>
      </c>
      <c r="AC304" s="93" t="s">
        <v>132</v>
      </c>
      <c r="AD304" s="97" t="s">
        <v>15</v>
      </c>
      <c r="AE304" s="93" t="s">
        <v>42</v>
      </c>
      <c r="AF304" s="93" t="s">
        <v>129</v>
      </c>
      <c r="AG304" s="97" t="s">
        <v>85</v>
      </c>
      <c r="AH304" s="174">
        <v>1665.56</v>
      </c>
      <c r="AI304" s="163">
        <f t="shared" si="9"/>
        <v>0</v>
      </c>
      <c r="AJ304" s="23">
        <v>6</v>
      </c>
      <c r="AK304" s="23">
        <v>1407.2676923076924</v>
      </c>
      <c r="AL304" s="163">
        <f t="shared" si="8"/>
        <v>0</v>
      </c>
      <c r="AM304" s="23">
        <v>2</v>
      </c>
    </row>
    <row r="305" spans="1:39" x14ac:dyDescent="0.25">
      <c r="A305" s="88">
        <v>292</v>
      </c>
      <c r="B305" s="177"/>
      <c r="C305" s="91" t="s">
        <v>472</v>
      </c>
      <c r="D305" s="53" t="s">
        <v>64</v>
      </c>
      <c r="E305" s="53" t="s">
        <v>103</v>
      </c>
      <c r="F305" s="97" t="s">
        <v>65</v>
      </c>
      <c r="G305" s="53" t="s">
        <v>68</v>
      </c>
      <c r="H305" s="53" t="s">
        <v>113</v>
      </c>
      <c r="I305" s="97" t="s">
        <v>69</v>
      </c>
      <c r="J305" s="93" t="s">
        <v>57</v>
      </c>
      <c r="K305" s="93" t="s">
        <v>110</v>
      </c>
      <c r="L305" s="97" t="s">
        <v>58</v>
      </c>
      <c r="M305" s="93" t="s">
        <v>8</v>
      </c>
      <c r="N305" s="93" t="s">
        <v>132</v>
      </c>
      <c r="O305" s="97" t="s">
        <v>14</v>
      </c>
      <c r="P305" s="93" t="s">
        <v>35</v>
      </c>
      <c r="Q305" s="93" t="s">
        <v>96</v>
      </c>
      <c r="R305" s="97" t="s">
        <v>124</v>
      </c>
      <c r="S305" s="95">
        <v>36</v>
      </c>
      <c r="T305" s="95">
        <v>36</v>
      </c>
      <c r="U305" s="97">
        <v>36</v>
      </c>
      <c r="V305" s="95">
        <v>18</v>
      </c>
      <c r="W305" s="95">
        <v>18</v>
      </c>
      <c r="X305" s="97" t="s">
        <v>17</v>
      </c>
      <c r="Y305" s="95" t="s">
        <v>60</v>
      </c>
      <c r="Z305" s="95" t="s">
        <v>161</v>
      </c>
      <c r="AA305" s="97" t="s">
        <v>121</v>
      </c>
      <c r="AB305" s="93" t="s">
        <v>8</v>
      </c>
      <c r="AC305" s="93" t="s">
        <v>132</v>
      </c>
      <c r="AD305" s="97" t="s">
        <v>15</v>
      </c>
      <c r="AE305" s="93" t="s">
        <v>46</v>
      </c>
      <c r="AF305" s="93" t="s">
        <v>129</v>
      </c>
      <c r="AG305" s="97" t="s">
        <v>86</v>
      </c>
      <c r="AH305" s="174">
        <v>1958.69</v>
      </c>
      <c r="AI305" s="163">
        <f t="shared" si="9"/>
        <v>0</v>
      </c>
      <c r="AJ305" s="23">
        <v>6</v>
      </c>
      <c r="AK305" s="23">
        <v>1787.0573076923079</v>
      </c>
      <c r="AL305" s="163">
        <f t="shared" si="8"/>
        <v>0</v>
      </c>
      <c r="AM305" s="23">
        <v>2</v>
      </c>
    </row>
    <row r="306" spans="1:39" x14ac:dyDescent="0.25">
      <c r="A306" s="88">
        <v>293</v>
      </c>
      <c r="B306" s="177"/>
      <c r="C306" s="91" t="s">
        <v>473</v>
      </c>
      <c r="D306" s="53" t="s">
        <v>64</v>
      </c>
      <c r="E306" s="53" t="s">
        <v>103</v>
      </c>
      <c r="F306" s="97" t="s">
        <v>65</v>
      </c>
      <c r="G306" s="53" t="s">
        <v>68</v>
      </c>
      <c r="H306" s="53" t="s">
        <v>113</v>
      </c>
      <c r="I306" s="97" t="s">
        <v>69</v>
      </c>
      <c r="J306" s="93" t="s">
        <v>57</v>
      </c>
      <c r="K306" s="93" t="s">
        <v>110</v>
      </c>
      <c r="L306" s="97" t="s">
        <v>58</v>
      </c>
      <c r="M306" s="93" t="s">
        <v>8</v>
      </c>
      <c r="N306" s="93" t="s">
        <v>132</v>
      </c>
      <c r="O306" s="97" t="s">
        <v>14</v>
      </c>
      <c r="P306" s="93" t="s">
        <v>35</v>
      </c>
      <c r="Q306" s="93" t="s">
        <v>96</v>
      </c>
      <c r="R306" s="97" t="s">
        <v>124</v>
      </c>
      <c r="S306" s="95">
        <v>36</v>
      </c>
      <c r="T306" s="95">
        <v>36</v>
      </c>
      <c r="U306" s="97">
        <v>36</v>
      </c>
      <c r="V306" s="95">
        <v>24</v>
      </c>
      <c r="W306" s="95">
        <v>24</v>
      </c>
      <c r="X306" s="97" t="s">
        <v>32</v>
      </c>
      <c r="Y306" s="95" t="s">
        <v>60</v>
      </c>
      <c r="Z306" s="95" t="s">
        <v>161</v>
      </c>
      <c r="AA306" s="97" t="s">
        <v>121</v>
      </c>
      <c r="AB306" s="93" t="s">
        <v>8</v>
      </c>
      <c r="AC306" s="93" t="s">
        <v>132</v>
      </c>
      <c r="AD306" s="97" t="s">
        <v>15</v>
      </c>
      <c r="AE306" s="93" t="s">
        <v>42</v>
      </c>
      <c r="AF306" s="93" t="s">
        <v>129</v>
      </c>
      <c r="AG306" s="97" t="s">
        <v>85</v>
      </c>
      <c r="AH306" s="174">
        <v>1665.56</v>
      </c>
      <c r="AI306" s="163">
        <f t="shared" si="9"/>
        <v>0</v>
      </c>
      <c r="AJ306" s="23">
        <v>6</v>
      </c>
      <c r="AK306" s="23">
        <v>1413.2676923076924</v>
      </c>
      <c r="AL306" s="163">
        <f t="shared" si="8"/>
        <v>0</v>
      </c>
      <c r="AM306" s="23">
        <v>2</v>
      </c>
    </row>
    <row r="307" spans="1:39" x14ac:dyDescent="0.25">
      <c r="A307" s="88">
        <v>294</v>
      </c>
      <c r="B307" s="177"/>
      <c r="C307" s="91" t="s">
        <v>474</v>
      </c>
      <c r="D307" s="53" t="s">
        <v>64</v>
      </c>
      <c r="E307" s="53" t="s">
        <v>103</v>
      </c>
      <c r="F307" s="97" t="s">
        <v>65</v>
      </c>
      <c r="G307" s="53" t="s">
        <v>68</v>
      </c>
      <c r="H307" s="53" t="s">
        <v>113</v>
      </c>
      <c r="I307" s="97" t="s">
        <v>69</v>
      </c>
      <c r="J307" s="93" t="s">
        <v>57</v>
      </c>
      <c r="K307" s="93" t="s">
        <v>110</v>
      </c>
      <c r="L307" s="97" t="s">
        <v>58</v>
      </c>
      <c r="M307" s="93" t="s">
        <v>8</v>
      </c>
      <c r="N307" s="93" t="s">
        <v>132</v>
      </c>
      <c r="O307" s="97" t="s">
        <v>14</v>
      </c>
      <c r="P307" s="93" t="s">
        <v>35</v>
      </c>
      <c r="Q307" s="93" t="s">
        <v>96</v>
      </c>
      <c r="R307" s="97" t="s">
        <v>124</v>
      </c>
      <c r="S307" s="95">
        <v>36</v>
      </c>
      <c r="T307" s="95">
        <v>36</v>
      </c>
      <c r="U307" s="97">
        <v>36</v>
      </c>
      <c r="V307" s="95">
        <v>24</v>
      </c>
      <c r="W307" s="95">
        <v>24</v>
      </c>
      <c r="X307" s="97" t="s">
        <v>32</v>
      </c>
      <c r="Y307" s="95" t="s">
        <v>60</v>
      </c>
      <c r="Z307" s="95" t="s">
        <v>161</v>
      </c>
      <c r="AA307" s="97" t="s">
        <v>121</v>
      </c>
      <c r="AB307" s="93" t="s">
        <v>8</v>
      </c>
      <c r="AC307" s="93" t="s">
        <v>132</v>
      </c>
      <c r="AD307" s="97" t="s">
        <v>15</v>
      </c>
      <c r="AE307" s="93" t="s">
        <v>46</v>
      </c>
      <c r="AF307" s="93" t="s">
        <v>129</v>
      </c>
      <c r="AG307" s="97" t="s">
        <v>86</v>
      </c>
      <c r="AH307" s="174">
        <v>1958.69</v>
      </c>
      <c r="AI307" s="163">
        <f t="shared" si="9"/>
        <v>0</v>
      </c>
      <c r="AJ307" s="23">
        <v>6</v>
      </c>
      <c r="AK307" s="23">
        <v>1793.0573076923079</v>
      </c>
      <c r="AL307" s="163">
        <f t="shared" si="8"/>
        <v>0</v>
      </c>
      <c r="AM307" s="23">
        <v>2</v>
      </c>
    </row>
    <row r="308" spans="1:39" x14ac:dyDescent="0.25">
      <c r="A308" s="88">
        <v>295</v>
      </c>
      <c r="B308" s="177"/>
      <c r="C308" s="91" t="s">
        <v>475</v>
      </c>
      <c r="D308" s="53" t="s">
        <v>64</v>
      </c>
      <c r="E308" s="53" t="s">
        <v>103</v>
      </c>
      <c r="F308" s="97" t="s">
        <v>65</v>
      </c>
      <c r="G308" s="53" t="s">
        <v>68</v>
      </c>
      <c r="H308" s="53" t="s">
        <v>113</v>
      </c>
      <c r="I308" s="97" t="s">
        <v>69</v>
      </c>
      <c r="J308" s="93" t="s">
        <v>57</v>
      </c>
      <c r="K308" s="93" t="s">
        <v>110</v>
      </c>
      <c r="L308" s="97" t="s">
        <v>58</v>
      </c>
      <c r="M308" s="93" t="s">
        <v>8</v>
      </c>
      <c r="N308" s="93" t="s">
        <v>132</v>
      </c>
      <c r="O308" s="97" t="s">
        <v>14</v>
      </c>
      <c r="P308" s="93" t="s">
        <v>35</v>
      </c>
      <c r="Q308" s="93" t="s">
        <v>96</v>
      </c>
      <c r="R308" s="97" t="s">
        <v>124</v>
      </c>
      <c r="S308" s="95">
        <v>48</v>
      </c>
      <c r="T308" s="95">
        <v>48</v>
      </c>
      <c r="U308" s="97">
        <v>48</v>
      </c>
      <c r="V308" s="95">
        <v>18</v>
      </c>
      <c r="W308" s="95">
        <v>18</v>
      </c>
      <c r="X308" s="97" t="s">
        <v>17</v>
      </c>
      <c r="Y308" s="95" t="s">
        <v>60</v>
      </c>
      <c r="Z308" s="95" t="s">
        <v>161</v>
      </c>
      <c r="AA308" s="97" t="s">
        <v>121</v>
      </c>
      <c r="AB308" s="93" t="s">
        <v>8</v>
      </c>
      <c r="AC308" s="93" t="s">
        <v>132</v>
      </c>
      <c r="AD308" s="97" t="s">
        <v>15</v>
      </c>
      <c r="AE308" s="93" t="s">
        <v>42</v>
      </c>
      <c r="AF308" s="93" t="s">
        <v>129</v>
      </c>
      <c r="AG308" s="97" t="s">
        <v>85</v>
      </c>
      <c r="AH308" s="174">
        <v>1747.81</v>
      </c>
      <c r="AI308" s="163">
        <f t="shared" si="9"/>
        <v>0</v>
      </c>
      <c r="AJ308" s="23">
        <v>6</v>
      </c>
      <c r="AK308" s="23">
        <v>1569.7384615384617</v>
      </c>
      <c r="AL308" s="163">
        <f t="shared" si="8"/>
        <v>0</v>
      </c>
      <c r="AM308" s="23">
        <v>2</v>
      </c>
    </row>
    <row r="309" spans="1:39" x14ac:dyDescent="0.25">
      <c r="A309" s="88">
        <v>296</v>
      </c>
      <c r="B309" s="177"/>
      <c r="C309" s="91" t="s">
        <v>476</v>
      </c>
      <c r="D309" s="53" t="s">
        <v>64</v>
      </c>
      <c r="E309" s="53" t="s">
        <v>103</v>
      </c>
      <c r="F309" s="97" t="s">
        <v>65</v>
      </c>
      <c r="G309" s="53" t="s">
        <v>68</v>
      </c>
      <c r="H309" s="53" t="s">
        <v>113</v>
      </c>
      <c r="I309" s="97" t="s">
        <v>69</v>
      </c>
      <c r="J309" s="93" t="s">
        <v>57</v>
      </c>
      <c r="K309" s="93" t="s">
        <v>110</v>
      </c>
      <c r="L309" s="97" t="s">
        <v>58</v>
      </c>
      <c r="M309" s="93" t="s">
        <v>8</v>
      </c>
      <c r="N309" s="93" t="s">
        <v>132</v>
      </c>
      <c r="O309" s="97" t="s">
        <v>14</v>
      </c>
      <c r="P309" s="93" t="s">
        <v>35</v>
      </c>
      <c r="Q309" s="93" t="s">
        <v>96</v>
      </c>
      <c r="R309" s="97" t="s">
        <v>124</v>
      </c>
      <c r="S309" s="95">
        <v>48</v>
      </c>
      <c r="T309" s="95">
        <v>48</v>
      </c>
      <c r="U309" s="97">
        <v>48</v>
      </c>
      <c r="V309" s="95">
        <v>18</v>
      </c>
      <c r="W309" s="95">
        <v>18</v>
      </c>
      <c r="X309" s="97" t="s">
        <v>17</v>
      </c>
      <c r="Y309" s="95" t="s">
        <v>60</v>
      </c>
      <c r="Z309" s="95" t="s">
        <v>161</v>
      </c>
      <c r="AA309" s="97" t="s">
        <v>121</v>
      </c>
      <c r="AB309" s="93" t="s">
        <v>8</v>
      </c>
      <c r="AC309" s="93" t="s">
        <v>132</v>
      </c>
      <c r="AD309" s="97" t="s">
        <v>15</v>
      </c>
      <c r="AE309" s="93" t="s">
        <v>46</v>
      </c>
      <c r="AF309" s="93" t="s">
        <v>129</v>
      </c>
      <c r="AG309" s="97" t="s">
        <v>86</v>
      </c>
      <c r="AH309" s="174">
        <v>2040.93</v>
      </c>
      <c r="AI309" s="163">
        <f t="shared" si="9"/>
        <v>0</v>
      </c>
      <c r="AJ309" s="23">
        <v>6</v>
      </c>
      <c r="AK309" s="23">
        <v>1949.5280769230772</v>
      </c>
      <c r="AL309" s="163">
        <f t="shared" si="8"/>
        <v>0</v>
      </c>
      <c r="AM309" s="23">
        <v>2</v>
      </c>
    </row>
    <row r="310" spans="1:39" x14ac:dyDescent="0.25">
      <c r="A310" s="88">
        <v>297</v>
      </c>
      <c r="B310" s="177"/>
      <c r="C310" s="91" t="s">
        <v>477</v>
      </c>
      <c r="D310" s="53" t="s">
        <v>64</v>
      </c>
      <c r="E310" s="53" t="s">
        <v>103</v>
      </c>
      <c r="F310" s="97" t="s">
        <v>65</v>
      </c>
      <c r="G310" s="53" t="s">
        <v>68</v>
      </c>
      <c r="H310" s="53" t="s">
        <v>113</v>
      </c>
      <c r="I310" s="97" t="s">
        <v>69</v>
      </c>
      <c r="J310" s="93" t="s">
        <v>57</v>
      </c>
      <c r="K310" s="93" t="s">
        <v>110</v>
      </c>
      <c r="L310" s="97" t="s">
        <v>58</v>
      </c>
      <c r="M310" s="93" t="s">
        <v>8</v>
      </c>
      <c r="N310" s="93" t="s">
        <v>132</v>
      </c>
      <c r="O310" s="97" t="s">
        <v>14</v>
      </c>
      <c r="P310" s="93" t="s">
        <v>35</v>
      </c>
      <c r="Q310" s="93" t="s">
        <v>96</v>
      </c>
      <c r="R310" s="97" t="s">
        <v>124</v>
      </c>
      <c r="S310" s="95">
        <v>48</v>
      </c>
      <c r="T310" s="95">
        <v>48</v>
      </c>
      <c r="U310" s="97">
        <v>48</v>
      </c>
      <c r="V310" s="95">
        <v>24</v>
      </c>
      <c r="W310" s="95">
        <v>24</v>
      </c>
      <c r="X310" s="97" t="s">
        <v>32</v>
      </c>
      <c r="Y310" s="95" t="s">
        <v>60</v>
      </c>
      <c r="Z310" s="95" t="s">
        <v>161</v>
      </c>
      <c r="AA310" s="97" t="s">
        <v>121</v>
      </c>
      <c r="AB310" s="93" t="s">
        <v>8</v>
      </c>
      <c r="AC310" s="93" t="s">
        <v>132</v>
      </c>
      <c r="AD310" s="97" t="s">
        <v>15</v>
      </c>
      <c r="AE310" s="93" t="s">
        <v>42</v>
      </c>
      <c r="AF310" s="93" t="s">
        <v>129</v>
      </c>
      <c r="AG310" s="97" t="s">
        <v>85</v>
      </c>
      <c r="AH310" s="174">
        <v>1747.81</v>
      </c>
      <c r="AI310" s="163">
        <f t="shared" si="9"/>
        <v>0</v>
      </c>
      <c r="AJ310" s="23">
        <v>6</v>
      </c>
      <c r="AK310" s="23">
        <v>1575.7384615384617</v>
      </c>
      <c r="AL310" s="163">
        <f t="shared" si="8"/>
        <v>0</v>
      </c>
      <c r="AM310" s="23">
        <v>2</v>
      </c>
    </row>
    <row r="311" spans="1:39" x14ac:dyDescent="0.25">
      <c r="A311" s="88">
        <v>298</v>
      </c>
      <c r="B311" s="177"/>
      <c r="C311" s="91" t="s">
        <v>478</v>
      </c>
      <c r="D311" s="53" t="s">
        <v>64</v>
      </c>
      <c r="E311" s="53" t="s">
        <v>103</v>
      </c>
      <c r="F311" s="97" t="s">
        <v>65</v>
      </c>
      <c r="G311" s="53" t="s">
        <v>68</v>
      </c>
      <c r="H311" s="53" t="s">
        <v>113</v>
      </c>
      <c r="I311" s="97" t="s">
        <v>69</v>
      </c>
      <c r="J311" s="93" t="s">
        <v>57</v>
      </c>
      <c r="K311" s="93" t="s">
        <v>110</v>
      </c>
      <c r="L311" s="97" t="s">
        <v>58</v>
      </c>
      <c r="M311" s="93" t="s">
        <v>8</v>
      </c>
      <c r="N311" s="93" t="s">
        <v>132</v>
      </c>
      <c r="O311" s="97" t="s">
        <v>14</v>
      </c>
      <c r="P311" s="93" t="s">
        <v>35</v>
      </c>
      <c r="Q311" s="93" t="s">
        <v>96</v>
      </c>
      <c r="R311" s="97" t="s">
        <v>124</v>
      </c>
      <c r="S311" s="95">
        <v>48</v>
      </c>
      <c r="T311" s="95">
        <v>48</v>
      </c>
      <c r="U311" s="97">
        <v>48</v>
      </c>
      <c r="V311" s="95">
        <v>24</v>
      </c>
      <c r="W311" s="95">
        <v>24</v>
      </c>
      <c r="X311" s="97" t="s">
        <v>32</v>
      </c>
      <c r="Y311" s="95" t="s">
        <v>60</v>
      </c>
      <c r="Z311" s="95" t="s">
        <v>161</v>
      </c>
      <c r="AA311" s="97" t="s">
        <v>121</v>
      </c>
      <c r="AB311" s="93" t="s">
        <v>8</v>
      </c>
      <c r="AC311" s="93" t="s">
        <v>132</v>
      </c>
      <c r="AD311" s="97" t="s">
        <v>15</v>
      </c>
      <c r="AE311" s="93" t="s">
        <v>46</v>
      </c>
      <c r="AF311" s="93" t="s">
        <v>129</v>
      </c>
      <c r="AG311" s="97" t="s">
        <v>86</v>
      </c>
      <c r="AH311" s="174">
        <v>2040.93</v>
      </c>
      <c r="AI311" s="163">
        <f t="shared" si="9"/>
        <v>0</v>
      </c>
      <c r="AJ311" s="23">
        <v>6</v>
      </c>
      <c r="AK311" s="23">
        <v>1955.5280769230772</v>
      </c>
      <c r="AL311" s="163">
        <f t="shared" si="8"/>
        <v>0</v>
      </c>
      <c r="AM311" s="23">
        <v>2</v>
      </c>
    </row>
    <row r="312" spans="1:39" x14ac:dyDescent="0.25">
      <c r="A312" s="88">
        <v>299</v>
      </c>
      <c r="B312" s="177"/>
      <c r="C312" s="91" t="s">
        <v>479</v>
      </c>
      <c r="D312" s="53" t="s">
        <v>64</v>
      </c>
      <c r="E312" s="53" t="s">
        <v>103</v>
      </c>
      <c r="F312" s="97" t="s">
        <v>65</v>
      </c>
      <c r="G312" s="53" t="s">
        <v>66</v>
      </c>
      <c r="H312" s="53" t="s">
        <v>111</v>
      </c>
      <c r="I312" s="97" t="s">
        <v>67</v>
      </c>
      <c r="J312" s="93" t="s">
        <v>61</v>
      </c>
      <c r="K312" s="93" t="s">
        <v>112</v>
      </c>
      <c r="L312" s="97" t="s">
        <v>62</v>
      </c>
      <c r="M312" s="93" t="s">
        <v>8</v>
      </c>
      <c r="N312" s="93" t="s">
        <v>132</v>
      </c>
      <c r="O312" s="97" t="s">
        <v>14</v>
      </c>
      <c r="P312" s="93" t="s">
        <v>16</v>
      </c>
      <c r="Q312" s="93" t="s">
        <v>575</v>
      </c>
      <c r="R312" s="97" t="s">
        <v>123</v>
      </c>
      <c r="S312" s="95">
        <v>30</v>
      </c>
      <c r="T312" s="95">
        <v>30</v>
      </c>
      <c r="U312" s="97">
        <v>30</v>
      </c>
      <c r="V312" s="95">
        <v>18</v>
      </c>
      <c r="W312" s="95">
        <v>18</v>
      </c>
      <c r="X312" s="97" t="s">
        <v>17</v>
      </c>
      <c r="Y312" s="95" t="s">
        <v>63</v>
      </c>
      <c r="Z312" s="95" t="s">
        <v>162</v>
      </c>
      <c r="AA312" s="97" t="s">
        <v>122</v>
      </c>
      <c r="AB312" s="93" t="s">
        <v>8</v>
      </c>
      <c r="AC312" s="93" t="s">
        <v>132</v>
      </c>
      <c r="AD312" s="97" t="s">
        <v>15</v>
      </c>
      <c r="AE312" s="93" t="s">
        <v>42</v>
      </c>
      <c r="AF312" s="93" t="s">
        <v>129</v>
      </c>
      <c r="AG312" s="97" t="s">
        <v>85</v>
      </c>
      <c r="AH312" s="174">
        <v>1427</v>
      </c>
      <c r="AI312" s="163">
        <f t="shared" si="9"/>
        <v>0</v>
      </c>
      <c r="AJ312" s="23">
        <v>19</v>
      </c>
      <c r="AK312" s="23">
        <v>723.42499999999995</v>
      </c>
      <c r="AL312" s="163">
        <f t="shared" si="8"/>
        <v>0</v>
      </c>
      <c r="AM312" s="23">
        <v>8</v>
      </c>
    </row>
    <row r="313" spans="1:39" x14ac:dyDescent="0.25">
      <c r="A313" s="88">
        <v>300</v>
      </c>
      <c r="B313" s="177"/>
      <c r="C313" s="91" t="s">
        <v>480</v>
      </c>
      <c r="D313" s="53" t="s">
        <v>64</v>
      </c>
      <c r="E313" s="53" t="s">
        <v>103</v>
      </c>
      <c r="F313" s="97" t="s">
        <v>65</v>
      </c>
      <c r="G313" s="53" t="s">
        <v>66</v>
      </c>
      <c r="H313" s="53" t="s">
        <v>111</v>
      </c>
      <c r="I313" s="97" t="s">
        <v>67</v>
      </c>
      <c r="J313" s="93" t="s">
        <v>61</v>
      </c>
      <c r="K313" s="93" t="s">
        <v>112</v>
      </c>
      <c r="L313" s="97" t="s">
        <v>62</v>
      </c>
      <c r="M313" s="93" t="s">
        <v>8</v>
      </c>
      <c r="N313" s="93" t="s">
        <v>132</v>
      </c>
      <c r="O313" s="97" t="s">
        <v>14</v>
      </c>
      <c r="P313" s="93" t="s">
        <v>16</v>
      </c>
      <c r="Q313" s="93" t="s">
        <v>575</v>
      </c>
      <c r="R313" s="97" t="s">
        <v>123</v>
      </c>
      <c r="S313" s="95">
        <v>30</v>
      </c>
      <c r="T313" s="95">
        <v>30</v>
      </c>
      <c r="U313" s="97">
        <v>30</v>
      </c>
      <c r="V313" s="95">
        <v>18</v>
      </c>
      <c r="W313" s="95">
        <v>18</v>
      </c>
      <c r="X313" s="97" t="s">
        <v>17</v>
      </c>
      <c r="Y313" s="95" t="s">
        <v>63</v>
      </c>
      <c r="Z313" s="95" t="s">
        <v>162</v>
      </c>
      <c r="AA313" s="97" t="s">
        <v>122</v>
      </c>
      <c r="AB313" s="93" t="s">
        <v>8</v>
      </c>
      <c r="AC313" s="93" t="s">
        <v>132</v>
      </c>
      <c r="AD313" s="97" t="s">
        <v>15</v>
      </c>
      <c r="AE313" s="93" t="s">
        <v>46</v>
      </c>
      <c r="AF313" s="93" t="s">
        <v>129</v>
      </c>
      <c r="AG313" s="97" t="s">
        <v>86</v>
      </c>
      <c r="AH313" s="174">
        <v>1915</v>
      </c>
      <c r="AI313" s="163">
        <f t="shared" si="9"/>
        <v>0</v>
      </c>
      <c r="AJ313" s="23">
        <v>18</v>
      </c>
      <c r="AK313" s="23">
        <v>931.85</v>
      </c>
      <c r="AL313" s="163">
        <f t="shared" si="8"/>
        <v>0</v>
      </c>
      <c r="AM313" s="23">
        <v>8</v>
      </c>
    </row>
    <row r="314" spans="1:39" x14ac:dyDescent="0.25">
      <c r="A314" s="88">
        <v>301</v>
      </c>
      <c r="B314" s="177"/>
      <c r="C314" s="91" t="s">
        <v>481</v>
      </c>
      <c r="D314" s="53" t="s">
        <v>64</v>
      </c>
      <c r="E314" s="53" t="s">
        <v>103</v>
      </c>
      <c r="F314" s="97" t="s">
        <v>65</v>
      </c>
      <c r="G314" s="53" t="s">
        <v>66</v>
      </c>
      <c r="H314" s="53" t="s">
        <v>111</v>
      </c>
      <c r="I314" s="97" t="s">
        <v>67</v>
      </c>
      <c r="J314" s="93" t="s">
        <v>61</v>
      </c>
      <c r="K314" s="93" t="s">
        <v>112</v>
      </c>
      <c r="L314" s="97" t="s">
        <v>62</v>
      </c>
      <c r="M314" s="93" t="s">
        <v>8</v>
      </c>
      <c r="N314" s="93" t="s">
        <v>132</v>
      </c>
      <c r="O314" s="97" t="s">
        <v>14</v>
      </c>
      <c r="P314" s="93" t="s">
        <v>16</v>
      </c>
      <c r="Q314" s="93" t="s">
        <v>575</v>
      </c>
      <c r="R314" s="97" t="s">
        <v>123</v>
      </c>
      <c r="S314" s="95">
        <v>30</v>
      </c>
      <c r="T314" s="95">
        <v>30</v>
      </c>
      <c r="U314" s="97">
        <v>30</v>
      </c>
      <c r="V314" s="95">
        <v>24</v>
      </c>
      <c r="W314" s="95">
        <v>24</v>
      </c>
      <c r="X314" s="97" t="s">
        <v>32</v>
      </c>
      <c r="Y314" s="95" t="s">
        <v>63</v>
      </c>
      <c r="Z314" s="95" t="s">
        <v>162</v>
      </c>
      <c r="AA314" s="97" t="s">
        <v>122</v>
      </c>
      <c r="AB314" s="93" t="s">
        <v>8</v>
      </c>
      <c r="AC314" s="93" t="s">
        <v>132</v>
      </c>
      <c r="AD314" s="97" t="s">
        <v>15</v>
      </c>
      <c r="AE314" s="93" t="s">
        <v>42</v>
      </c>
      <c r="AF314" s="93" t="s">
        <v>129</v>
      </c>
      <c r="AG314" s="97" t="s">
        <v>85</v>
      </c>
      <c r="AH314" s="174">
        <v>823.58</v>
      </c>
      <c r="AI314" s="163">
        <f t="shared" si="9"/>
        <v>0</v>
      </c>
      <c r="AJ314" s="23">
        <v>12</v>
      </c>
      <c r="AK314" s="23">
        <v>967.86260000000016</v>
      </c>
      <c r="AL314" s="163">
        <f t="shared" si="8"/>
        <v>0</v>
      </c>
      <c r="AM314" s="23">
        <v>8</v>
      </c>
    </row>
    <row r="315" spans="1:39" x14ac:dyDescent="0.25">
      <c r="A315" s="88">
        <v>302</v>
      </c>
      <c r="B315" s="177"/>
      <c r="C315" s="91" t="s">
        <v>482</v>
      </c>
      <c r="D315" s="53" t="s">
        <v>64</v>
      </c>
      <c r="E315" s="53" t="s">
        <v>103</v>
      </c>
      <c r="F315" s="97" t="s">
        <v>65</v>
      </c>
      <c r="G315" s="53" t="s">
        <v>66</v>
      </c>
      <c r="H315" s="53" t="s">
        <v>111</v>
      </c>
      <c r="I315" s="97" t="s">
        <v>67</v>
      </c>
      <c r="J315" s="93" t="s">
        <v>61</v>
      </c>
      <c r="K315" s="93" t="s">
        <v>112</v>
      </c>
      <c r="L315" s="97" t="s">
        <v>62</v>
      </c>
      <c r="M315" s="93" t="s">
        <v>8</v>
      </c>
      <c r="N315" s="93" t="s">
        <v>132</v>
      </c>
      <c r="O315" s="97" t="s">
        <v>14</v>
      </c>
      <c r="P315" s="93" t="s">
        <v>16</v>
      </c>
      <c r="Q315" s="93" t="s">
        <v>575</v>
      </c>
      <c r="R315" s="97" t="s">
        <v>123</v>
      </c>
      <c r="S315" s="95">
        <v>30</v>
      </c>
      <c r="T315" s="95">
        <v>30</v>
      </c>
      <c r="U315" s="97">
        <v>30</v>
      </c>
      <c r="V315" s="95">
        <v>24</v>
      </c>
      <c r="W315" s="95">
        <v>24</v>
      </c>
      <c r="X315" s="97" t="s">
        <v>32</v>
      </c>
      <c r="Y315" s="95" t="s">
        <v>63</v>
      </c>
      <c r="Z315" s="95" t="s">
        <v>162</v>
      </c>
      <c r="AA315" s="97" t="s">
        <v>122</v>
      </c>
      <c r="AB315" s="93" t="s">
        <v>8</v>
      </c>
      <c r="AC315" s="93" t="s">
        <v>132</v>
      </c>
      <c r="AD315" s="97" t="s">
        <v>15</v>
      </c>
      <c r="AE315" s="93" t="s">
        <v>46</v>
      </c>
      <c r="AF315" s="93" t="s">
        <v>129</v>
      </c>
      <c r="AG315" s="97" t="s">
        <v>86</v>
      </c>
      <c r="AH315" s="174">
        <v>932.78</v>
      </c>
      <c r="AI315" s="163">
        <f t="shared" si="9"/>
        <v>0</v>
      </c>
      <c r="AJ315" s="23">
        <v>11</v>
      </c>
      <c r="AK315" s="23">
        <v>1109.8876</v>
      </c>
      <c r="AL315" s="163">
        <f t="shared" si="8"/>
        <v>0</v>
      </c>
      <c r="AM315" s="23">
        <v>8</v>
      </c>
    </row>
    <row r="316" spans="1:39" x14ac:dyDescent="0.25">
      <c r="A316" s="88">
        <v>303</v>
      </c>
      <c r="B316" s="177"/>
      <c r="C316" s="91" t="s">
        <v>483</v>
      </c>
      <c r="D316" s="53" t="s">
        <v>64</v>
      </c>
      <c r="E316" s="53" t="s">
        <v>103</v>
      </c>
      <c r="F316" s="97" t="s">
        <v>65</v>
      </c>
      <c r="G316" s="53" t="s">
        <v>66</v>
      </c>
      <c r="H316" s="53" t="s">
        <v>111</v>
      </c>
      <c r="I316" s="97" t="s">
        <v>67</v>
      </c>
      <c r="J316" s="93" t="s">
        <v>61</v>
      </c>
      <c r="K316" s="93" t="s">
        <v>112</v>
      </c>
      <c r="L316" s="97" t="s">
        <v>62</v>
      </c>
      <c r="M316" s="93" t="s">
        <v>8</v>
      </c>
      <c r="N316" s="93" t="s">
        <v>132</v>
      </c>
      <c r="O316" s="97" t="s">
        <v>14</v>
      </c>
      <c r="P316" s="93" t="s">
        <v>16</v>
      </c>
      <c r="Q316" s="93" t="s">
        <v>575</v>
      </c>
      <c r="R316" s="97" t="s">
        <v>123</v>
      </c>
      <c r="S316" s="95">
        <v>36</v>
      </c>
      <c r="T316" s="95">
        <v>36</v>
      </c>
      <c r="U316" s="97">
        <v>36</v>
      </c>
      <c r="V316" s="95">
        <v>18</v>
      </c>
      <c r="W316" s="95">
        <v>18</v>
      </c>
      <c r="X316" s="97" t="s">
        <v>17</v>
      </c>
      <c r="Y316" s="95" t="s">
        <v>63</v>
      </c>
      <c r="Z316" s="95" t="s">
        <v>162</v>
      </c>
      <c r="AA316" s="97" t="s">
        <v>122</v>
      </c>
      <c r="AB316" s="93" t="s">
        <v>8</v>
      </c>
      <c r="AC316" s="93" t="s">
        <v>132</v>
      </c>
      <c r="AD316" s="97" t="s">
        <v>15</v>
      </c>
      <c r="AE316" s="93" t="s">
        <v>42</v>
      </c>
      <c r="AF316" s="93" t="s">
        <v>129</v>
      </c>
      <c r="AG316" s="97" t="s">
        <v>85</v>
      </c>
      <c r="AH316" s="174">
        <v>1538</v>
      </c>
      <c r="AI316" s="163">
        <f t="shared" si="9"/>
        <v>0</v>
      </c>
      <c r="AJ316" s="23">
        <v>19</v>
      </c>
      <c r="AK316" s="23">
        <v>840.92499999999995</v>
      </c>
      <c r="AL316" s="163">
        <f t="shared" si="8"/>
        <v>0</v>
      </c>
      <c r="AM316" s="23">
        <v>8</v>
      </c>
    </row>
    <row r="317" spans="1:39" x14ac:dyDescent="0.25">
      <c r="A317" s="88">
        <v>304</v>
      </c>
      <c r="B317" s="177"/>
      <c r="C317" s="91" t="s">
        <v>484</v>
      </c>
      <c r="D317" s="53" t="s">
        <v>64</v>
      </c>
      <c r="E317" s="53" t="s">
        <v>103</v>
      </c>
      <c r="F317" s="97" t="s">
        <v>65</v>
      </c>
      <c r="G317" s="53" t="s">
        <v>66</v>
      </c>
      <c r="H317" s="53" t="s">
        <v>111</v>
      </c>
      <c r="I317" s="97" t="s">
        <v>67</v>
      </c>
      <c r="J317" s="93" t="s">
        <v>61</v>
      </c>
      <c r="K317" s="93" t="s">
        <v>112</v>
      </c>
      <c r="L317" s="97" t="s">
        <v>62</v>
      </c>
      <c r="M317" s="93" t="s">
        <v>8</v>
      </c>
      <c r="N317" s="93" t="s">
        <v>132</v>
      </c>
      <c r="O317" s="97" t="s">
        <v>14</v>
      </c>
      <c r="P317" s="93" t="s">
        <v>16</v>
      </c>
      <c r="Q317" s="93" t="s">
        <v>575</v>
      </c>
      <c r="R317" s="97" t="s">
        <v>123</v>
      </c>
      <c r="S317" s="95">
        <v>36</v>
      </c>
      <c r="T317" s="95">
        <v>36</v>
      </c>
      <c r="U317" s="97">
        <v>36</v>
      </c>
      <c r="V317" s="95">
        <v>18</v>
      </c>
      <c r="W317" s="95">
        <v>18</v>
      </c>
      <c r="X317" s="97" t="s">
        <v>17</v>
      </c>
      <c r="Y317" s="95" t="s">
        <v>63</v>
      </c>
      <c r="Z317" s="95" t="s">
        <v>162</v>
      </c>
      <c r="AA317" s="97" t="s">
        <v>122</v>
      </c>
      <c r="AB317" s="93" t="s">
        <v>8</v>
      </c>
      <c r="AC317" s="93" t="s">
        <v>132</v>
      </c>
      <c r="AD317" s="97" t="s">
        <v>15</v>
      </c>
      <c r="AE317" s="93" t="s">
        <v>46</v>
      </c>
      <c r="AF317" s="93" t="s">
        <v>129</v>
      </c>
      <c r="AG317" s="97" t="s">
        <v>86</v>
      </c>
      <c r="AH317" s="174">
        <v>2013</v>
      </c>
      <c r="AI317" s="163">
        <f t="shared" si="9"/>
        <v>0</v>
      </c>
      <c r="AJ317" s="23">
        <v>18</v>
      </c>
      <c r="AK317" s="23">
        <v>1049.3499999999999</v>
      </c>
      <c r="AL317" s="163">
        <f t="shared" si="8"/>
        <v>0</v>
      </c>
      <c r="AM317" s="23">
        <v>8</v>
      </c>
    </row>
    <row r="318" spans="1:39" x14ac:dyDescent="0.25">
      <c r="A318" s="88">
        <v>305</v>
      </c>
      <c r="B318" s="177"/>
      <c r="C318" s="91" t="s">
        <v>485</v>
      </c>
      <c r="D318" s="53" t="s">
        <v>64</v>
      </c>
      <c r="E318" s="53" t="s">
        <v>103</v>
      </c>
      <c r="F318" s="97" t="s">
        <v>65</v>
      </c>
      <c r="G318" s="53" t="s">
        <v>66</v>
      </c>
      <c r="H318" s="53" t="s">
        <v>111</v>
      </c>
      <c r="I318" s="97" t="s">
        <v>67</v>
      </c>
      <c r="J318" s="93" t="s">
        <v>61</v>
      </c>
      <c r="K318" s="93" t="s">
        <v>112</v>
      </c>
      <c r="L318" s="97" t="s">
        <v>62</v>
      </c>
      <c r="M318" s="93" t="s">
        <v>8</v>
      </c>
      <c r="N318" s="93" t="s">
        <v>132</v>
      </c>
      <c r="O318" s="97" t="s">
        <v>14</v>
      </c>
      <c r="P318" s="93" t="s">
        <v>16</v>
      </c>
      <c r="Q318" s="93" t="s">
        <v>575</v>
      </c>
      <c r="R318" s="97" t="s">
        <v>123</v>
      </c>
      <c r="S318" s="95">
        <v>36</v>
      </c>
      <c r="T318" s="95">
        <v>36</v>
      </c>
      <c r="U318" s="97">
        <v>36</v>
      </c>
      <c r="V318" s="95">
        <v>24</v>
      </c>
      <c r="W318" s="95">
        <v>24</v>
      </c>
      <c r="X318" s="97" t="s">
        <v>32</v>
      </c>
      <c r="Y318" s="95" t="s">
        <v>63</v>
      </c>
      <c r="Z318" s="95" t="s">
        <v>162</v>
      </c>
      <c r="AA318" s="97" t="s">
        <v>122</v>
      </c>
      <c r="AB318" s="93" t="s">
        <v>8</v>
      </c>
      <c r="AC318" s="93" t="s">
        <v>132</v>
      </c>
      <c r="AD318" s="97" t="s">
        <v>15</v>
      </c>
      <c r="AE318" s="93" t="s">
        <v>42</v>
      </c>
      <c r="AF318" s="93" t="s">
        <v>129</v>
      </c>
      <c r="AG318" s="97" t="s">
        <v>85</v>
      </c>
      <c r="AH318" s="174">
        <v>866.12</v>
      </c>
      <c r="AI318" s="163">
        <f t="shared" si="9"/>
        <v>0</v>
      </c>
      <c r="AJ318" s="23">
        <v>12</v>
      </c>
      <c r="AK318" s="23">
        <v>1049.5870000000002</v>
      </c>
      <c r="AL318" s="163">
        <f t="shared" si="8"/>
        <v>0</v>
      </c>
      <c r="AM318" s="23">
        <v>8</v>
      </c>
    </row>
    <row r="319" spans="1:39" x14ac:dyDescent="0.25">
      <c r="A319" s="88">
        <v>306</v>
      </c>
      <c r="B319" s="177"/>
      <c r="C319" s="91" t="s">
        <v>486</v>
      </c>
      <c r="D319" s="53" t="s">
        <v>64</v>
      </c>
      <c r="E319" s="53" t="s">
        <v>103</v>
      </c>
      <c r="F319" s="97" t="s">
        <v>65</v>
      </c>
      <c r="G319" s="53" t="s">
        <v>66</v>
      </c>
      <c r="H319" s="53" t="s">
        <v>111</v>
      </c>
      <c r="I319" s="97" t="s">
        <v>67</v>
      </c>
      <c r="J319" s="93" t="s">
        <v>61</v>
      </c>
      <c r="K319" s="93" t="s">
        <v>112</v>
      </c>
      <c r="L319" s="97" t="s">
        <v>62</v>
      </c>
      <c r="M319" s="93" t="s">
        <v>8</v>
      </c>
      <c r="N319" s="93" t="s">
        <v>132</v>
      </c>
      <c r="O319" s="97" t="s">
        <v>14</v>
      </c>
      <c r="P319" s="93" t="s">
        <v>16</v>
      </c>
      <c r="Q319" s="93" t="s">
        <v>575</v>
      </c>
      <c r="R319" s="97" t="s">
        <v>123</v>
      </c>
      <c r="S319" s="95">
        <v>36</v>
      </c>
      <c r="T319" s="95">
        <v>36</v>
      </c>
      <c r="U319" s="97">
        <v>36</v>
      </c>
      <c r="V319" s="95">
        <v>24</v>
      </c>
      <c r="W319" s="95">
        <v>24</v>
      </c>
      <c r="X319" s="97" t="s">
        <v>32</v>
      </c>
      <c r="Y319" s="95" t="s">
        <v>63</v>
      </c>
      <c r="Z319" s="95" t="s">
        <v>162</v>
      </c>
      <c r="AA319" s="97" t="s">
        <v>122</v>
      </c>
      <c r="AB319" s="93" t="s">
        <v>8</v>
      </c>
      <c r="AC319" s="93" t="s">
        <v>132</v>
      </c>
      <c r="AD319" s="97" t="s">
        <v>15</v>
      </c>
      <c r="AE319" s="93" t="s">
        <v>46</v>
      </c>
      <c r="AF319" s="93" t="s">
        <v>129</v>
      </c>
      <c r="AG319" s="97" t="s">
        <v>86</v>
      </c>
      <c r="AH319" s="174">
        <v>975.32</v>
      </c>
      <c r="AI319" s="163">
        <f t="shared" si="9"/>
        <v>0</v>
      </c>
      <c r="AJ319" s="23">
        <v>11</v>
      </c>
      <c r="AK319" s="23">
        <v>1232.5620000000001</v>
      </c>
      <c r="AL319" s="163">
        <f t="shared" si="8"/>
        <v>0</v>
      </c>
      <c r="AM319" s="23">
        <v>8</v>
      </c>
    </row>
    <row r="320" spans="1:39" x14ac:dyDescent="0.25">
      <c r="A320" s="88">
        <v>307</v>
      </c>
      <c r="B320" s="177"/>
      <c r="C320" s="91" t="s">
        <v>487</v>
      </c>
      <c r="D320" s="53" t="s">
        <v>64</v>
      </c>
      <c r="E320" s="53" t="s">
        <v>103</v>
      </c>
      <c r="F320" s="97" t="s">
        <v>65</v>
      </c>
      <c r="G320" s="53" t="s">
        <v>66</v>
      </c>
      <c r="H320" s="53" t="s">
        <v>111</v>
      </c>
      <c r="I320" s="97" t="s">
        <v>67</v>
      </c>
      <c r="J320" s="93" t="s">
        <v>61</v>
      </c>
      <c r="K320" s="93" t="s">
        <v>112</v>
      </c>
      <c r="L320" s="97" t="s">
        <v>62</v>
      </c>
      <c r="M320" s="93" t="s">
        <v>8</v>
      </c>
      <c r="N320" s="93" t="s">
        <v>132</v>
      </c>
      <c r="O320" s="97" t="s">
        <v>14</v>
      </c>
      <c r="P320" s="93" t="s">
        <v>16</v>
      </c>
      <c r="Q320" s="93" t="s">
        <v>575</v>
      </c>
      <c r="R320" s="97" t="s">
        <v>123</v>
      </c>
      <c r="S320" s="95">
        <v>48</v>
      </c>
      <c r="T320" s="95">
        <v>48</v>
      </c>
      <c r="U320" s="97">
        <v>48</v>
      </c>
      <c r="V320" s="95">
        <v>18</v>
      </c>
      <c r="W320" s="95">
        <v>18</v>
      </c>
      <c r="X320" s="97" t="s">
        <v>17</v>
      </c>
      <c r="Y320" s="95" t="s">
        <v>63</v>
      </c>
      <c r="Z320" s="95" t="s">
        <v>162</v>
      </c>
      <c r="AA320" s="97" t="s">
        <v>122</v>
      </c>
      <c r="AB320" s="93" t="s">
        <v>8</v>
      </c>
      <c r="AC320" s="93" t="s">
        <v>132</v>
      </c>
      <c r="AD320" s="97" t="s">
        <v>15</v>
      </c>
      <c r="AE320" s="93" t="s">
        <v>42</v>
      </c>
      <c r="AF320" s="93" t="s">
        <v>129</v>
      </c>
      <c r="AG320" s="97" t="s">
        <v>85</v>
      </c>
      <c r="AH320" s="174">
        <v>780.08</v>
      </c>
      <c r="AI320" s="163">
        <f t="shared" si="9"/>
        <v>0</v>
      </c>
      <c r="AJ320" s="23">
        <v>8</v>
      </c>
      <c r="AK320" s="23">
        <v>1296</v>
      </c>
      <c r="AL320" s="163">
        <f t="shared" si="8"/>
        <v>0</v>
      </c>
      <c r="AM320" s="23">
        <v>5</v>
      </c>
    </row>
    <row r="321" spans="1:39" x14ac:dyDescent="0.25">
      <c r="A321" s="88">
        <v>308</v>
      </c>
      <c r="B321" s="177"/>
      <c r="C321" s="91" t="s">
        <v>488</v>
      </c>
      <c r="D321" s="53" t="s">
        <v>64</v>
      </c>
      <c r="E321" s="53" t="s">
        <v>103</v>
      </c>
      <c r="F321" s="97" t="s">
        <v>65</v>
      </c>
      <c r="G321" s="53" t="s">
        <v>66</v>
      </c>
      <c r="H321" s="53" t="s">
        <v>111</v>
      </c>
      <c r="I321" s="97" t="s">
        <v>67</v>
      </c>
      <c r="J321" s="93" t="s">
        <v>61</v>
      </c>
      <c r="K321" s="93" t="s">
        <v>112</v>
      </c>
      <c r="L321" s="97" t="s">
        <v>62</v>
      </c>
      <c r="M321" s="93" t="s">
        <v>8</v>
      </c>
      <c r="N321" s="93" t="s">
        <v>132</v>
      </c>
      <c r="O321" s="97" t="s">
        <v>14</v>
      </c>
      <c r="P321" s="93" t="s">
        <v>16</v>
      </c>
      <c r="Q321" s="93" t="s">
        <v>575</v>
      </c>
      <c r="R321" s="97" t="s">
        <v>123</v>
      </c>
      <c r="S321" s="95">
        <v>48</v>
      </c>
      <c r="T321" s="95">
        <v>48</v>
      </c>
      <c r="U321" s="97">
        <v>48</v>
      </c>
      <c r="V321" s="95">
        <v>18</v>
      </c>
      <c r="W321" s="95">
        <v>18</v>
      </c>
      <c r="X321" s="97" t="s">
        <v>17</v>
      </c>
      <c r="Y321" s="95" t="s">
        <v>63</v>
      </c>
      <c r="Z321" s="95" t="s">
        <v>162</v>
      </c>
      <c r="AA321" s="97" t="s">
        <v>122</v>
      </c>
      <c r="AB321" s="93" t="s">
        <v>8</v>
      </c>
      <c r="AC321" s="93" t="s">
        <v>132</v>
      </c>
      <c r="AD321" s="97" t="s">
        <v>15</v>
      </c>
      <c r="AE321" s="93" t="s">
        <v>46</v>
      </c>
      <c r="AF321" s="93" t="s">
        <v>129</v>
      </c>
      <c r="AG321" s="97" t="s">
        <v>86</v>
      </c>
      <c r="AH321" s="174">
        <v>889.28</v>
      </c>
      <c r="AI321" s="163">
        <f t="shared" si="9"/>
        <v>0</v>
      </c>
      <c r="AJ321" s="23">
        <v>7</v>
      </c>
      <c r="AK321" s="23">
        <v>1421</v>
      </c>
      <c r="AL321" s="163">
        <f t="shared" si="8"/>
        <v>0</v>
      </c>
      <c r="AM321" s="23">
        <v>5</v>
      </c>
    </row>
    <row r="322" spans="1:39" x14ac:dyDescent="0.25">
      <c r="A322" s="88">
        <v>309</v>
      </c>
      <c r="B322" s="177"/>
      <c r="C322" s="91" t="s">
        <v>489</v>
      </c>
      <c r="D322" s="53" t="s">
        <v>64</v>
      </c>
      <c r="E322" s="53" t="s">
        <v>103</v>
      </c>
      <c r="F322" s="97" t="s">
        <v>65</v>
      </c>
      <c r="G322" s="53" t="s">
        <v>66</v>
      </c>
      <c r="H322" s="53" t="s">
        <v>111</v>
      </c>
      <c r="I322" s="97" t="s">
        <v>67</v>
      </c>
      <c r="J322" s="93" t="s">
        <v>61</v>
      </c>
      <c r="K322" s="93" t="s">
        <v>112</v>
      </c>
      <c r="L322" s="97" t="s">
        <v>62</v>
      </c>
      <c r="M322" s="93" t="s">
        <v>8</v>
      </c>
      <c r="N322" s="93" t="s">
        <v>132</v>
      </c>
      <c r="O322" s="97" t="s">
        <v>14</v>
      </c>
      <c r="P322" s="93" t="s">
        <v>16</v>
      </c>
      <c r="Q322" s="93" t="s">
        <v>575</v>
      </c>
      <c r="R322" s="97" t="s">
        <v>123</v>
      </c>
      <c r="S322" s="95">
        <v>48</v>
      </c>
      <c r="T322" s="95">
        <v>48</v>
      </c>
      <c r="U322" s="97">
        <v>48</v>
      </c>
      <c r="V322" s="95">
        <v>24</v>
      </c>
      <c r="W322" s="95">
        <v>24</v>
      </c>
      <c r="X322" s="97" t="s">
        <v>32</v>
      </c>
      <c r="Y322" s="95" t="s">
        <v>63</v>
      </c>
      <c r="Z322" s="95" t="s">
        <v>162</v>
      </c>
      <c r="AA322" s="97" t="s">
        <v>122</v>
      </c>
      <c r="AB322" s="93" t="s">
        <v>8</v>
      </c>
      <c r="AC322" s="93" t="s">
        <v>132</v>
      </c>
      <c r="AD322" s="97" t="s">
        <v>15</v>
      </c>
      <c r="AE322" s="93" t="s">
        <v>42</v>
      </c>
      <c r="AF322" s="93" t="s">
        <v>129</v>
      </c>
      <c r="AG322" s="97" t="s">
        <v>85</v>
      </c>
      <c r="AH322" s="174">
        <v>2186.2399999999998</v>
      </c>
      <c r="AI322" s="163">
        <f t="shared" si="9"/>
        <v>0</v>
      </c>
      <c r="AJ322" s="23">
        <v>7</v>
      </c>
      <c r="AK322" s="23">
        <v>1584</v>
      </c>
      <c r="AL322" s="163">
        <f t="shared" si="8"/>
        <v>0</v>
      </c>
      <c r="AM322" s="23">
        <v>5</v>
      </c>
    </row>
    <row r="323" spans="1:39" x14ac:dyDescent="0.25">
      <c r="A323" s="88">
        <v>310</v>
      </c>
      <c r="B323" s="177"/>
      <c r="C323" s="91" t="s">
        <v>490</v>
      </c>
      <c r="D323" s="53" t="s">
        <v>64</v>
      </c>
      <c r="E323" s="53" t="s">
        <v>103</v>
      </c>
      <c r="F323" s="97" t="s">
        <v>65</v>
      </c>
      <c r="G323" s="53" t="s">
        <v>66</v>
      </c>
      <c r="H323" s="53" t="s">
        <v>111</v>
      </c>
      <c r="I323" s="97" t="s">
        <v>67</v>
      </c>
      <c r="J323" s="93" t="s">
        <v>61</v>
      </c>
      <c r="K323" s="93" t="s">
        <v>112</v>
      </c>
      <c r="L323" s="97" t="s">
        <v>62</v>
      </c>
      <c r="M323" s="93" t="s">
        <v>8</v>
      </c>
      <c r="N323" s="93" t="s">
        <v>132</v>
      </c>
      <c r="O323" s="97" t="s">
        <v>14</v>
      </c>
      <c r="P323" s="93" t="s">
        <v>16</v>
      </c>
      <c r="Q323" s="93" t="s">
        <v>575</v>
      </c>
      <c r="R323" s="97" t="s">
        <v>123</v>
      </c>
      <c r="S323" s="95">
        <v>48</v>
      </c>
      <c r="T323" s="95">
        <v>48</v>
      </c>
      <c r="U323" s="97">
        <v>48</v>
      </c>
      <c r="V323" s="95">
        <v>24</v>
      </c>
      <c r="W323" s="95">
        <v>24</v>
      </c>
      <c r="X323" s="97" t="s">
        <v>32</v>
      </c>
      <c r="Y323" s="95" t="s">
        <v>63</v>
      </c>
      <c r="Z323" s="95" t="s">
        <v>162</v>
      </c>
      <c r="AA323" s="97" t="s">
        <v>122</v>
      </c>
      <c r="AB323" s="93" t="s">
        <v>8</v>
      </c>
      <c r="AC323" s="93" t="s">
        <v>132</v>
      </c>
      <c r="AD323" s="97" t="s">
        <v>15</v>
      </c>
      <c r="AE323" s="93" t="s">
        <v>46</v>
      </c>
      <c r="AF323" s="93" t="s">
        <v>129</v>
      </c>
      <c r="AG323" s="97" t="s">
        <v>86</v>
      </c>
      <c r="AH323" s="174">
        <v>2295.44</v>
      </c>
      <c r="AI323" s="163">
        <f t="shared" si="9"/>
        <v>0</v>
      </c>
      <c r="AJ323" s="23">
        <v>7</v>
      </c>
      <c r="AK323" s="23">
        <v>1709</v>
      </c>
      <c r="AL323" s="163">
        <f t="shared" si="8"/>
        <v>0</v>
      </c>
      <c r="AM323" s="23">
        <v>5</v>
      </c>
    </row>
    <row r="324" spans="1:39" x14ac:dyDescent="0.25">
      <c r="A324" s="88">
        <v>311</v>
      </c>
      <c r="B324" s="177"/>
      <c r="C324" s="91" t="s">
        <v>491</v>
      </c>
      <c r="D324" s="53" t="s">
        <v>64</v>
      </c>
      <c r="E324" s="53" t="s">
        <v>103</v>
      </c>
      <c r="F324" s="97" t="s">
        <v>65</v>
      </c>
      <c r="G324" s="53" t="s">
        <v>66</v>
      </c>
      <c r="H324" s="53" t="s">
        <v>111</v>
      </c>
      <c r="I324" s="97" t="s">
        <v>67</v>
      </c>
      <c r="J324" s="93" t="s">
        <v>61</v>
      </c>
      <c r="K324" s="93" t="s">
        <v>112</v>
      </c>
      <c r="L324" s="97" t="s">
        <v>62</v>
      </c>
      <c r="M324" s="93" t="s">
        <v>8</v>
      </c>
      <c r="N324" s="93" t="s">
        <v>132</v>
      </c>
      <c r="O324" s="97" t="s">
        <v>14</v>
      </c>
      <c r="P324" s="93" t="s">
        <v>35</v>
      </c>
      <c r="Q324" s="93" t="s">
        <v>96</v>
      </c>
      <c r="R324" s="97" t="s">
        <v>124</v>
      </c>
      <c r="S324" s="95">
        <v>30</v>
      </c>
      <c r="T324" s="95">
        <v>30</v>
      </c>
      <c r="U324" s="97">
        <v>30</v>
      </c>
      <c r="V324" s="95">
        <v>18</v>
      </c>
      <c r="W324" s="95">
        <v>18</v>
      </c>
      <c r="X324" s="97" t="s">
        <v>17</v>
      </c>
      <c r="Y324" s="95" t="s">
        <v>63</v>
      </c>
      <c r="Z324" s="95" t="s">
        <v>162</v>
      </c>
      <c r="AA324" s="97" t="s">
        <v>122</v>
      </c>
      <c r="AB324" s="93" t="s">
        <v>8</v>
      </c>
      <c r="AC324" s="93" t="s">
        <v>132</v>
      </c>
      <c r="AD324" s="97" t="s">
        <v>15</v>
      </c>
      <c r="AE324" s="93" t="s">
        <v>42</v>
      </c>
      <c r="AF324" s="93" t="s">
        <v>129</v>
      </c>
      <c r="AG324" s="97" t="s">
        <v>85</v>
      </c>
      <c r="AH324" s="174">
        <v>787.15</v>
      </c>
      <c r="AI324" s="163">
        <f t="shared" si="9"/>
        <v>0</v>
      </c>
      <c r="AJ324" s="23">
        <v>14</v>
      </c>
      <c r="AK324" s="23">
        <v>787.15000000000009</v>
      </c>
      <c r="AL324" s="163">
        <f t="shared" si="8"/>
        <v>0</v>
      </c>
      <c r="AM324" s="23">
        <v>8</v>
      </c>
    </row>
    <row r="325" spans="1:39" x14ac:dyDescent="0.25">
      <c r="A325" s="88">
        <v>312</v>
      </c>
      <c r="B325" s="177"/>
      <c r="C325" s="91" t="s">
        <v>492</v>
      </c>
      <c r="D325" s="53" t="s">
        <v>64</v>
      </c>
      <c r="E325" s="53" t="s">
        <v>103</v>
      </c>
      <c r="F325" s="97" t="s">
        <v>65</v>
      </c>
      <c r="G325" s="53" t="s">
        <v>66</v>
      </c>
      <c r="H325" s="53" t="s">
        <v>111</v>
      </c>
      <c r="I325" s="97" t="s">
        <v>67</v>
      </c>
      <c r="J325" s="93" t="s">
        <v>61</v>
      </c>
      <c r="K325" s="93" t="s">
        <v>112</v>
      </c>
      <c r="L325" s="97" t="s">
        <v>62</v>
      </c>
      <c r="M325" s="93" t="s">
        <v>8</v>
      </c>
      <c r="N325" s="93" t="s">
        <v>132</v>
      </c>
      <c r="O325" s="97" t="s">
        <v>14</v>
      </c>
      <c r="P325" s="93" t="s">
        <v>35</v>
      </c>
      <c r="Q325" s="93" t="s">
        <v>96</v>
      </c>
      <c r="R325" s="97" t="s">
        <v>124</v>
      </c>
      <c r="S325" s="95">
        <v>30</v>
      </c>
      <c r="T325" s="95">
        <v>30</v>
      </c>
      <c r="U325" s="97">
        <v>30</v>
      </c>
      <c r="V325" s="95">
        <v>18</v>
      </c>
      <c r="W325" s="95">
        <v>18</v>
      </c>
      <c r="X325" s="97" t="s">
        <v>17</v>
      </c>
      <c r="Y325" s="95" t="s">
        <v>63</v>
      </c>
      <c r="Z325" s="95" t="s">
        <v>162</v>
      </c>
      <c r="AA325" s="97" t="s">
        <v>122</v>
      </c>
      <c r="AB325" s="93" t="s">
        <v>8</v>
      </c>
      <c r="AC325" s="93" t="s">
        <v>132</v>
      </c>
      <c r="AD325" s="97" t="s">
        <v>15</v>
      </c>
      <c r="AE325" s="93" t="s">
        <v>46</v>
      </c>
      <c r="AF325" s="93" t="s">
        <v>129</v>
      </c>
      <c r="AG325" s="97" t="s">
        <v>86</v>
      </c>
      <c r="AH325" s="174">
        <v>982.59</v>
      </c>
      <c r="AI325" s="163">
        <f t="shared" si="9"/>
        <v>0</v>
      </c>
      <c r="AJ325" s="23">
        <v>13</v>
      </c>
      <c r="AK325" s="23">
        <v>891.15000000000009</v>
      </c>
      <c r="AL325" s="163">
        <f t="shared" si="8"/>
        <v>0</v>
      </c>
      <c r="AM325" s="23">
        <v>8</v>
      </c>
    </row>
    <row r="326" spans="1:39" x14ac:dyDescent="0.25">
      <c r="A326" s="88">
        <v>313</v>
      </c>
      <c r="B326" s="177"/>
      <c r="C326" s="91" t="s">
        <v>493</v>
      </c>
      <c r="D326" s="53" t="s">
        <v>64</v>
      </c>
      <c r="E326" s="53" t="s">
        <v>103</v>
      </c>
      <c r="F326" s="97" t="s">
        <v>65</v>
      </c>
      <c r="G326" s="53" t="s">
        <v>66</v>
      </c>
      <c r="H326" s="53" t="s">
        <v>111</v>
      </c>
      <c r="I326" s="97" t="s">
        <v>67</v>
      </c>
      <c r="J326" s="93" t="s">
        <v>61</v>
      </c>
      <c r="K326" s="93" t="s">
        <v>112</v>
      </c>
      <c r="L326" s="97" t="s">
        <v>62</v>
      </c>
      <c r="M326" s="93" t="s">
        <v>8</v>
      </c>
      <c r="N326" s="93" t="s">
        <v>132</v>
      </c>
      <c r="O326" s="97" t="s">
        <v>14</v>
      </c>
      <c r="P326" s="93" t="s">
        <v>35</v>
      </c>
      <c r="Q326" s="93" t="s">
        <v>96</v>
      </c>
      <c r="R326" s="97" t="s">
        <v>124</v>
      </c>
      <c r="S326" s="95">
        <v>30</v>
      </c>
      <c r="T326" s="95">
        <v>30</v>
      </c>
      <c r="U326" s="97">
        <v>30</v>
      </c>
      <c r="V326" s="95">
        <v>24</v>
      </c>
      <c r="W326" s="95">
        <v>24</v>
      </c>
      <c r="X326" s="97" t="s">
        <v>32</v>
      </c>
      <c r="Y326" s="95" t="s">
        <v>63</v>
      </c>
      <c r="Z326" s="95" t="s">
        <v>162</v>
      </c>
      <c r="AA326" s="97" t="s">
        <v>122</v>
      </c>
      <c r="AB326" s="93" t="s">
        <v>8</v>
      </c>
      <c r="AC326" s="93" t="s">
        <v>132</v>
      </c>
      <c r="AD326" s="97" t="s">
        <v>15</v>
      </c>
      <c r="AE326" s="93" t="s">
        <v>42</v>
      </c>
      <c r="AF326" s="93" t="s">
        <v>129</v>
      </c>
      <c r="AG326" s="97" t="s">
        <v>85</v>
      </c>
      <c r="AH326" s="174">
        <v>818.35</v>
      </c>
      <c r="AI326" s="163">
        <f t="shared" si="9"/>
        <v>0</v>
      </c>
      <c r="AJ326" s="23">
        <v>14</v>
      </c>
      <c r="AK326" s="23">
        <v>818.35</v>
      </c>
      <c r="AL326" s="163">
        <f t="shared" si="8"/>
        <v>0</v>
      </c>
      <c r="AM326" s="23">
        <v>8</v>
      </c>
    </row>
    <row r="327" spans="1:39" x14ac:dyDescent="0.25">
      <c r="A327" s="88">
        <v>314</v>
      </c>
      <c r="B327" s="177"/>
      <c r="C327" s="91" t="s">
        <v>494</v>
      </c>
      <c r="D327" s="53" t="s">
        <v>64</v>
      </c>
      <c r="E327" s="53" t="s">
        <v>103</v>
      </c>
      <c r="F327" s="97" t="s">
        <v>65</v>
      </c>
      <c r="G327" s="53" t="s">
        <v>66</v>
      </c>
      <c r="H327" s="53" t="s">
        <v>111</v>
      </c>
      <c r="I327" s="97" t="s">
        <v>67</v>
      </c>
      <c r="J327" s="93" t="s">
        <v>61</v>
      </c>
      <c r="K327" s="93" t="s">
        <v>112</v>
      </c>
      <c r="L327" s="97" t="s">
        <v>62</v>
      </c>
      <c r="M327" s="93" t="s">
        <v>8</v>
      </c>
      <c r="N327" s="93" t="s">
        <v>132</v>
      </c>
      <c r="O327" s="97" t="s">
        <v>14</v>
      </c>
      <c r="P327" s="93" t="s">
        <v>35</v>
      </c>
      <c r="Q327" s="93" t="s">
        <v>96</v>
      </c>
      <c r="R327" s="97" t="s">
        <v>124</v>
      </c>
      <c r="S327" s="95">
        <v>30</v>
      </c>
      <c r="T327" s="95">
        <v>30</v>
      </c>
      <c r="U327" s="97">
        <v>30</v>
      </c>
      <c r="V327" s="95">
        <v>24</v>
      </c>
      <c r="W327" s="95">
        <v>24</v>
      </c>
      <c r="X327" s="97" t="s">
        <v>32</v>
      </c>
      <c r="Y327" s="95" t="s">
        <v>63</v>
      </c>
      <c r="Z327" s="95" t="s">
        <v>162</v>
      </c>
      <c r="AA327" s="97" t="s">
        <v>122</v>
      </c>
      <c r="AB327" s="93" t="s">
        <v>8</v>
      </c>
      <c r="AC327" s="93" t="s">
        <v>132</v>
      </c>
      <c r="AD327" s="97" t="s">
        <v>15</v>
      </c>
      <c r="AE327" s="93" t="s">
        <v>46</v>
      </c>
      <c r="AF327" s="93" t="s">
        <v>129</v>
      </c>
      <c r="AG327" s="97" t="s">
        <v>86</v>
      </c>
      <c r="AH327" s="174">
        <v>982.59</v>
      </c>
      <c r="AI327" s="163">
        <f t="shared" si="9"/>
        <v>0</v>
      </c>
      <c r="AJ327" s="23">
        <v>13</v>
      </c>
      <c r="AK327" s="23">
        <v>922.35</v>
      </c>
      <c r="AL327" s="163">
        <f t="shared" si="8"/>
        <v>0</v>
      </c>
      <c r="AM327" s="23">
        <v>8</v>
      </c>
    </row>
    <row r="328" spans="1:39" x14ac:dyDescent="0.25">
      <c r="A328" s="88">
        <v>315</v>
      </c>
      <c r="B328" s="177"/>
      <c r="C328" s="91" t="s">
        <v>495</v>
      </c>
      <c r="D328" s="53" t="s">
        <v>64</v>
      </c>
      <c r="E328" s="53" t="s">
        <v>103</v>
      </c>
      <c r="F328" s="97" t="s">
        <v>65</v>
      </c>
      <c r="G328" s="53" t="s">
        <v>66</v>
      </c>
      <c r="H328" s="53" t="s">
        <v>111</v>
      </c>
      <c r="I328" s="97" t="s">
        <v>67</v>
      </c>
      <c r="J328" s="93" t="s">
        <v>61</v>
      </c>
      <c r="K328" s="93" t="s">
        <v>112</v>
      </c>
      <c r="L328" s="97" t="s">
        <v>62</v>
      </c>
      <c r="M328" s="93" t="s">
        <v>8</v>
      </c>
      <c r="N328" s="93" t="s">
        <v>132</v>
      </c>
      <c r="O328" s="97" t="s">
        <v>14</v>
      </c>
      <c r="P328" s="93" t="s">
        <v>35</v>
      </c>
      <c r="Q328" s="93" t="s">
        <v>96</v>
      </c>
      <c r="R328" s="97" t="s">
        <v>124</v>
      </c>
      <c r="S328" s="95">
        <v>36</v>
      </c>
      <c r="T328" s="95">
        <v>36</v>
      </c>
      <c r="U328" s="97">
        <v>36</v>
      </c>
      <c r="V328" s="95">
        <v>18</v>
      </c>
      <c r="W328" s="95">
        <v>18</v>
      </c>
      <c r="X328" s="97" t="s">
        <v>17</v>
      </c>
      <c r="Y328" s="95" t="s">
        <v>63</v>
      </c>
      <c r="Z328" s="95" t="s">
        <v>162</v>
      </c>
      <c r="AA328" s="97" t="s">
        <v>122</v>
      </c>
      <c r="AB328" s="93" t="s">
        <v>8</v>
      </c>
      <c r="AC328" s="93" t="s">
        <v>132</v>
      </c>
      <c r="AD328" s="97" t="s">
        <v>15</v>
      </c>
      <c r="AE328" s="93" t="s">
        <v>42</v>
      </c>
      <c r="AF328" s="93" t="s">
        <v>129</v>
      </c>
      <c r="AG328" s="97" t="s">
        <v>85</v>
      </c>
      <c r="AH328" s="174">
        <v>828.75</v>
      </c>
      <c r="AI328" s="163">
        <f t="shared" si="9"/>
        <v>0</v>
      </c>
      <c r="AJ328" s="23">
        <v>14</v>
      </c>
      <c r="AK328" s="23">
        <v>828.75</v>
      </c>
      <c r="AL328" s="163">
        <f t="shared" si="8"/>
        <v>0</v>
      </c>
      <c r="AM328" s="23">
        <v>8</v>
      </c>
    </row>
    <row r="329" spans="1:39" x14ac:dyDescent="0.25">
      <c r="A329" s="88">
        <v>316</v>
      </c>
      <c r="B329" s="177"/>
      <c r="C329" s="91" t="s">
        <v>496</v>
      </c>
      <c r="D329" s="53" t="s">
        <v>64</v>
      </c>
      <c r="E329" s="53" t="s">
        <v>103</v>
      </c>
      <c r="F329" s="97" t="s">
        <v>65</v>
      </c>
      <c r="G329" s="53" t="s">
        <v>66</v>
      </c>
      <c r="H329" s="53" t="s">
        <v>111</v>
      </c>
      <c r="I329" s="97" t="s">
        <v>67</v>
      </c>
      <c r="J329" s="93" t="s">
        <v>61</v>
      </c>
      <c r="K329" s="93" t="s">
        <v>112</v>
      </c>
      <c r="L329" s="97" t="s">
        <v>62</v>
      </c>
      <c r="M329" s="93" t="s">
        <v>8</v>
      </c>
      <c r="N329" s="93" t="s">
        <v>132</v>
      </c>
      <c r="O329" s="97" t="s">
        <v>14</v>
      </c>
      <c r="P329" s="93" t="s">
        <v>35</v>
      </c>
      <c r="Q329" s="93" t="s">
        <v>96</v>
      </c>
      <c r="R329" s="97" t="s">
        <v>124</v>
      </c>
      <c r="S329" s="95">
        <v>36</v>
      </c>
      <c r="T329" s="95">
        <v>36</v>
      </c>
      <c r="U329" s="97">
        <v>36</v>
      </c>
      <c r="V329" s="95">
        <v>18</v>
      </c>
      <c r="W329" s="95">
        <v>18</v>
      </c>
      <c r="X329" s="97" t="s">
        <v>17</v>
      </c>
      <c r="Y329" s="95" t="s">
        <v>63</v>
      </c>
      <c r="Z329" s="95" t="s">
        <v>162</v>
      </c>
      <c r="AA329" s="97" t="s">
        <v>122</v>
      </c>
      <c r="AB329" s="93" t="s">
        <v>8</v>
      </c>
      <c r="AC329" s="93" t="s">
        <v>132</v>
      </c>
      <c r="AD329" s="97" t="s">
        <v>15</v>
      </c>
      <c r="AE329" s="93" t="s">
        <v>46</v>
      </c>
      <c r="AF329" s="93" t="s">
        <v>129</v>
      </c>
      <c r="AG329" s="97" t="s">
        <v>86</v>
      </c>
      <c r="AH329" s="174">
        <v>1021.22</v>
      </c>
      <c r="AI329" s="163">
        <f t="shared" si="9"/>
        <v>0</v>
      </c>
      <c r="AJ329" s="23">
        <v>13</v>
      </c>
      <c r="AK329" s="23">
        <v>932.75</v>
      </c>
      <c r="AL329" s="163">
        <f t="shared" si="8"/>
        <v>0</v>
      </c>
      <c r="AM329" s="23">
        <v>8</v>
      </c>
    </row>
    <row r="330" spans="1:39" x14ac:dyDescent="0.25">
      <c r="A330" s="88">
        <v>317</v>
      </c>
      <c r="B330" s="177"/>
      <c r="C330" s="91" t="s">
        <v>497</v>
      </c>
      <c r="D330" s="53" t="s">
        <v>64</v>
      </c>
      <c r="E330" s="53" t="s">
        <v>103</v>
      </c>
      <c r="F330" s="97" t="s">
        <v>65</v>
      </c>
      <c r="G330" s="53" t="s">
        <v>66</v>
      </c>
      <c r="H330" s="53" t="s">
        <v>111</v>
      </c>
      <c r="I330" s="97" t="s">
        <v>67</v>
      </c>
      <c r="J330" s="93" t="s">
        <v>61</v>
      </c>
      <c r="K330" s="93" t="s">
        <v>112</v>
      </c>
      <c r="L330" s="97" t="s">
        <v>62</v>
      </c>
      <c r="M330" s="93" t="s">
        <v>8</v>
      </c>
      <c r="N330" s="93" t="s">
        <v>132</v>
      </c>
      <c r="O330" s="97" t="s">
        <v>14</v>
      </c>
      <c r="P330" s="93" t="s">
        <v>35</v>
      </c>
      <c r="Q330" s="93" t="s">
        <v>96</v>
      </c>
      <c r="R330" s="97" t="s">
        <v>124</v>
      </c>
      <c r="S330" s="95">
        <v>36</v>
      </c>
      <c r="T330" s="95">
        <v>36</v>
      </c>
      <c r="U330" s="97">
        <v>36</v>
      </c>
      <c r="V330" s="95">
        <v>24</v>
      </c>
      <c r="W330" s="95">
        <v>24</v>
      </c>
      <c r="X330" s="97" t="s">
        <v>32</v>
      </c>
      <c r="Y330" s="95" t="s">
        <v>63</v>
      </c>
      <c r="Z330" s="95" t="s">
        <v>162</v>
      </c>
      <c r="AA330" s="97" t="s">
        <v>122</v>
      </c>
      <c r="AB330" s="93" t="s">
        <v>8</v>
      </c>
      <c r="AC330" s="93" t="s">
        <v>132</v>
      </c>
      <c r="AD330" s="97" t="s">
        <v>15</v>
      </c>
      <c r="AE330" s="93" t="s">
        <v>42</v>
      </c>
      <c r="AF330" s="93" t="s">
        <v>129</v>
      </c>
      <c r="AG330" s="97" t="s">
        <v>85</v>
      </c>
      <c r="AH330" s="174">
        <v>861.25</v>
      </c>
      <c r="AI330" s="163">
        <f t="shared" si="9"/>
        <v>0</v>
      </c>
      <c r="AJ330" s="23">
        <v>14</v>
      </c>
      <c r="AK330" s="23">
        <v>861.25</v>
      </c>
      <c r="AL330" s="163">
        <f t="shared" si="8"/>
        <v>0</v>
      </c>
      <c r="AM330" s="23">
        <v>8</v>
      </c>
    </row>
    <row r="331" spans="1:39" x14ac:dyDescent="0.25">
      <c r="A331" s="88">
        <v>318</v>
      </c>
      <c r="B331" s="177"/>
      <c r="C331" s="91" t="s">
        <v>498</v>
      </c>
      <c r="D331" s="53" t="s">
        <v>64</v>
      </c>
      <c r="E331" s="53" t="s">
        <v>103</v>
      </c>
      <c r="F331" s="97" t="s">
        <v>65</v>
      </c>
      <c r="G331" s="53" t="s">
        <v>66</v>
      </c>
      <c r="H331" s="53" t="s">
        <v>111</v>
      </c>
      <c r="I331" s="97" t="s">
        <v>67</v>
      </c>
      <c r="J331" s="93" t="s">
        <v>61</v>
      </c>
      <c r="K331" s="93" t="s">
        <v>112</v>
      </c>
      <c r="L331" s="97" t="s">
        <v>62</v>
      </c>
      <c r="M331" s="93" t="s">
        <v>8</v>
      </c>
      <c r="N331" s="93" t="s">
        <v>132</v>
      </c>
      <c r="O331" s="97" t="s">
        <v>14</v>
      </c>
      <c r="P331" s="93" t="s">
        <v>35</v>
      </c>
      <c r="Q331" s="93" t="s">
        <v>96</v>
      </c>
      <c r="R331" s="97" t="s">
        <v>124</v>
      </c>
      <c r="S331" s="95">
        <v>36</v>
      </c>
      <c r="T331" s="95">
        <v>36</v>
      </c>
      <c r="U331" s="97">
        <v>36</v>
      </c>
      <c r="V331" s="95">
        <v>24</v>
      </c>
      <c r="W331" s="95">
        <v>24</v>
      </c>
      <c r="X331" s="97" t="s">
        <v>32</v>
      </c>
      <c r="Y331" s="95" t="s">
        <v>63</v>
      </c>
      <c r="Z331" s="95" t="s">
        <v>162</v>
      </c>
      <c r="AA331" s="97" t="s">
        <v>122</v>
      </c>
      <c r="AB331" s="93" t="s">
        <v>8</v>
      </c>
      <c r="AC331" s="93" t="s">
        <v>132</v>
      </c>
      <c r="AD331" s="97" t="s">
        <v>15</v>
      </c>
      <c r="AE331" s="93" t="s">
        <v>46</v>
      </c>
      <c r="AF331" s="93" t="s">
        <v>129</v>
      </c>
      <c r="AG331" s="97" t="s">
        <v>86</v>
      </c>
      <c r="AH331" s="174">
        <v>1021.22</v>
      </c>
      <c r="AI331" s="163">
        <f t="shared" si="9"/>
        <v>0</v>
      </c>
      <c r="AJ331" s="23">
        <v>13</v>
      </c>
      <c r="AK331" s="23">
        <v>965.25</v>
      </c>
      <c r="AL331" s="163">
        <f t="shared" si="8"/>
        <v>0</v>
      </c>
      <c r="AM331" s="23">
        <v>8</v>
      </c>
    </row>
    <row r="332" spans="1:39" x14ac:dyDescent="0.25">
      <c r="A332" s="88">
        <v>319</v>
      </c>
      <c r="B332" s="177"/>
      <c r="C332" s="91" t="s">
        <v>499</v>
      </c>
      <c r="D332" s="53" t="s">
        <v>64</v>
      </c>
      <c r="E332" s="53" t="s">
        <v>103</v>
      </c>
      <c r="F332" s="97" t="s">
        <v>65</v>
      </c>
      <c r="G332" s="53" t="s">
        <v>66</v>
      </c>
      <c r="H332" s="53" t="s">
        <v>111</v>
      </c>
      <c r="I332" s="97" t="s">
        <v>67</v>
      </c>
      <c r="J332" s="93" t="s">
        <v>61</v>
      </c>
      <c r="K332" s="93" t="s">
        <v>112</v>
      </c>
      <c r="L332" s="97" t="s">
        <v>62</v>
      </c>
      <c r="M332" s="93" t="s">
        <v>8</v>
      </c>
      <c r="N332" s="93" t="s">
        <v>132</v>
      </c>
      <c r="O332" s="97" t="s">
        <v>14</v>
      </c>
      <c r="P332" s="93" t="s">
        <v>35</v>
      </c>
      <c r="Q332" s="93" t="s">
        <v>96</v>
      </c>
      <c r="R332" s="97" t="s">
        <v>124</v>
      </c>
      <c r="S332" s="95">
        <v>48</v>
      </c>
      <c r="T332" s="95">
        <v>48</v>
      </c>
      <c r="U332" s="97">
        <v>48</v>
      </c>
      <c r="V332" s="95">
        <v>18</v>
      </c>
      <c r="W332" s="95">
        <v>18</v>
      </c>
      <c r="X332" s="97" t="s">
        <v>17</v>
      </c>
      <c r="Y332" s="95" t="s">
        <v>63</v>
      </c>
      <c r="Z332" s="95" t="s">
        <v>162</v>
      </c>
      <c r="AA332" s="97" t="s">
        <v>122</v>
      </c>
      <c r="AB332" s="93" t="s">
        <v>8</v>
      </c>
      <c r="AC332" s="93" t="s">
        <v>132</v>
      </c>
      <c r="AD332" s="97" t="s">
        <v>15</v>
      </c>
      <c r="AE332" s="93" t="s">
        <v>42</v>
      </c>
      <c r="AF332" s="93" t="s">
        <v>129</v>
      </c>
      <c r="AG332" s="97" t="s">
        <v>85</v>
      </c>
      <c r="AH332" s="174">
        <v>1104</v>
      </c>
      <c r="AI332" s="163">
        <f t="shared" si="9"/>
        <v>0</v>
      </c>
      <c r="AJ332" s="23">
        <v>13</v>
      </c>
      <c r="AK332" s="23">
        <v>1310.95</v>
      </c>
      <c r="AL332" s="163">
        <f t="shared" si="8"/>
        <v>0</v>
      </c>
      <c r="AM332" s="23">
        <v>8</v>
      </c>
    </row>
    <row r="333" spans="1:39" x14ac:dyDescent="0.25">
      <c r="A333" s="88">
        <v>320</v>
      </c>
      <c r="B333" s="177"/>
      <c r="C333" s="91" t="s">
        <v>500</v>
      </c>
      <c r="D333" s="53" t="s">
        <v>64</v>
      </c>
      <c r="E333" s="53" t="s">
        <v>103</v>
      </c>
      <c r="F333" s="97" t="s">
        <v>65</v>
      </c>
      <c r="G333" s="53" t="s">
        <v>66</v>
      </c>
      <c r="H333" s="53" t="s">
        <v>111</v>
      </c>
      <c r="I333" s="97" t="s">
        <v>67</v>
      </c>
      <c r="J333" s="93" t="s">
        <v>61</v>
      </c>
      <c r="K333" s="93" t="s">
        <v>112</v>
      </c>
      <c r="L333" s="97" t="s">
        <v>62</v>
      </c>
      <c r="M333" s="93" t="s">
        <v>8</v>
      </c>
      <c r="N333" s="93" t="s">
        <v>132</v>
      </c>
      <c r="O333" s="97" t="s">
        <v>14</v>
      </c>
      <c r="P333" s="93" t="s">
        <v>35</v>
      </c>
      <c r="Q333" s="93" t="s">
        <v>96</v>
      </c>
      <c r="R333" s="97" t="s">
        <v>124</v>
      </c>
      <c r="S333" s="95">
        <v>48</v>
      </c>
      <c r="T333" s="95">
        <v>48</v>
      </c>
      <c r="U333" s="97">
        <v>48</v>
      </c>
      <c r="V333" s="95">
        <v>18</v>
      </c>
      <c r="W333" s="95">
        <v>18</v>
      </c>
      <c r="X333" s="97" t="s">
        <v>17</v>
      </c>
      <c r="Y333" s="95" t="s">
        <v>63</v>
      </c>
      <c r="Z333" s="95" t="s">
        <v>162</v>
      </c>
      <c r="AA333" s="97" t="s">
        <v>122</v>
      </c>
      <c r="AB333" s="93" t="s">
        <v>8</v>
      </c>
      <c r="AC333" s="93" t="s">
        <v>132</v>
      </c>
      <c r="AD333" s="97" t="s">
        <v>15</v>
      </c>
      <c r="AE333" s="93" t="s">
        <v>46</v>
      </c>
      <c r="AF333" s="93" t="s">
        <v>129</v>
      </c>
      <c r="AG333" s="97" t="s">
        <v>86</v>
      </c>
      <c r="AH333" s="174">
        <v>1464</v>
      </c>
      <c r="AI333" s="163">
        <f t="shared" si="9"/>
        <v>0</v>
      </c>
      <c r="AJ333" s="23">
        <v>13</v>
      </c>
      <c r="AK333" s="23">
        <v>1533.45</v>
      </c>
      <c r="AL333" s="163">
        <f t="shared" si="8"/>
        <v>0</v>
      </c>
      <c r="AM333" s="23">
        <v>8</v>
      </c>
    </row>
    <row r="334" spans="1:39" x14ac:dyDescent="0.25">
      <c r="A334" s="88">
        <v>321</v>
      </c>
      <c r="B334" s="177"/>
      <c r="C334" s="91" t="s">
        <v>501</v>
      </c>
      <c r="D334" s="53" t="s">
        <v>64</v>
      </c>
      <c r="E334" s="53" t="s">
        <v>103</v>
      </c>
      <c r="F334" s="97" t="s">
        <v>65</v>
      </c>
      <c r="G334" s="53" t="s">
        <v>66</v>
      </c>
      <c r="H334" s="53" t="s">
        <v>111</v>
      </c>
      <c r="I334" s="97" t="s">
        <v>67</v>
      </c>
      <c r="J334" s="93" t="s">
        <v>61</v>
      </c>
      <c r="K334" s="93" t="s">
        <v>112</v>
      </c>
      <c r="L334" s="97" t="s">
        <v>62</v>
      </c>
      <c r="M334" s="93" t="s">
        <v>8</v>
      </c>
      <c r="N334" s="93" t="s">
        <v>132</v>
      </c>
      <c r="O334" s="97" t="s">
        <v>14</v>
      </c>
      <c r="P334" s="93" t="s">
        <v>35</v>
      </c>
      <c r="Q334" s="93" t="s">
        <v>96</v>
      </c>
      <c r="R334" s="97" t="s">
        <v>124</v>
      </c>
      <c r="S334" s="95">
        <v>48</v>
      </c>
      <c r="T334" s="95">
        <v>48</v>
      </c>
      <c r="U334" s="97">
        <v>48</v>
      </c>
      <c r="V334" s="95">
        <v>24</v>
      </c>
      <c r="W334" s="95">
        <v>24</v>
      </c>
      <c r="X334" s="97" t="s">
        <v>32</v>
      </c>
      <c r="Y334" s="95" t="s">
        <v>63</v>
      </c>
      <c r="Z334" s="95" t="s">
        <v>162</v>
      </c>
      <c r="AA334" s="97" t="s">
        <v>122</v>
      </c>
      <c r="AB334" s="93" t="s">
        <v>8</v>
      </c>
      <c r="AC334" s="93" t="s">
        <v>132</v>
      </c>
      <c r="AD334" s="97" t="s">
        <v>15</v>
      </c>
      <c r="AE334" s="93" t="s">
        <v>42</v>
      </c>
      <c r="AF334" s="93" t="s">
        <v>129</v>
      </c>
      <c r="AG334" s="97" t="s">
        <v>85</v>
      </c>
      <c r="AH334" s="174">
        <v>1116</v>
      </c>
      <c r="AI334" s="163">
        <f t="shared" si="9"/>
        <v>0</v>
      </c>
      <c r="AJ334" s="23">
        <v>13</v>
      </c>
      <c r="AK334" s="23">
        <v>1373.25</v>
      </c>
      <c r="AL334" s="163">
        <f t="shared" ref="AL334:AL397" si="10">AK334*$B334</f>
        <v>0</v>
      </c>
      <c r="AM334" s="23">
        <v>8</v>
      </c>
    </row>
    <row r="335" spans="1:39" x14ac:dyDescent="0.25">
      <c r="A335" s="88">
        <v>322</v>
      </c>
      <c r="B335" s="177"/>
      <c r="C335" s="91" t="s">
        <v>502</v>
      </c>
      <c r="D335" s="53" t="s">
        <v>64</v>
      </c>
      <c r="E335" s="53" t="s">
        <v>103</v>
      </c>
      <c r="F335" s="97" t="s">
        <v>65</v>
      </c>
      <c r="G335" s="53" t="s">
        <v>66</v>
      </c>
      <c r="H335" s="53" t="s">
        <v>111</v>
      </c>
      <c r="I335" s="97" t="s">
        <v>67</v>
      </c>
      <c r="J335" s="93" t="s">
        <v>61</v>
      </c>
      <c r="K335" s="93" t="s">
        <v>112</v>
      </c>
      <c r="L335" s="97" t="s">
        <v>62</v>
      </c>
      <c r="M335" s="93" t="s">
        <v>8</v>
      </c>
      <c r="N335" s="93" t="s">
        <v>132</v>
      </c>
      <c r="O335" s="97" t="s">
        <v>14</v>
      </c>
      <c r="P335" s="93" t="s">
        <v>35</v>
      </c>
      <c r="Q335" s="93" t="s">
        <v>96</v>
      </c>
      <c r="R335" s="97" t="s">
        <v>124</v>
      </c>
      <c r="S335" s="95">
        <v>48</v>
      </c>
      <c r="T335" s="95">
        <v>48</v>
      </c>
      <c r="U335" s="97">
        <v>48</v>
      </c>
      <c r="V335" s="95">
        <v>24</v>
      </c>
      <c r="W335" s="95">
        <v>24</v>
      </c>
      <c r="X335" s="97" t="s">
        <v>32</v>
      </c>
      <c r="Y335" s="95" t="s">
        <v>63</v>
      </c>
      <c r="Z335" s="95" t="s">
        <v>162</v>
      </c>
      <c r="AA335" s="97" t="s">
        <v>122</v>
      </c>
      <c r="AB335" s="93" t="s">
        <v>8</v>
      </c>
      <c r="AC335" s="93" t="s">
        <v>132</v>
      </c>
      <c r="AD335" s="97" t="s">
        <v>15</v>
      </c>
      <c r="AE335" s="93" t="s">
        <v>46</v>
      </c>
      <c r="AF335" s="93" t="s">
        <v>129</v>
      </c>
      <c r="AG335" s="97" t="s">
        <v>86</v>
      </c>
      <c r="AH335" s="174">
        <v>1476</v>
      </c>
      <c r="AI335" s="163">
        <f t="shared" ref="AI335:AI398" si="11">AH335*$B335</f>
        <v>0</v>
      </c>
      <c r="AJ335" s="23">
        <v>13</v>
      </c>
      <c r="AK335" s="23">
        <v>1566.75</v>
      </c>
      <c r="AL335" s="163">
        <f t="shared" si="10"/>
        <v>0</v>
      </c>
      <c r="AM335" s="23">
        <v>8</v>
      </c>
    </row>
    <row r="336" spans="1:39" x14ac:dyDescent="0.25">
      <c r="A336" s="88">
        <v>323</v>
      </c>
      <c r="B336" s="177"/>
      <c r="C336" s="91" t="s">
        <v>503</v>
      </c>
      <c r="D336" s="53" t="s">
        <v>64</v>
      </c>
      <c r="E336" s="53" t="s">
        <v>103</v>
      </c>
      <c r="F336" s="97" t="s">
        <v>65</v>
      </c>
      <c r="G336" s="53" t="s">
        <v>68</v>
      </c>
      <c r="H336" s="53" t="s">
        <v>113</v>
      </c>
      <c r="I336" s="97" t="s">
        <v>69</v>
      </c>
      <c r="J336" s="93" t="s">
        <v>61</v>
      </c>
      <c r="K336" s="93" t="s">
        <v>112</v>
      </c>
      <c r="L336" s="97" t="s">
        <v>62</v>
      </c>
      <c r="M336" s="93" t="s">
        <v>8</v>
      </c>
      <c r="N336" s="93" t="s">
        <v>132</v>
      </c>
      <c r="O336" s="97" t="s">
        <v>14</v>
      </c>
      <c r="P336" s="93" t="s">
        <v>16</v>
      </c>
      <c r="Q336" s="93" t="s">
        <v>575</v>
      </c>
      <c r="R336" s="97" t="s">
        <v>123</v>
      </c>
      <c r="S336" s="95">
        <v>30</v>
      </c>
      <c r="T336" s="95">
        <v>30</v>
      </c>
      <c r="U336" s="97">
        <v>30</v>
      </c>
      <c r="V336" s="95">
        <v>18</v>
      </c>
      <c r="W336" s="95">
        <v>18</v>
      </c>
      <c r="X336" s="97" t="s">
        <v>17</v>
      </c>
      <c r="Y336" s="95" t="s">
        <v>63</v>
      </c>
      <c r="Z336" s="95" t="s">
        <v>162</v>
      </c>
      <c r="AA336" s="97" t="s">
        <v>122</v>
      </c>
      <c r="AB336" s="93" t="s">
        <v>8</v>
      </c>
      <c r="AC336" s="93" t="s">
        <v>132</v>
      </c>
      <c r="AD336" s="97" t="s">
        <v>15</v>
      </c>
      <c r="AE336" s="93" t="s">
        <v>42</v>
      </c>
      <c r="AF336" s="93" t="s">
        <v>129</v>
      </c>
      <c r="AG336" s="97" t="s">
        <v>85</v>
      </c>
      <c r="AH336" s="174">
        <v>894.32</v>
      </c>
      <c r="AI336" s="163">
        <f t="shared" si="11"/>
        <v>0</v>
      </c>
      <c r="AJ336" s="23">
        <v>7</v>
      </c>
      <c r="AK336" s="23">
        <v>894.32</v>
      </c>
      <c r="AL336" s="163">
        <f t="shared" si="10"/>
        <v>0</v>
      </c>
      <c r="AM336" s="23">
        <v>2</v>
      </c>
    </row>
    <row r="337" spans="1:39" x14ac:dyDescent="0.25">
      <c r="A337" s="88">
        <v>324</v>
      </c>
      <c r="B337" s="177"/>
      <c r="C337" s="91" t="s">
        <v>504</v>
      </c>
      <c r="D337" s="53" t="s">
        <v>64</v>
      </c>
      <c r="E337" s="53" t="s">
        <v>103</v>
      </c>
      <c r="F337" s="97" t="s">
        <v>65</v>
      </c>
      <c r="G337" s="53" t="s">
        <v>68</v>
      </c>
      <c r="H337" s="53" t="s">
        <v>113</v>
      </c>
      <c r="I337" s="97" t="s">
        <v>69</v>
      </c>
      <c r="J337" s="93" t="s">
        <v>61</v>
      </c>
      <c r="K337" s="93" t="s">
        <v>112</v>
      </c>
      <c r="L337" s="97" t="s">
        <v>62</v>
      </c>
      <c r="M337" s="93" t="s">
        <v>8</v>
      </c>
      <c r="N337" s="93" t="s">
        <v>132</v>
      </c>
      <c r="O337" s="97" t="s">
        <v>14</v>
      </c>
      <c r="P337" s="93" t="s">
        <v>16</v>
      </c>
      <c r="Q337" s="93" t="s">
        <v>575</v>
      </c>
      <c r="R337" s="97" t="s">
        <v>123</v>
      </c>
      <c r="S337" s="95">
        <v>30</v>
      </c>
      <c r="T337" s="95">
        <v>30</v>
      </c>
      <c r="U337" s="97">
        <v>30</v>
      </c>
      <c r="V337" s="95">
        <v>18</v>
      </c>
      <c r="W337" s="95">
        <v>18</v>
      </c>
      <c r="X337" s="97" t="s">
        <v>17</v>
      </c>
      <c r="Y337" s="95" t="s">
        <v>63</v>
      </c>
      <c r="Z337" s="95" t="s">
        <v>162</v>
      </c>
      <c r="AA337" s="97" t="s">
        <v>122</v>
      </c>
      <c r="AB337" s="93" t="s">
        <v>8</v>
      </c>
      <c r="AC337" s="93" t="s">
        <v>132</v>
      </c>
      <c r="AD337" s="97" t="s">
        <v>15</v>
      </c>
      <c r="AE337" s="93" t="s">
        <v>46</v>
      </c>
      <c r="AF337" s="93" t="s">
        <v>129</v>
      </c>
      <c r="AG337" s="97" t="s">
        <v>86</v>
      </c>
      <c r="AH337" s="174">
        <v>1003.52</v>
      </c>
      <c r="AI337" s="163">
        <f t="shared" si="11"/>
        <v>0</v>
      </c>
      <c r="AJ337" s="23">
        <v>6</v>
      </c>
      <c r="AK337" s="23">
        <v>1003.5200000000001</v>
      </c>
      <c r="AL337" s="163">
        <f t="shared" si="10"/>
        <v>0</v>
      </c>
      <c r="AM337" s="23">
        <v>2</v>
      </c>
    </row>
    <row r="338" spans="1:39" x14ac:dyDescent="0.25">
      <c r="A338" s="88">
        <v>325</v>
      </c>
      <c r="B338" s="177"/>
      <c r="C338" s="91" t="s">
        <v>505</v>
      </c>
      <c r="D338" s="53" t="s">
        <v>64</v>
      </c>
      <c r="E338" s="53" t="s">
        <v>103</v>
      </c>
      <c r="F338" s="97" t="s">
        <v>65</v>
      </c>
      <c r="G338" s="53" t="s">
        <v>68</v>
      </c>
      <c r="H338" s="53" t="s">
        <v>113</v>
      </c>
      <c r="I338" s="97" t="s">
        <v>69</v>
      </c>
      <c r="J338" s="93" t="s">
        <v>61</v>
      </c>
      <c r="K338" s="93" t="s">
        <v>112</v>
      </c>
      <c r="L338" s="97" t="s">
        <v>62</v>
      </c>
      <c r="M338" s="93" t="s">
        <v>8</v>
      </c>
      <c r="N338" s="93" t="s">
        <v>132</v>
      </c>
      <c r="O338" s="97" t="s">
        <v>14</v>
      </c>
      <c r="P338" s="93" t="s">
        <v>16</v>
      </c>
      <c r="Q338" s="93" t="s">
        <v>575</v>
      </c>
      <c r="R338" s="97" t="s">
        <v>123</v>
      </c>
      <c r="S338" s="95">
        <v>30</v>
      </c>
      <c r="T338" s="95">
        <v>30</v>
      </c>
      <c r="U338" s="97">
        <v>30</v>
      </c>
      <c r="V338" s="95">
        <v>24</v>
      </c>
      <c r="W338" s="95">
        <v>24</v>
      </c>
      <c r="X338" s="97" t="s">
        <v>32</v>
      </c>
      <c r="Y338" s="95" t="s">
        <v>63</v>
      </c>
      <c r="Z338" s="95" t="s">
        <v>162</v>
      </c>
      <c r="AA338" s="97" t="s">
        <v>122</v>
      </c>
      <c r="AB338" s="93" t="s">
        <v>8</v>
      </c>
      <c r="AC338" s="93" t="s">
        <v>132</v>
      </c>
      <c r="AD338" s="97" t="s">
        <v>15</v>
      </c>
      <c r="AE338" s="93" t="s">
        <v>42</v>
      </c>
      <c r="AF338" s="93" t="s">
        <v>129</v>
      </c>
      <c r="AG338" s="97" t="s">
        <v>85</v>
      </c>
      <c r="AH338" s="174">
        <v>1100.22</v>
      </c>
      <c r="AI338" s="163">
        <f t="shared" si="11"/>
        <v>0</v>
      </c>
      <c r="AJ338" s="23">
        <v>6</v>
      </c>
      <c r="AK338" s="23">
        <v>1100.2152000000001</v>
      </c>
      <c r="AL338" s="163">
        <f t="shared" si="10"/>
        <v>0</v>
      </c>
      <c r="AM338" s="23">
        <v>2</v>
      </c>
    </row>
    <row r="339" spans="1:39" x14ac:dyDescent="0.25">
      <c r="A339" s="88">
        <v>326</v>
      </c>
      <c r="B339" s="177"/>
      <c r="C339" s="91" t="s">
        <v>506</v>
      </c>
      <c r="D339" s="53" t="s">
        <v>64</v>
      </c>
      <c r="E339" s="53" t="s">
        <v>103</v>
      </c>
      <c r="F339" s="97" t="s">
        <v>65</v>
      </c>
      <c r="G339" s="53" t="s">
        <v>68</v>
      </c>
      <c r="H339" s="53" t="s">
        <v>113</v>
      </c>
      <c r="I339" s="97" t="s">
        <v>69</v>
      </c>
      <c r="J339" s="93" t="s">
        <v>61</v>
      </c>
      <c r="K339" s="93" t="s">
        <v>112</v>
      </c>
      <c r="L339" s="97" t="s">
        <v>62</v>
      </c>
      <c r="M339" s="93" t="s">
        <v>8</v>
      </c>
      <c r="N339" s="93" t="s">
        <v>132</v>
      </c>
      <c r="O339" s="97" t="s">
        <v>14</v>
      </c>
      <c r="P339" s="93" t="s">
        <v>16</v>
      </c>
      <c r="Q339" s="93" t="s">
        <v>575</v>
      </c>
      <c r="R339" s="97" t="s">
        <v>123</v>
      </c>
      <c r="S339" s="95">
        <v>30</v>
      </c>
      <c r="T339" s="95">
        <v>30</v>
      </c>
      <c r="U339" s="97">
        <v>30</v>
      </c>
      <c r="V339" s="95">
        <v>24</v>
      </c>
      <c r="W339" s="95">
        <v>24</v>
      </c>
      <c r="X339" s="97" t="s">
        <v>32</v>
      </c>
      <c r="Y339" s="95" t="s">
        <v>63</v>
      </c>
      <c r="Z339" s="95" t="s">
        <v>162</v>
      </c>
      <c r="AA339" s="97" t="s">
        <v>122</v>
      </c>
      <c r="AB339" s="93" t="s">
        <v>8</v>
      </c>
      <c r="AC339" s="93" t="s">
        <v>132</v>
      </c>
      <c r="AD339" s="97" t="s">
        <v>15</v>
      </c>
      <c r="AE339" s="93" t="s">
        <v>46</v>
      </c>
      <c r="AF339" s="93" t="s">
        <v>129</v>
      </c>
      <c r="AG339" s="97" t="s">
        <v>86</v>
      </c>
      <c r="AH339" s="174">
        <v>1209.42</v>
      </c>
      <c r="AI339" s="163">
        <f t="shared" si="11"/>
        <v>0</v>
      </c>
      <c r="AJ339" s="23">
        <v>6</v>
      </c>
      <c r="AK339" s="23">
        <v>1209.4152000000001</v>
      </c>
      <c r="AL339" s="163">
        <f t="shared" si="10"/>
        <v>0</v>
      </c>
      <c r="AM339" s="23">
        <v>2</v>
      </c>
    </row>
    <row r="340" spans="1:39" x14ac:dyDescent="0.25">
      <c r="A340" s="88">
        <v>327</v>
      </c>
      <c r="B340" s="177"/>
      <c r="C340" s="91" t="s">
        <v>507</v>
      </c>
      <c r="D340" s="53" t="s">
        <v>64</v>
      </c>
      <c r="E340" s="53" t="s">
        <v>103</v>
      </c>
      <c r="F340" s="97" t="s">
        <v>65</v>
      </c>
      <c r="G340" s="53" t="s">
        <v>68</v>
      </c>
      <c r="H340" s="53" t="s">
        <v>113</v>
      </c>
      <c r="I340" s="97" t="s">
        <v>69</v>
      </c>
      <c r="J340" s="93" t="s">
        <v>61</v>
      </c>
      <c r="K340" s="93" t="s">
        <v>112</v>
      </c>
      <c r="L340" s="97" t="s">
        <v>62</v>
      </c>
      <c r="M340" s="93" t="s">
        <v>8</v>
      </c>
      <c r="N340" s="93" t="s">
        <v>132</v>
      </c>
      <c r="O340" s="97" t="s">
        <v>14</v>
      </c>
      <c r="P340" s="93" t="s">
        <v>16</v>
      </c>
      <c r="Q340" s="93" t="s">
        <v>575</v>
      </c>
      <c r="R340" s="97" t="s">
        <v>123</v>
      </c>
      <c r="S340" s="95">
        <v>36</v>
      </c>
      <c r="T340" s="95">
        <v>36</v>
      </c>
      <c r="U340" s="97">
        <v>36</v>
      </c>
      <c r="V340" s="95">
        <v>18</v>
      </c>
      <c r="W340" s="95">
        <v>18</v>
      </c>
      <c r="X340" s="97" t="s">
        <v>17</v>
      </c>
      <c r="Y340" s="95" t="s">
        <v>63</v>
      </c>
      <c r="Z340" s="95" t="s">
        <v>162</v>
      </c>
      <c r="AA340" s="97" t="s">
        <v>122</v>
      </c>
      <c r="AB340" s="93" t="s">
        <v>8</v>
      </c>
      <c r="AC340" s="93" t="s">
        <v>132</v>
      </c>
      <c r="AD340" s="97" t="s">
        <v>15</v>
      </c>
      <c r="AE340" s="93" t="s">
        <v>42</v>
      </c>
      <c r="AF340" s="93" t="s">
        <v>129</v>
      </c>
      <c r="AG340" s="97" t="s">
        <v>85</v>
      </c>
      <c r="AH340" s="174">
        <v>926.24</v>
      </c>
      <c r="AI340" s="163">
        <f t="shared" si="11"/>
        <v>0</v>
      </c>
      <c r="AJ340" s="23">
        <v>7</v>
      </c>
      <c r="AK340" s="23">
        <v>926.24000000000012</v>
      </c>
      <c r="AL340" s="163">
        <f t="shared" si="10"/>
        <v>0</v>
      </c>
      <c r="AM340" s="23">
        <v>2</v>
      </c>
    </row>
    <row r="341" spans="1:39" x14ac:dyDescent="0.25">
      <c r="A341" s="88">
        <v>328</v>
      </c>
      <c r="B341" s="177"/>
      <c r="C341" s="91" t="s">
        <v>508</v>
      </c>
      <c r="D341" s="53" t="s">
        <v>64</v>
      </c>
      <c r="E341" s="53" t="s">
        <v>103</v>
      </c>
      <c r="F341" s="97" t="s">
        <v>65</v>
      </c>
      <c r="G341" s="53" t="s">
        <v>68</v>
      </c>
      <c r="H341" s="53" t="s">
        <v>113</v>
      </c>
      <c r="I341" s="97" t="s">
        <v>69</v>
      </c>
      <c r="J341" s="93" t="s">
        <v>61</v>
      </c>
      <c r="K341" s="93" t="s">
        <v>112</v>
      </c>
      <c r="L341" s="97" t="s">
        <v>62</v>
      </c>
      <c r="M341" s="93" t="s">
        <v>8</v>
      </c>
      <c r="N341" s="93" t="s">
        <v>132</v>
      </c>
      <c r="O341" s="97" t="s">
        <v>14</v>
      </c>
      <c r="P341" s="93" t="s">
        <v>16</v>
      </c>
      <c r="Q341" s="93" t="s">
        <v>575</v>
      </c>
      <c r="R341" s="97" t="s">
        <v>123</v>
      </c>
      <c r="S341" s="95">
        <v>36</v>
      </c>
      <c r="T341" s="95">
        <v>36</v>
      </c>
      <c r="U341" s="97">
        <v>36</v>
      </c>
      <c r="V341" s="95">
        <v>18</v>
      </c>
      <c r="W341" s="95">
        <v>18</v>
      </c>
      <c r="X341" s="97" t="s">
        <v>17</v>
      </c>
      <c r="Y341" s="95" t="s">
        <v>63</v>
      </c>
      <c r="Z341" s="95" t="s">
        <v>162</v>
      </c>
      <c r="AA341" s="97" t="s">
        <v>122</v>
      </c>
      <c r="AB341" s="93" t="s">
        <v>8</v>
      </c>
      <c r="AC341" s="93" t="s">
        <v>132</v>
      </c>
      <c r="AD341" s="97" t="s">
        <v>15</v>
      </c>
      <c r="AE341" s="93" t="s">
        <v>46</v>
      </c>
      <c r="AF341" s="93" t="s">
        <v>129</v>
      </c>
      <c r="AG341" s="97" t="s">
        <v>86</v>
      </c>
      <c r="AH341" s="174">
        <v>1035.44</v>
      </c>
      <c r="AI341" s="163">
        <f t="shared" si="11"/>
        <v>0</v>
      </c>
      <c r="AJ341" s="23">
        <v>6</v>
      </c>
      <c r="AK341" s="23">
        <v>1035.44</v>
      </c>
      <c r="AL341" s="163">
        <f t="shared" si="10"/>
        <v>0</v>
      </c>
      <c r="AM341" s="23">
        <v>2</v>
      </c>
    </row>
    <row r="342" spans="1:39" x14ac:dyDescent="0.25">
      <c r="A342" s="88">
        <v>329</v>
      </c>
      <c r="B342" s="177"/>
      <c r="C342" s="91" t="s">
        <v>509</v>
      </c>
      <c r="D342" s="53" t="s">
        <v>64</v>
      </c>
      <c r="E342" s="53" t="s">
        <v>103</v>
      </c>
      <c r="F342" s="97" t="s">
        <v>65</v>
      </c>
      <c r="G342" s="53" t="s">
        <v>68</v>
      </c>
      <c r="H342" s="53" t="s">
        <v>113</v>
      </c>
      <c r="I342" s="97" t="s">
        <v>69</v>
      </c>
      <c r="J342" s="93" t="s">
        <v>61</v>
      </c>
      <c r="K342" s="93" t="s">
        <v>112</v>
      </c>
      <c r="L342" s="97" t="s">
        <v>62</v>
      </c>
      <c r="M342" s="93" t="s">
        <v>8</v>
      </c>
      <c r="N342" s="93" t="s">
        <v>132</v>
      </c>
      <c r="O342" s="97" t="s">
        <v>14</v>
      </c>
      <c r="P342" s="93" t="s">
        <v>16</v>
      </c>
      <c r="Q342" s="93" t="s">
        <v>575</v>
      </c>
      <c r="R342" s="97" t="s">
        <v>123</v>
      </c>
      <c r="S342" s="95">
        <v>36</v>
      </c>
      <c r="T342" s="95">
        <v>36</v>
      </c>
      <c r="U342" s="97">
        <v>36</v>
      </c>
      <c r="V342" s="95">
        <v>24</v>
      </c>
      <c r="W342" s="95">
        <v>24</v>
      </c>
      <c r="X342" s="97" t="s">
        <v>32</v>
      </c>
      <c r="Y342" s="95" t="s">
        <v>63</v>
      </c>
      <c r="Z342" s="95" t="s">
        <v>162</v>
      </c>
      <c r="AA342" s="97" t="s">
        <v>122</v>
      </c>
      <c r="AB342" s="93" t="s">
        <v>8</v>
      </c>
      <c r="AC342" s="93" t="s">
        <v>132</v>
      </c>
      <c r="AD342" s="97" t="s">
        <v>15</v>
      </c>
      <c r="AE342" s="93" t="s">
        <v>42</v>
      </c>
      <c r="AF342" s="93" t="s">
        <v>129</v>
      </c>
      <c r="AG342" s="97" t="s">
        <v>85</v>
      </c>
      <c r="AH342" s="174">
        <v>1142.76</v>
      </c>
      <c r="AI342" s="163">
        <f t="shared" si="11"/>
        <v>0</v>
      </c>
      <c r="AJ342" s="23">
        <v>6</v>
      </c>
      <c r="AK342" s="23">
        <v>1142.7640000000001</v>
      </c>
      <c r="AL342" s="163">
        <f t="shared" si="10"/>
        <v>0</v>
      </c>
      <c r="AM342" s="23">
        <v>2</v>
      </c>
    </row>
    <row r="343" spans="1:39" x14ac:dyDescent="0.25">
      <c r="A343" s="88">
        <v>330</v>
      </c>
      <c r="B343" s="177"/>
      <c r="C343" s="91" t="s">
        <v>510</v>
      </c>
      <c r="D343" s="53" t="s">
        <v>64</v>
      </c>
      <c r="E343" s="53" t="s">
        <v>103</v>
      </c>
      <c r="F343" s="97" t="s">
        <v>65</v>
      </c>
      <c r="G343" s="53" t="s">
        <v>68</v>
      </c>
      <c r="H343" s="53" t="s">
        <v>113</v>
      </c>
      <c r="I343" s="97" t="s">
        <v>69</v>
      </c>
      <c r="J343" s="93" t="s">
        <v>61</v>
      </c>
      <c r="K343" s="93" t="s">
        <v>112</v>
      </c>
      <c r="L343" s="97" t="s">
        <v>62</v>
      </c>
      <c r="M343" s="93" t="s">
        <v>8</v>
      </c>
      <c r="N343" s="93" t="s">
        <v>132</v>
      </c>
      <c r="O343" s="97" t="s">
        <v>14</v>
      </c>
      <c r="P343" s="93" t="s">
        <v>16</v>
      </c>
      <c r="Q343" s="93" t="s">
        <v>575</v>
      </c>
      <c r="R343" s="97" t="s">
        <v>123</v>
      </c>
      <c r="S343" s="95">
        <v>36</v>
      </c>
      <c r="T343" s="95">
        <v>36</v>
      </c>
      <c r="U343" s="97">
        <v>36</v>
      </c>
      <c r="V343" s="95">
        <v>24</v>
      </c>
      <c r="W343" s="95">
        <v>24</v>
      </c>
      <c r="X343" s="97" t="s">
        <v>32</v>
      </c>
      <c r="Y343" s="95" t="s">
        <v>63</v>
      </c>
      <c r="Z343" s="95" t="s">
        <v>162</v>
      </c>
      <c r="AA343" s="97" t="s">
        <v>122</v>
      </c>
      <c r="AB343" s="93" t="s">
        <v>8</v>
      </c>
      <c r="AC343" s="93" t="s">
        <v>132</v>
      </c>
      <c r="AD343" s="97" t="s">
        <v>15</v>
      </c>
      <c r="AE343" s="93" t="s">
        <v>46</v>
      </c>
      <c r="AF343" s="93" t="s">
        <v>129</v>
      </c>
      <c r="AG343" s="97" t="s">
        <v>86</v>
      </c>
      <c r="AH343" s="174">
        <v>1251.96</v>
      </c>
      <c r="AI343" s="163">
        <f t="shared" si="11"/>
        <v>0</v>
      </c>
      <c r="AJ343" s="23">
        <v>6</v>
      </c>
      <c r="AK343" s="23">
        <v>1251.9640000000002</v>
      </c>
      <c r="AL343" s="163">
        <f t="shared" si="10"/>
        <v>0</v>
      </c>
      <c r="AM343" s="23">
        <v>2</v>
      </c>
    </row>
    <row r="344" spans="1:39" x14ac:dyDescent="0.25">
      <c r="A344" s="88">
        <v>331</v>
      </c>
      <c r="B344" s="177"/>
      <c r="C344" s="91" t="s">
        <v>511</v>
      </c>
      <c r="D344" s="53" t="s">
        <v>64</v>
      </c>
      <c r="E344" s="53" t="s">
        <v>103</v>
      </c>
      <c r="F344" s="97" t="s">
        <v>65</v>
      </c>
      <c r="G344" s="53" t="s">
        <v>68</v>
      </c>
      <c r="H344" s="53" t="s">
        <v>113</v>
      </c>
      <c r="I344" s="97" t="s">
        <v>69</v>
      </c>
      <c r="J344" s="93" t="s">
        <v>61</v>
      </c>
      <c r="K344" s="93" t="s">
        <v>112</v>
      </c>
      <c r="L344" s="97" t="s">
        <v>62</v>
      </c>
      <c r="M344" s="93" t="s">
        <v>8</v>
      </c>
      <c r="N344" s="93" t="s">
        <v>132</v>
      </c>
      <c r="O344" s="97" t="s">
        <v>14</v>
      </c>
      <c r="P344" s="93" t="s">
        <v>16</v>
      </c>
      <c r="Q344" s="93" t="s">
        <v>575</v>
      </c>
      <c r="R344" s="97" t="s">
        <v>123</v>
      </c>
      <c r="S344" s="95">
        <v>48</v>
      </c>
      <c r="T344" s="95">
        <v>48</v>
      </c>
      <c r="U344" s="97">
        <v>48</v>
      </c>
      <c r="V344" s="95">
        <v>18</v>
      </c>
      <c r="W344" s="95">
        <v>18</v>
      </c>
      <c r="X344" s="97" t="s">
        <v>17</v>
      </c>
      <c r="Y344" s="95" t="s">
        <v>63</v>
      </c>
      <c r="Z344" s="95" t="s">
        <v>162</v>
      </c>
      <c r="AA344" s="97" t="s">
        <v>122</v>
      </c>
      <c r="AB344" s="93" t="s">
        <v>8</v>
      </c>
      <c r="AC344" s="93" t="s">
        <v>132</v>
      </c>
      <c r="AD344" s="97" t="s">
        <v>15</v>
      </c>
      <c r="AE344" s="93" t="s">
        <v>42</v>
      </c>
      <c r="AF344" s="93" t="s">
        <v>129</v>
      </c>
      <c r="AG344" s="97" t="s">
        <v>85</v>
      </c>
      <c r="AH344" s="174">
        <v>1056.72</v>
      </c>
      <c r="AI344" s="163">
        <f t="shared" si="11"/>
        <v>0</v>
      </c>
      <c r="AJ344" s="23">
        <v>7</v>
      </c>
      <c r="AK344" s="23">
        <v>1056.72</v>
      </c>
      <c r="AL344" s="163">
        <f t="shared" si="10"/>
        <v>0</v>
      </c>
      <c r="AM344" s="23">
        <v>2</v>
      </c>
    </row>
    <row r="345" spans="1:39" x14ac:dyDescent="0.25">
      <c r="A345" s="88">
        <v>332</v>
      </c>
      <c r="B345" s="177"/>
      <c r="C345" s="91" t="s">
        <v>512</v>
      </c>
      <c r="D345" s="53" t="s">
        <v>64</v>
      </c>
      <c r="E345" s="53" t="s">
        <v>103</v>
      </c>
      <c r="F345" s="97" t="s">
        <v>65</v>
      </c>
      <c r="G345" s="53" t="s">
        <v>68</v>
      </c>
      <c r="H345" s="53" t="s">
        <v>113</v>
      </c>
      <c r="I345" s="97" t="s">
        <v>69</v>
      </c>
      <c r="J345" s="93" t="s">
        <v>61</v>
      </c>
      <c r="K345" s="93" t="s">
        <v>112</v>
      </c>
      <c r="L345" s="97" t="s">
        <v>62</v>
      </c>
      <c r="M345" s="93" t="s">
        <v>8</v>
      </c>
      <c r="N345" s="93" t="s">
        <v>132</v>
      </c>
      <c r="O345" s="97" t="s">
        <v>14</v>
      </c>
      <c r="P345" s="93" t="s">
        <v>16</v>
      </c>
      <c r="Q345" s="93" t="s">
        <v>575</v>
      </c>
      <c r="R345" s="97" t="s">
        <v>123</v>
      </c>
      <c r="S345" s="95">
        <v>48</v>
      </c>
      <c r="T345" s="95">
        <v>48</v>
      </c>
      <c r="U345" s="97">
        <v>48</v>
      </c>
      <c r="V345" s="95">
        <v>18</v>
      </c>
      <c r="W345" s="95">
        <v>18</v>
      </c>
      <c r="X345" s="97" t="s">
        <v>17</v>
      </c>
      <c r="Y345" s="95" t="s">
        <v>63</v>
      </c>
      <c r="Z345" s="95" t="s">
        <v>162</v>
      </c>
      <c r="AA345" s="97" t="s">
        <v>122</v>
      </c>
      <c r="AB345" s="93" t="s">
        <v>8</v>
      </c>
      <c r="AC345" s="93" t="s">
        <v>132</v>
      </c>
      <c r="AD345" s="97" t="s">
        <v>15</v>
      </c>
      <c r="AE345" s="93" t="s">
        <v>46</v>
      </c>
      <c r="AF345" s="93" t="s">
        <v>129</v>
      </c>
      <c r="AG345" s="97" t="s">
        <v>86</v>
      </c>
      <c r="AH345" s="174">
        <v>1165.92</v>
      </c>
      <c r="AI345" s="163">
        <f t="shared" si="11"/>
        <v>0</v>
      </c>
      <c r="AJ345" s="23">
        <v>6</v>
      </c>
      <c r="AK345" s="23">
        <v>1165.92</v>
      </c>
      <c r="AL345" s="163">
        <f t="shared" si="10"/>
        <v>0</v>
      </c>
      <c r="AM345" s="23">
        <v>2</v>
      </c>
    </row>
    <row r="346" spans="1:39" x14ac:dyDescent="0.25">
      <c r="A346" s="88">
        <v>333</v>
      </c>
      <c r="B346" s="177"/>
      <c r="C346" s="91" t="s">
        <v>513</v>
      </c>
      <c r="D346" s="53" t="s">
        <v>64</v>
      </c>
      <c r="E346" s="53" t="s">
        <v>103</v>
      </c>
      <c r="F346" s="97" t="s">
        <v>65</v>
      </c>
      <c r="G346" s="53" t="s">
        <v>68</v>
      </c>
      <c r="H346" s="53" t="s">
        <v>113</v>
      </c>
      <c r="I346" s="97" t="s">
        <v>69</v>
      </c>
      <c r="J346" s="93" t="s">
        <v>61</v>
      </c>
      <c r="K346" s="93" t="s">
        <v>112</v>
      </c>
      <c r="L346" s="97" t="s">
        <v>62</v>
      </c>
      <c r="M346" s="93" t="s">
        <v>8</v>
      </c>
      <c r="N346" s="93" t="s">
        <v>132</v>
      </c>
      <c r="O346" s="97" t="s">
        <v>14</v>
      </c>
      <c r="P346" s="93" t="s">
        <v>16</v>
      </c>
      <c r="Q346" s="93" t="s">
        <v>575</v>
      </c>
      <c r="R346" s="97" t="s">
        <v>123</v>
      </c>
      <c r="S346" s="95">
        <v>48</v>
      </c>
      <c r="T346" s="95">
        <v>48</v>
      </c>
      <c r="U346" s="97">
        <v>48</v>
      </c>
      <c r="V346" s="95">
        <v>24</v>
      </c>
      <c r="W346" s="95">
        <v>24</v>
      </c>
      <c r="X346" s="97" t="s">
        <v>32</v>
      </c>
      <c r="Y346" s="95" t="s">
        <v>63</v>
      </c>
      <c r="Z346" s="95" t="s">
        <v>162</v>
      </c>
      <c r="AA346" s="97" t="s">
        <v>122</v>
      </c>
      <c r="AB346" s="93" t="s">
        <v>8</v>
      </c>
      <c r="AC346" s="93" t="s">
        <v>132</v>
      </c>
      <c r="AD346" s="97" t="s">
        <v>15</v>
      </c>
      <c r="AE346" s="93" t="s">
        <v>42</v>
      </c>
      <c r="AF346" s="93" t="s">
        <v>129</v>
      </c>
      <c r="AG346" s="97" t="s">
        <v>85</v>
      </c>
      <c r="AH346" s="174">
        <v>2462.88</v>
      </c>
      <c r="AI346" s="163">
        <f t="shared" si="11"/>
        <v>0</v>
      </c>
      <c r="AJ346" s="23">
        <v>6</v>
      </c>
      <c r="AK346" s="23">
        <v>2462.88</v>
      </c>
      <c r="AL346" s="163">
        <f t="shared" si="10"/>
        <v>0</v>
      </c>
      <c r="AM346" s="23">
        <v>2</v>
      </c>
    </row>
    <row r="347" spans="1:39" x14ac:dyDescent="0.25">
      <c r="A347" s="88">
        <v>334</v>
      </c>
      <c r="B347" s="177"/>
      <c r="C347" s="91" t="s">
        <v>514</v>
      </c>
      <c r="D347" s="53" t="s">
        <v>64</v>
      </c>
      <c r="E347" s="53" t="s">
        <v>103</v>
      </c>
      <c r="F347" s="97" t="s">
        <v>65</v>
      </c>
      <c r="G347" s="53" t="s">
        <v>68</v>
      </c>
      <c r="H347" s="53" t="s">
        <v>113</v>
      </c>
      <c r="I347" s="97" t="s">
        <v>69</v>
      </c>
      <c r="J347" s="93" t="s">
        <v>61</v>
      </c>
      <c r="K347" s="93" t="s">
        <v>112</v>
      </c>
      <c r="L347" s="97" t="s">
        <v>62</v>
      </c>
      <c r="M347" s="93" t="s">
        <v>8</v>
      </c>
      <c r="N347" s="93" t="s">
        <v>132</v>
      </c>
      <c r="O347" s="97" t="s">
        <v>14</v>
      </c>
      <c r="P347" s="93" t="s">
        <v>16</v>
      </c>
      <c r="Q347" s="93" t="s">
        <v>575</v>
      </c>
      <c r="R347" s="97" t="s">
        <v>123</v>
      </c>
      <c r="S347" s="95">
        <v>48</v>
      </c>
      <c r="T347" s="95">
        <v>48</v>
      </c>
      <c r="U347" s="97">
        <v>48</v>
      </c>
      <c r="V347" s="95">
        <v>24</v>
      </c>
      <c r="W347" s="95">
        <v>24</v>
      </c>
      <c r="X347" s="97" t="s">
        <v>32</v>
      </c>
      <c r="Y347" s="95" t="s">
        <v>63</v>
      </c>
      <c r="Z347" s="95" t="s">
        <v>162</v>
      </c>
      <c r="AA347" s="97" t="s">
        <v>122</v>
      </c>
      <c r="AB347" s="93" t="s">
        <v>8</v>
      </c>
      <c r="AC347" s="93" t="s">
        <v>132</v>
      </c>
      <c r="AD347" s="97" t="s">
        <v>15</v>
      </c>
      <c r="AE347" s="93" t="s">
        <v>46</v>
      </c>
      <c r="AF347" s="93" t="s">
        <v>129</v>
      </c>
      <c r="AG347" s="97" t="s">
        <v>86</v>
      </c>
      <c r="AH347" s="174">
        <v>2572.08</v>
      </c>
      <c r="AI347" s="163">
        <f t="shared" si="11"/>
        <v>0</v>
      </c>
      <c r="AJ347" s="23">
        <v>6</v>
      </c>
      <c r="AK347" s="23">
        <v>2572.0800000000004</v>
      </c>
      <c r="AL347" s="163">
        <f t="shared" si="10"/>
        <v>0</v>
      </c>
      <c r="AM347" s="23">
        <v>2</v>
      </c>
    </row>
    <row r="348" spans="1:39" x14ac:dyDescent="0.25">
      <c r="A348" s="88">
        <v>335</v>
      </c>
      <c r="B348" s="177"/>
      <c r="C348" s="91" t="s">
        <v>515</v>
      </c>
      <c r="D348" s="53" t="s">
        <v>64</v>
      </c>
      <c r="E348" s="53" t="s">
        <v>103</v>
      </c>
      <c r="F348" s="97" t="s">
        <v>65</v>
      </c>
      <c r="G348" s="53" t="s">
        <v>68</v>
      </c>
      <c r="H348" s="53" t="s">
        <v>113</v>
      </c>
      <c r="I348" s="97" t="s">
        <v>69</v>
      </c>
      <c r="J348" s="93" t="s">
        <v>61</v>
      </c>
      <c r="K348" s="93" t="s">
        <v>112</v>
      </c>
      <c r="L348" s="97" t="s">
        <v>62</v>
      </c>
      <c r="M348" s="93" t="s">
        <v>8</v>
      </c>
      <c r="N348" s="93" t="s">
        <v>132</v>
      </c>
      <c r="O348" s="97" t="s">
        <v>14</v>
      </c>
      <c r="P348" s="93" t="s">
        <v>35</v>
      </c>
      <c r="Q348" s="93" t="s">
        <v>96</v>
      </c>
      <c r="R348" s="97" t="s">
        <v>124</v>
      </c>
      <c r="S348" s="95">
        <v>30</v>
      </c>
      <c r="T348" s="95">
        <v>30</v>
      </c>
      <c r="U348" s="97">
        <v>30</v>
      </c>
      <c r="V348" s="95">
        <v>18</v>
      </c>
      <c r="W348" s="95">
        <v>18</v>
      </c>
      <c r="X348" s="97" t="s">
        <v>17</v>
      </c>
      <c r="Y348" s="95" t="s">
        <v>63</v>
      </c>
      <c r="Z348" s="95" t="s">
        <v>162</v>
      </c>
      <c r="AA348" s="97" t="s">
        <v>122</v>
      </c>
      <c r="AB348" s="93" t="s">
        <v>8</v>
      </c>
      <c r="AC348" s="93" t="s">
        <v>132</v>
      </c>
      <c r="AD348" s="97" t="s">
        <v>15</v>
      </c>
      <c r="AE348" s="93" t="s">
        <v>42</v>
      </c>
      <c r="AF348" s="93" t="s">
        <v>129</v>
      </c>
      <c r="AG348" s="97" t="s">
        <v>85</v>
      </c>
      <c r="AH348" s="174">
        <v>1990</v>
      </c>
      <c r="AI348" s="163">
        <f t="shared" si="11"/>
        <v>0</v>
      </c>
      <c r="AJ348" s="23">
        <v>6</v>
      </c>
      <c r="AK348" s="23">
        <v>2052.0415384615389</v>
      </c>
      <c r="AL348" s="163">
        <f t="shared" si="10"/>
        <v>0</v>
      </c>
      <c r="AM348" s="23">
        <v>1</v>
      </c>
    </row>
    <row r="349" spans="1:39" x14ac:dyDescent="0.25">
      <c r="A349" s="88">
        <v>336</v>
      </c>
      <c r="B349" s="177"/>
      <c r="C349" s="91" t="s">
        <v>516</v>
      </c>
      <c r="D349" s="53" t="s">
        <v>64</v>
      </c>
      <c r="E349" s="53" t="s">
        <v>103</v>
      </c>
      <c r="F349" s="97" t="s">
        <v>65</v>
      </c>
      <c r="G349" s="53" t="s">
        <v>68</v>
      </c>
      <c r="H349" s="53" t="s">
        <v>113</v>
      </c>
      <c r="I349" s="97" t="s">
        <v>69</v>
      </c>
      <c r="J349" s="93" t="s">
        <v>61</v>
      </c>
      <c r="K349" s="93" t="s">
        <v>112</v>
      </c>
      <c r="L349" s="97" t="s">
        <v>62</v>
      </c>
      <c r="M349" s="93" t="s">
        <v>8</v>
      </c>
      <c r="N349" s="93" t="s">
        <v>132</v>
      </c>
      <c r="O349" s="97" t="s">
        <v>14</v>
      </c>
      <c r="P349" s="93" t="s">
        <v>35</v>
      </c>
      <c r="Q349" s="93" t="s">
        <v>96</v>
      </c>
      <c r="R349" s="97" t="s">
        <v>124</v>
      </c>
      <c r="S349" s="95">
        <v>30</v>
      </c>
      <c r="T349" s="95">
        <v>30</v>
      </c>
      <c r="U349" s="97">
        <v>30</v>
      </c>
      <c r="V349" s="95">
        <v>18</v>
      </c>
      <c r="W349" s="95">
        <v>18</v>
      </c>
      <c r="X349" s="97" t="s">
        <v>17</v>
      </c>
      <c r="Y349" s="95" t="s">
        <v>63</v>
      </c>
      <c r="Z349" s="95" t="s">
        <v>162</v>
      </c>
      <c r="AA349" s="97" t="s">
        <v>122</v>
      </c>
      <c r="AB349" s="93" t="s">
        <v>8</v>
      </c>
      <c r="AC349" s="93" t="s">
        <v>132</v>
      </c>
      <c r="AD349" s="97" t="s">
        <v>15</v>
      </c>
      <c r="AE349" s="93" t="s">
        <v>46</v>
      </c>
      <c r="AF349" s="93" t="s">
        <v>129</v>
      </c>
      <c r="AG349" s="97" t="s">
        <v>86</v>
      </c>
      <c r="AH349" s="174">
        <v>2109.37</v>
      </c>
      <c r="AI349" s="163">
        <f t="shared" si="11"/>
        <v>0</v>
      </c>
      <c r="AJ349" s="23">
        <v>6</v>
      </c>
      <c r="AK349" s="23">
        <v>2451.6207692307694</v>
      </c>
      <c r="AL349" s="163">
        <f t="shared" si="10"/>
        <v>0</v>
      </c>
      <c r="AM349" s="23">
        <v>1</v>
      </c>
    </row>
    <row r="350" spans="1:39" x14ac:dyDescent="0.25">
      <c r="A350" s="88">
        <v>337</v>
      </c>
      <c r="B350" s="177"/>
      <c r="C350" s="91" t="s">
        <v>517</v>
      </c>
      <c r="D350" s="53" t="s">
        <v>64</v>
      </c>
      <c r="E350" s="53" t="s">
        <v>103</v>
      </c>
      <c r="F350" s="97" t="s">
        <v>65</v>
      </c>
      <c r="G350" s="53" t="s">
        <v>68</v>
      </c>
      <c r="H350" s="53" t="s">
        <v>113</v>
      </c>
      <c r="I350" s="97" t="s">
        <v>69</v>
      </c>
      <c r="J350" s="93" t="s">
        <v>61</v>
      </c>
      <c r="K350" s="93" t="s">
        <v>112</v>
      </c>
      <c r="L350" s="97" t="s">
        <v>62</v>
      </c>
      <c r="M350" s="93" t="s">
        <v>8</v>
      </c>
      <c r="N350" s="93" t="s">
        <v>132</v>
      </c>
      <c r="O350" s="97" t="s">
        <v>14</v>
      </c>
      <c r="P350" s="93" t="s">
        <v>35</v>
      </c>
      <c r="Q350" s="93" t="s">
        <v>96</v>
      </c>
      <c r="R350" s="97" t="s">
        <v>124</v>
      </c>
      <c r="S350" s="95">
        <v>30</v>
      </c>
      <c r="T350" s="95">
        <v>30</v>
      </c>
      <c r="U350" s="97">
        <v>30</v>
      </c>
      <c r="V350" s="95">
        <v>24</v>
      </c>
      <c r="W350" s="95">
        <v>24</v>
      </c>
      <c r="X350" s="97" t="s">
        <v>32</v>
      </c>
      <c r="Y350" s="95" t="s">
        <v>63</v>
      </c>
      <c r="Z350" s="95" t="s">
        <v>162</v>
      </c>
      <c r="AA350" s="97" t="s">
        <v>122</v>
      </c>
      <c r="AB350" s="93" t="s">
        <v>8</v>
      </c>
      <c r="AC350" s="93" t="s">
        <v>132</v>
      </c>
      <c r="AD350" s="97" t="s">
        <v>15</v>
      </c>
      <c r="AE350" s="93" t="s">
        <v>42</v>
      </c>
      <c r="AF350" s="93" t="s">
        <v>129</v>
      </c>
      <c r="AG350" s="97" t="s">
        <v>85</v>
      </c>
      <c r="AH350" s="174">
        <v>1990</v>
      </c>
      <c r="AI350" s="163">
        <f t="shared" si="11"/>
        <v>0</v>
      </c>
      <c r="AJ350" s="23">
        <v>6</v>
      </c>
      <c r="AK350" s="23">
        <v>2052.0415384615389</v>
      </c>
      <c r="AL350" s="163">
        <f t="shared" si="10"/>
        <v>0</v>
      </c>
      <c r="AM350" s="23">
        <v>1</v>
      </c>
    </row>
    <row r="351" spans="1:39" x14ac:dyDescent="0.25">
      <c r="A351" s="88">
        <v>338</v>
      </c>
      <c r="B351" s="177"/>
      <c r="C351" s="91" t="s">
        <v>518</v>
      </c>
      <c r="D351" s="53" t="s">
        <v>64</v>
      </c>
      <c r="E351" s="53" t="s">
        <v>103</v>
      </c>
      <c r="F351" s="97" t="s">
        <v>65</v>
      </c>
      <c r="G351" s="53" t="s">
        <v>68</v>
      </c>
      <c r="H351" s="53" t="s">
        <v>113</v>
      </c>
      <c r="I351" s="97" t="s">
        <v>69</v>
      </c>
      <c r="J351" s="93" t="s">
        <v>61</v>
      </c>
      <c r="K351" s="93" t="s">
        <v>112</v>
      </c>
      <c r="L351" s="97" t="s">
        <v>62</v>
      </c>
      <c r="M351" s="93" t="s">
        <v>8</v>
      </c>
      <c r="N351" s="93" t="s">
        <v>132</v>
      </c>
      <c r="O351" s="97" t="s">
        <v>14</v>
      </c>
      <c r="P351" s="93" t="s">
        <v>35</v>
      </c>
      <c r="Q351" s="93" t="s">
        <v>96</v>
      </c>
      <c r="R351" s="97" t="s">
        <v>124</v>
      </c>
      <c r="S351" s="95">
        <v>30</v>
      </c>
      <c r="T351" s="95">
        <v>30</v>
      </c>
      <c r="U351" s="97">
        <v>30</v>
      </c>
      <c r="V351" s="95">
        <v>24</v>
      </c>
      <c r="W351" s="95">
        <v>24</v>
      </c>
      <c r="X351" s="97" t="s">
        <v>32</v>
      </c>
      <c r="Y351" s="95" t="s">
        <v>63</v>
      </c>
      <c r="Z351" s="95" t="s">
        <v>162</v>
      </c>
      <c r="AA351" s="97" t="s">
        <v>122</v>
      </c>
      <c r="AB351" s="93" t="s">
        <v>8</v>
      </c>
      <c r="AC351" s="93" t="s">
        <v>132</v>
      </c>
      <c r="AD351" s="97" t="s">
        <v>15</v>
      </c>
      <c r="AE351" s="93" t="s">
        <v>46</v>
      </c>
      <c r="AF351" s="93" t="s">
        <v>129</v>
      </c>
      <c r="AG351" s="97" t="s">
        <v>86</v>
      </c>
      <c r="AH351" s="174">
        <v>2109.37</v>
      </c>
      <c r="AI351" s="163">
        <f t="shared" si="11"/>
        <v>0</v>
      </c>
      <c r="AJ351" s="23">
        <v>6</v>
      </c>
      <c r="AK351" s="23">
        <v>2451.6207692307694</v>
      </c>
      <c r="AL351" s="163">
        <f t="shared" si="10"/>
        <v>0</v>
      </c>
      <c r="AM351" s="23">
        <v>1</v>
      </c>
    </row>
    <row r="352" spans="1:39" x14ac:dyDescent="0.25">
      <c r="A352" s="88">
        <v>339</v>
      </c>
      <c r="B352" s="177"/>
      <c r="C352" s="91" t="s">
        <v>519</v>
      </c>
      <c r="D352" s="53" t="s">
        <v>64</v>
      </c>
      <c r="E352" s="53" t="s">
        <v>103</v>
      </c>
      <c r="F352" s="97" t="s">
        <v>65</v>
      </c>
      <c r="G352" s="53" t="s">
        <v>68</v>
      </c>
      <c r="H352" s="53" t="s">
        <v>113</v>
      </c>
      <c r="I352" s="97" t="s">
        <v>69</v>
      </c>
      <c r="J352" s="93" t="s">
        <v>61</v>
      </c>
      <c r="K352" s="93" t="s">
        <v>112</v>
      </c>
      <c r="L352" s="97" t="s">
        <v>62</v>
      </c>
      <c r="M352" s="93" t="s">
        <v>8</v>
      </c>
      <c r="N352" s="93" t="s">
        <v>132</v>
      </c>
      <c r="O352" s="97" t="s">
        <v>14</v>
      </c>
      <c r="P352" s="93" t="s">
        <v>35</v>
      </c>
      <c r="Q352" s="93" t="s">
        <v>96</v>
      </c>
      <c r="R352" s="97" t="s">
        <v>124</v>
      </c>
      <c r="S352" s="95">
        <v>36</v>
      </c>
      <c r="T352" s="95">
        <v>36</v>
      </c>
      <c r="U352" s="97">
        <v>36</v>
      </c>
      <c r="V352" s="95">
        <v>18</v>
      </c>
      <c r="W352" s="95">
        <v>18</v>
      </c>
      <c r="X352" s="97" t="s">
        <v>17</v>
      </c>
      <c r="Y352" s="95" t="s">
        <v>63</v>
      </c>
      <c r="Z352" s="95" t="s">
        <v>162</v>
      </c>
      <c r="AA352" s="97" t="s">
        <v>122</v>
      </c>
      <c r="AB352" s="93" t="s">
        <v>8</v>
      </c>
      <c r="AC352" s="93" t="s">
        <v>132</v>
      </c>
      <c r="AD352" s="97" t="s">
        <v>15</v>
      </c>
      <c r="AE352" s="93" t="s">
        <v>42</v>
      </c>
      <c r="AF352" s="93" t="s">
        <v>129</v>
      </c>
      <c r="AG352" s="97" t="s">
        <v>85</v>
      </c>
      <c r="AH352" s="174">
        <v>1990</v>
      </c>
      <c r="AI352" s="163">
        <f t="shared" si="11"/>
        <v>0</v>
      </c>
      <c r="AJ352" s="23">
        <v>6</v>
      </c>
      <c r="AK352" s="23">
        <v>2094.5353846153848</v>
      </c>
      <c r="AL352" s="163">
        <f t="shared" si="10"/>
        <v>0</v>
      </c>
      <c r="AM352" s="23">
        <v>1</v>
      </c>
    </row>
    <row r="353" spans="1:39" x14ac:dyDescent="0.25">
      <c r="A353" s="88">
        <v>340</v>
      </c>
      <c r="B353" s="177"/>
      <c r="C353" s="91" t="s">
        <v>520</v>
      </c>
      <c r="D353" s="53" t="s">
        <v>64</v>
      </c>
      <c r="E353" s="53" t="s">
        <v>103</v>
      </c>
      <c r="F353" s="97" t="s">
        <v>65</v>
      </c>
      <c r="G353" s="53" t="s">
        <v>68</v>
      </c>
      <c r="H353" s="53" t="s">
        <v>113</v>
      </c>
      <c r="I353" s="97" t="s">
        <v>69</v>
      </c>
      <c r="J353" s="93" t="s">
        <v>61</v>
      </c>
      <c r="K353" s="93" t="s">
        <v>112</v>
      </c>
      <c r="L353" s="97" t="s">
        <v>62</v>
      </c>
      <c r="M353" s="93" t="s">
        <v>8</v>
      </c>
      <c r="N353" s="93" t="s">
        <v>132</v>
      </c>
      <c r="O353" s="97" t="s">
        <v>14</v>
      </c>
      <c r="P353" s="93" t="s">
        <v>35</v>
      </c>
      <c r="Q353" s="93" t="s">
        <v>96</v>
      </c>
      <c r="R353" s="97" t="s">
        <v>124</v>
      </c>
      <c r="S353" s="95">
        <v>36</v>
      </c>
      <c r="T353" s="95">
        <v>36</v>
      </c>
      <c r="U353" s="97">
        <v>36</v>
      </c>
      <c r="V353" s="95">
        <v>18</v>
      </c>
      <c r="W353" s="95">
        <v>18</v>
      </c>
      <c r="X353" s="97" t="s">
        <v>17</v>
      </c>
      <c r="Y353" s="95" t="s">
        <v>63</v>
      </c>
      <c r="Z353" s="95" t="s">
        <v>162</v>
      </c>
      <c r="AA353" s="97" t="s">
        <v>122</v>
      </c>
      <c r="AB353" s="93" t="s">
        <v>8</v>
      </c>
      <c r="AC353" s="93" t="s">
        <v>132</v>
      </c>
      <c r="AD353" s="97" t="s">
        <v>15</v>
      </c>
      <c r="AE353" s="93" t="s">
        <v>46</v>
      </c>
      <c r="AF353" s="93" t="s">
        <v>129</v>
      </c>
      <c r="AG353" s="97" t="s">
        <v>86</v>
      </c>
      <c r="AH353" s="174">
        <v>2128.69</v>
      </c>
      <c r="AI353" s="163">
        <f t="shared" si="11"/>
        <v>0</v>
      </c>
      <c r="AJ353" s="23">
        <v>6</v>
      </c>
      <c r="AK353" s="23">
        <v>2494.1146153846157</v>
      </c>
      <c r="AL353" s="163">
        <f t="shared" si="10"/>
        <v>0</v>
      </c>
      <c r="AM353" s="23">
        <v>1</v>
      </c>
    </row>
    <row r="354" spans="1:39" x14ac:dyDescent="0.25">
      <c r="A354" s="88">
        <v>341</v>
      </c>
      <c r="B354" s="177"/>
      <c r="C354" s="91" t="s">
        <v>521</v>
      </c>
      <c r="D354" s="53" t="s">
        <v>64</v>
      </c>
      <c r="E354" s="53" t="s">
        <v>103</v>
      </c>
      <c r="F354" s="97" t="s">
        <v>65</v>
      </c>
      <c r="G354" s="53" t="s">
        <v>68</v>
      </c>
      <c r="H354" s="53" t="s">
        <v>113</v>
      </c>
      <c r="I354" s="97" t="s">
        <v>69</v>
      </c>
      <c r="J354" s="93" t="s">
        <v>61</v>
      </c>
      <c r="K354" s="93" t="s">
        <v>112</v>
      </c>
      <c r="L354" s="97" t="s">
        <v>62</v>
      </c>
      <c r="M354" s="93" t="s">
        <v>8</v>
      </c>
      <c r="N354" s="93" t="s">
        <v>132</v>
      </c>
      <c r="O354" s="97" t="s">
        <v>14</v>
      </c>
      <c r="P354" s="93" t="s">
        <v>35</v>
      </c>
      <c r="Q354" s="93" t="s">
        <v>96</v>
      </c>
      <c r="R354" s="97" t="s">
        <v>124</v>
      </c>
      <c r="S354" s="95">
        <v>36</v>
      </c>
      <c r="T354" s="95">
        <v>36</v>
      </c>
      <c r="U354" s="97">
        <v>36</v>
      </c>
      <c r="V354" s="95">
        <v>24</v>
      </c>
      <c r="W354" s="95">
        <v>24</v>
      </c>
      <c r="X354" s="97" t="s">
        <v>32</v>
      </c>
      <c r="Y354" s="95" t="s">
        <v>63</v>
      </c>
      <c r="Z354" s="95" t="s">
        <v>162</v>
      </c>
      <c r="AA354" s="97" t="s">
        <v>122</v>
      </c>
      <c r="AB354" s="93" t="s">
        <v>8</v>
      </c>
      <c r="AC354" s="93" t="s">
        <v>132</v>
      </c>
      <c r="AD354" s="97" t="s">
        <v>15</v>
      </c>
      <c r="AE354" s="93" t="s">
        <v>42</v>
      </c>
      <c r="AF354" s="93" t="s">
        <v>129</v>
      </c>
      <c r="AG354" s="97" t="s">
        <v>85</v>
      </c>
      <c r="AH354" s="174">
        <v>1990</v>
      </c>
      <c r="AI354" s="163">
        <f t="shared" si="11"/>
        <v>0</v>
      </c>
      <c r="AJ354" s="23">
        <v>6</v>
      </c>
      <c r="AK354" s="23">
        <v>2094.5353846153848</v>
      </c>
      <c r="AL354" s="163">
        <f t="shared" si="10"/>
        <v>0</v>
      </c>
      <c r="AM354" s="23">
        <v>1</v>
      </c>
    </row>
    <row r="355" spans="1:39" x14ac:dyDescent="0.25">
      <c r="A355" s="88">
        <v>342</v>
      </c>
      <c r="B355" s="177"/>
      <c r="C355" s="91" t="s">
        <v>522</v>
      </c>
      <c r="D355" s="53" t="s">
        <v>64</v>
      </c>
      <c r="E355" s="53" t="s">
        <v>103</v>
      </c>
      <c r="F355" s="97" t="s">
        <v>65</v>
      </c>
      <c r="G355" s="53" t="s">
        <v>68</v>
      </c>
      <c r="H355" s="53" t="s">
        <v>113</v>
      </c>
      <c r="I355" s="97" t="s">
        <v>69</v>
      </c>
      <c r="J355" s="93" t="s">
        <v>61</v>
      </c>
      <c r="K355" s="93" t="s">
        <v>112</v>
      </c>
      <c r="L355" s="97" t="s">
        <v>62</v>
      </c>
      <c r="M355" s="93" t="s">
        <v>8</v>
      </c>
      <c r="N355" s="93" t="s">
        <v>132</v>
      </c>
      <c r="O355" s="97" t="s">
        <v>14</v>
      </c>
      <c r="P355" s="93" t="s">
        <v>35</v>
      </c>
      <c r="Q355" s="93" t="s">
        <v>96</v>
      </c>
      <c r="R355" s="97" t="s">
        <v>124</v>
      </c>
      <c r="S355" s="95">
        <v>36</v>
      </c>
      <c r="T355" s="95">
        <v>36</v>
      </c>
      <c r="U355" s="97">
        <v>36</v>
      </c>
      <c r="V355" s="95">
        <v>24</v>
      </c>
      <c r="W355" s="95">
        <v>24</v>
      </c>
      <c r="X355" s="97" t="s">
        <v>32</v>
      </c>
      <c r="Y355" s="95" t="s">
        <v>63</v>
      </c>
      <c r="Z355" s="95" t="s">
        <v>162</v>
      </c>
      <c r="AA355" s="97" t="s">
        <v>122</v>
      </c>
      <c r="AB355" s="93" t="s">
        <v>8</v>
      </c>
      <c r="AC355" s="93" t="s">
        <v>132</v>
      </c>
      <c r="AD355" s="97" t="s">
        <v>15</v>
      </c>
      <c r="AE355" s="93" t="s">
        <v>46</v>
      </c>
      <c r="AF355" s="93" t="s">
        <v>129</v>
      </c>
      <c r="AG355" s="97" t="s">
        <v>86</v>
      </c>
      <c r="AH355" s="174">
        <v>2128.69</v>
      </c>
      <c r="AI355" s="163">
        <f t="shared" si="11"/>
        <v>0</v>
      </c>
      <c r="AJ355" s="23">
        <v>6</v>
      </c>
      <c r="AK355" s="23">
        <v>2494.1146153846157</v>
      </c>
      <c r="AL355" s="163">
        <f t="shared" si="10"/>
        <v>0</v>
      </c>
      <c r="AM355" s="23">
        <v>1</v>
      </c>
    </row>
    <row r="356" spans="1:39" x14ac:dyDescent="0.25">
      <c r="A356" s="88">
        <v>343</v>
      </c>
      <c r="B356" s="177"/>
      <c r="C356" s="91" t="s">
        <v>523</v>
      </c>
      <c r="D356" s="53" t="s">
        <v>64</v>
      </c>
      <c r="E356" s="53" t="s">
        <v>103</v>
      </c>
      <c r="F356" s="97" t="s">
        <v>65</v>
      </c>
      <c r="G356" s="53" t="s">
        <v>68</v>
      </c>
      <c r="H356" s="53" t="s">
        <v>113</v>
      </c>
      <c r="I356" s="97" t="s">
        <v>69</v>
      </c>
      <c r="J356" s="93" t="s">
        <v>61</v>
      </c>
      <c r="K356" s="93" t="s">
        <v>112</v>
      </c>
      <c r="L356" s="97" t="s">
        <v>62</v>
      </c>
      <c r="M356" s="93" t="s">
        <v>8</v>
      </c>
      <c r="N356" s="93" t="s">
        <v>132</v>
      </c>
      <c r="O356" s="97" t="s">
        <v>14</v>
      </c>
      <c r="P356" s="93" t="s">
        <v>35</v>
      </c>
      <c r="Q356" s="93" t="s">
        <v>96</v>
      </c>
      <c r="R356" s="97" t="s">
        <v>124</v>
      </c>
      <c r="S356" s="95">
        <v>48</v>
      </c>
      <c r="T356" s="95">
        <v>48</v>
      </c>
      <c r="U356" s="97">
        <v>48</v>
      </c>
      <c r="V356" s="95">
        <v>18</v>
      </c>
      <c r="W356" s="95">
        <v>18</v>
      </c>
      <c r="X356" s="97" t="s">
        <v>17</v>
      </c>
      <c r="Y356" s="95" t="s">
        <v>63</v>
      </c>
      <c r="Z356" s="95" t="s">
        <v>162</v>
      </c>
      <c r="AA356" s="97" t="s">
        <v>122</v>
      </c>
      <c r="AB356" s="93" t="s">
        <v>8</v>
      </c>
      <c r="AC356" s="93" t="s">
        <v>132</v>
      </c>
      <c r="AD356" s="97" t="s">
        <v>15</v>
      </c>
      <c r="AE356" s="93" t="s">
        <v>42</v>
      </c>
      <c r="AF356" s="93" t="s">
        <v>129</v>
      </c>
      <c r="AG356" s="97" t="s">
        <v>85</v>
      </c>
      <c r="AH356" s="174">
        <v>2029.31</v>
      </c>
      <c r="AI356" s="163">
        <f t="shared" si="11"/>
        <v>0</v>
      </c>
      <c r="AJ356" s="23">
        <v>6</v>
      </c>
      <c r="AK356" s="23">
        <v>2275.4769230769234</v>
      </c>
      <c r="AL356" s="163">
        <f t="shared" si="10"/>
        <v>0</v>
      </c>
      <c r="AM356" s="23">
        <v>1</v>
      </c>
    </row>
    <row r="357" spans="1:39" x14ac:dyDescent="0.25">
      <c r="A357" s="88">
        <v>344</v>
      </c>
      <c r="B357" s="177"/>
      <c r="C357" s="91" t="s">
        <v>524</v>
      </c>
      <c r="D357" s="53" t="s">
        <v>64</v>
      </c>
      <c r="E357" s="53" t="s">
        <v>103</v>
      </c>
      <c r="F357" s="97" t="s">
        <v>65</v>
      </c>
      <c r="G357" s="53" t="s">
        <v>68</v>
      </c>
      <c r="H357" s="53" t="s">
        <v>113</v>
      </c>
      <c r="I357" s="97" t="s">
        <v>69</v>
      </c>
      <c r="J357" s="93" t="s">
        <v>61</v>
      </c>
      <c r="K357" s="93" t="s">
        <v>112</v>
      </c>
      <c r="L357" s="97" t="s">
        <v>62</v>
      </c>
      <c r="M357" s="93" t="s">
        <v>8</v>
      </c>
      <c r="N357" s="93" t="s">
        <v>132</v>
      </c>
      <c r="O357" s="97" t="s">
        <v>14</v>
      </c>
      <c r="P357" s="93" t="s">
        <v>35</v>
      </c>
      <c r="Q357" s="93" t="s">
        <v>96</v>
      </c>
      <c r="R357" s="97" t="s">
        <v>124</v>
      </c>
      <c r="S357" s="95">
        <v>48</v>
      </c>
      <c r="T357" s="95">
        <v>48</v>
      </c>
      <c r="U357" s="97">
        <v>48</v>
      </c>
      <c r="V357" s="95">
        <v>18</v>
      </c>
      <c r="W357" s="95">
        <v>18</v>
      </c>
      <c r="X357" s="97" t="s">
        <v>17</v>
      </c>
      <c r="Y357" s="95" t="s">
        <v>63</v>
      </c>
      <c r="Z357" s="95" t="s">
        <v>162</v>
      </c>
      <c r="AA357" s="97" t="s">
        <v>122</v>
      </c>
      <c r="AB357" s="93" t="s">
        <v>8</v>
      </c>
      <c r="AC357" s="93" t="s">
        <v>132</v>
      </c>
      <c r="AD357" s="97" t="s">
        <v>15</v>
      </c>
      <c r="AE357" s="93" t="s">
        <v>46</v>
      </c>
      <c r="AF357" s="93" t="s">
        <v>129</v>
      </c>
      <c r="AG357" s="97" t="s">
        <v>86</v>
      </c>
      <c r="AH357" s="174">
        <v>2210.9299999999998</v>
      </c>
      <c r="AI357" s="163">
        <f t="shared" si="11"/>
        <v>0</v>
      </c>
      <c r="AJ357" s="23">
        <v>6</v>
      </c>
      <c r="AK357" s="23">
        <v>2675.0561538461543</v>
      </c>
      <c r="AL357" s="163">
        <f t="shared" si="10"/>
        <v>0</v>
      </c>
      <c r="AM357" s="23">
        <v>1</v>
      </c>
    </row>
    <row r="358" spans="1:39" x14ac:dyDescent="0.25">
      <c r="A358" s="88">
        <v>345</v>
      </c>
      <c r="B358" s="177"/>
      <c r="C358" s="91" t="s">
        <v>525</v>
      </c>
      <c r="D358" s="53" t="s">
        <v>64</v>
      </c>
      <c r="E358" s="53" t="s">
        <v>103</v>
      </c>
      <c r="F358" s="97" t="s">
        <v>65</v>
      </c>
      <c r="G358" s="53" t="s">
        <v>68</v>
      </c>
      <c r="H358" s="53" t="s">
        <v>113</v>
      </c>
      <c r="I358" s="97" t="s">
        <v>69</v>
      </c>
      <c r="J358" s="93" t="s">
        <v>61</v>
      </c>
      <c r="K358" s="93" t="s">
        <v>112</v>
      </c>
      <c r="L358" s="97" t="s">
        <v>62</v>
      </c>
      <c r="M358" s="93" t="s">
        <v>8</v>
      </c>
      <c r="N358" s="93" t="s">
        <v>132</v>
      </c>
      <c r="O358" s="97" t="s">
        <v>14</v>
      </c>
      <c r="P358" s="93" t="s">
        <v>35</v>
      </c>
      <c r="Q358" s="93" t="s">
        <v>96</v>
      </c>
      <c r="R358" s="97" t="s">
        <v>124</v>
      </c>
      <c r="S358" s="95">
        <v>48</v>
      </c>
      <c r="T358" s="95">
        <v>48</v>
      </c>
      <c r="U358" s="97">
        <v>48</v>
      </c>
      <c r="V358" s="95">
        <v>24</v>
      </c>
      <c r="W358" s="95">
        <v>24</v>
      </c>
      <c r="X358" s="97" t="s">
        <v>32</v>
      </c>
      <c r="Y358" s="95" t="s">
        <v>63</v>
      </c>
      <c r="Z358" s="95" t="s">
        <v>162</v>
      </c>
      <c r="AA358" s="97" t="s">
        <v>122</v>
      </c>
      <c r="AB358" s="93" t="s">
        <v>8</v>
      </c>
      <c r="AC358" s="93" t="s">
        <v>132</v>
      </c>
      <c r="AD358" s="97" t="s">
        <v>15</v>
      </c>
      <c r="AE358" s="93" t="s">
        <v>42</v>
      </c>
      <c r="AF358" s="93" t="s">
        <v>129</v>
      </c>
      <c r="AG358" s="97" t="s">
        <v>85</v>
      </c>
      <c r="AH358" s="174">
        <v>2029.31</v>
      </c>
      <c r="AI358" s="163">
        <f t="shared" si="11"/>
        <v>0</v>
      </c>
      <c r="AJ358" s="23">
        <v>6</v>
      </c>
      <c r="AK358" s="23">
        <v>2275.4769230769234</v>
      </c>
      <c r="AL358" s="163">
        <f t="shared" si="10"/>
        <v>0</v>
      </c>
      <c r="AM358" s="23">
        <v>1</v>
      </c>
    </row>
    <row r="359" spans="1:39" x14ac:dyDescent="0.25">
      <c r="A359" s="88">
        <v>346</v>
      </c>
      <c r="B359" s="177"/>
      <c r="C359" s="91" t="s">
        <v>526</v>
      </c>
      <c r="D359" s="53" t="s">
        <v>64</v>
      </c>
      <c r="E359" s="53" t="s">
        <v>103</v>
      </c>
      <c r="F359" s="97" t="s">
        <v>65</v>
      </c>
      <c r="G359" s="53" t="s">
        <v>68</v>
      </c>
      <c r="H359" s="53" t="s">
        <v>113</v>
      </c>
      <c r="I359" s="97" t="s">
        <v>69</v>
      </c>
      <c r="J359" s="93" t="s">
        <v>61</v>
      </c>
      <c r="K359" s="93" t="s">
        <v>112</v>
      </c>
      <c r="L359" s="97" t="s">
        <v>62</v>
      </c>
      <c r="M359" s="93" t="s">
        <v>8</v>
      </c>
      <c r="N359" s="93" t="s">
        <v>132</v>
      </c>
      <c r="O359" s="97" t="s">
        <v>14</v>
      </c>
      <c r="P359" s="93" t="s">
        <v>35</v>
      </c>
      <c r="Q359" s="93" t="s">
        <v>96</v>
      </c>
      <c r="R359" s="97" t="s">
        <v>124</v>
      </c>
      <c r="S359" s="95">
        <v>48</v>
      </c>
      <c r="T359" s="95">
        <v>48</v>
      </c>
      <c r="U359" s="97">
        <v>48</v>
      </c>
      <c r="V359" s="95">
        <v>24</v>
      </c>
      <c r="W359" s="95">
        <v>24</v>
      </c>
      <c r="X359" s="97" t="s">
        <v>32</v>
      </c>
      <c r="Y359" s="95" t="s">
        <v>63</v>
      </c>
      <c r="Z359" s="95" t="s">
        <v>162</v>
      </c>
      <c r="AA359" s="97" t="s">
        <v>122</v>
      </c>
      <c r="AB359" s="93" t="s">
        <v>8</v>
      </c>
      <c r="AC359" s="93" t="s">
        <v>132</v>
      </c>
      <c r="AD359" s="97" t="s">
        <v>15</v>
      </c>
      <c r="AE359" s="93" t="s">
        <v>46</v>
      </c>
      <c r="AF359" s="93" t="s">
        <v>129</v>
      </c>
      <c r="AG359" s="97" t="s">
        <v>86</v>
      </c>
      <c r="AH359" s="174">
        <v>2210.9299999999998</v>
      </c>
      <c r="AI359" s="163">
        <f t="shared" si="11"/>
        <v>0</v>
      </c>
      <c r="AJ359" s="23">
        <v>6</v>
      </c>
      <c r="AK359" s="23">
        <v>2675.0561538461543</v>
      </c>
      <c r="AL359" s="163">
        <f t="shared" si="10"/>
        <v>0</v>
      </c>
      <c r="AM359" s="23">
        <v>1</v>
      </c>
    </row>
    <row r="360" spans="1:39" x14ac:dyDescent="0.25">
      <c r="A360" s="88">
        <v>347</v>
      </c>
      <c r="B360" s="177"/>
      <c r="C360" s="91" t="s">
        <v>527</v>
      </c>
      <c r="D360" s="53" t="s">
        <v>154</v>
      </c>
      <c r="E360" s="53" t="s">
        <v>155</v>
      </c>
      <c r="F360" s="97" t="s">
        <v>70</v>
      </c>
      <c r="G360" s="53" t="s">
        <v>144</v>
      </c>
      <c r="H360" s="53" t="s">
        <v>146</v>
      </c>
      <c r="I360" s="97" t="s">
        <v>145</v>
      </c>
      <c r="J360" s="93" t="s">
        <v>71</v>
      </c>
      <c r="K360" s="93" t="s">
        <v>114</v>
      </c>
      <c r="L360" s="97" t="s">
        <v>72</v>
      </c>
      <c r="M360" s="93" t="s">
        <v>8</v>
      </c>
      <c r="N360" s="93" t="s">
        <v>132</v>
      </c>
      <c r="O360" s="97" t="s">
        <v>14</v>
      </c>
      <c r="P360" s="93" t="s">
        <v>16</v>
      </c>
      <c r="Q360" s="93" t="s">
        <v>575</v>
      </c>
      <c r="R360" s="97" t="s">
        <v>123</v>
      </c>
      <c r="S360" s="95">
        <v>12</v>
      </c>
      <c r="T360" s="95">
        <v>12</v>
      </c>
      <c r="U360" s="97">
        <v>12</v>
      </c>
      <c r="V360" s="95">
        <v>18</v>
      </c>
      <c r="W360" s="95">
        <v>18</v>
      </c>
      <c r="X360" s="97" t="s">
        <v>17</v>
      </c>
      <c r="Y360" s="95" t="s">
        <v>158</v>
      </c>
      <c r="Z360" s="95" t="s">
        <v>163</v>
      </c>
      <c r="AA360" s="97" t="s">
        <v>159</v>
      </c>
      <c r="AB360" s="93" t="s">
        <v>8</v>
      </c>
      <c r="AC360" s="93" t="s">
        <v>132</v>
      </c>
      <c r="AD360" s="97" t="s">
        <v>15</v>
      </c>
      <c r="AE360" s="93" t="s">
        <v>42</v>
      </c>
      <c r="AF360" s="93" t="s">
        <v>129</v>
      </c>
      <c r="AG360" s="97" t="s">
        <v>85</v>
      </c>
      <c r="AH360" s="174">
        <v>1990</v>
      </c>
      <c r="AI360" s="163">
        <f t="shared" si="11"/>
        <v>0</v>
      </c>
      <c r="AJ360" s="23">
        <v>18</v>
      </c>
      <c r="AK360" s="23">
        <v>709.32500000000005</v>
      </c>
      <c r="AL360" s="163">
        <f t="shared" si="10"/>
        <v>0</v>
      </c>
      <c r="AM360" s="23">
        <v>8</v>
      </c>
    </row>
    <row r="361" spans="1:39" x14ac:dyDescent="0.25">
      <c r="A361" s="88">
        <v>348</v>
      </c>
      <c r="B361" s="177"/>
      <c r="C361" s="91" t="s">
        <v>528</v>
      </c>
      <c r="D361" s="53" t="s">
        <v>154</v>
      </c>
      <c r="E361" s="53" t="s">
        <v>155</v>
      </c>
      <c r="F361" s="97" t="s">
        <v>70</v>
      </c>
      <c r="G361" s="53" t="s">
        <v>144</v>
      </c>
      <c r="H361" s="53" t="s">
        <v>146</v>
      </c>
      <c r="I361" s="97" t="s">
        <v>145</v>
      </c>
      <c r="J361" s="93" t="s">
        <v>71</v>
      </c>
      <c r="K361" s="93" t="s">
        <v>114</v>
      </c>
      <c r="L361" s="97" t="s">
        <v>72</v>
      </c>
      <c r="M361" s="93" t="s">
        <v>8</v>
      </c>
      <c r="N361" s="93" t="s">
        <v>132</v>
      </c>
      <c r="O361" s="97" t="s">
        <v>14</v>
      </c>
      <c r="P361" s="93" t="s">
        <v>16</v>
      </c>
      <c r="Q361" s="93" t="s">
        <v>575</v>
      </c>
      <c r="R361" s="97" t="s">
        <v>123</v>
      </c>
      <c r="S361" s="95">
        <v>12</v>
      </c>
      <c r="T361" s="95">
        <v>12</v>
      </c>
      <c r="U361" s="97">
        <v>12</v>
      </c>
      <c r="V361" s="95">
        <v>18</v>
      </c>
      <c r="W361" s="95">
        <v>18</v>
      </c>
      <c r="X361" s="97" t="s">
        <v>17</v>
      </c>
      <c r="Y361" s="95" t="s">
        <v>158</v>
      </c>
      <c r="Z361" s="95" t="s">
        <v>163</v>
      </c>
      <c r="AA361" s="97" t="s">
        <v>159</v>
      </c>
      <c r="AB361" s="93" t="s">
        <v>8</v>
      </c>
      <c r="AC361" s="93" t="s">
        <v>132</v>
      </c>
      <c r="AD361" s="97" t="s">
        <v>15</v>
      </c>
      <c r="AE361" s="93" t="s">
        <v>46</v>
      </c>
      <c r="AF361" s="93" t="s">
        <v>129</v>
      </c>
      <c r="AG361" s="97" t="s">
        <v>86</v>
      </c>
      <c r="AH361" s="174">
        <v>2239</v>
      </c>
      <c r="AI361" s="163">
        <f t="shared" si="11"/>
        <v>0</v>
      </c>
      <c r="AJ361" s="23">
        <v>18</v>
      </c>
      <c r="AK361" s="23">
        <v>943.1</v>
      </c>
      <c r="AL361" s="163">
        <f t="shared" si="10"/>
        <v>0</v>
      </c>
      <c r="AM361" s="23">
        <v>8</v>
      </c>
    </row>
    <row r="362" spans="1:39" x14ac:dyDescent="0.25">
      <c r="A362" s="88">
        <v>349</v>
      </c>
      <c r="B362" s="177"/>
      <c r="C362" s="91" t="s">
        <v>529</v>
      </c>
      <c r="D362" s="53" t="s">
        <v>154</v>
      </c>
      <c r="E362" s="53" t="s">
        <v>155</v>
      </c>
      <c r="F362" s="97" t="s">
        <v>70</v>
      </c>
      <c r="G362" s="53" t="s">
        <v>144</v>
      </c>
      <c r="H362" s="53" t="s">
        <v>146</v>
      </c>
      <c r="I362" s="97" t="s">
        <v>145</v>
      </c>
      <c r="J362" s="93" t="s">
        <v>71</v>
      </c>
      <c r="K362" s="93" t="s">
        <v>114</v>
      </c>
      <c r="L362" s="97" t="s">
        <v>72</v>
      </c>
      <c r="M362" s="93" t="s">
        <v>8</v>
      </c>
      <c r="N362" s="93" t="s">
        <v>132</v>
      </c>
      <c r="O362" s="97" t="s">
        <v>14</v>
      </c>
      <c r="P362" s="93" t="s">
        <v>16</v>
      </c>
      <c r="Q362" s="93" t="s">
        <v>575</v>
      </c>
      <c r="R362" s="97" t="s">
        <v>123</v>
      </c>
      <c r="S362" s="95">
        <v>12</v>
      </c>
      <c r="T362" s="95">
        <v>12</v>
      </c>
      <c r="U362" s="97">
        <v>12</v>
      </c>
      <c r="V362" s="95">
        <v>20</v>
      </c>
      <c r="W362" s="95">
        <v>20</v>
      </c>
      <c r="X362" s="97" t="s">
        <v>59</v>
      </c>
      <c r="Y362" s="95" t="s">
        <v>158</v>
      </c>
      <c r="Z362" s="95" t="s">
        <v>163</v>
      </c>
      <c r="AA362" s="97" t="s">
        <v>159</v>
      </c>
      <c r="AB362" s="93" t="s">
        <v>8</v>
      </c>
      <c r="AC362" s="93" t="s">
        <v>132</v>
      </c>
      <c r="AD362" s="97" t="s">
        <v>15</v>
      </c>
      <c r="AE362" s="93" t="s">
        <v>42</v>
      </c>
      <c r="AF362" s="93" t="s">
        <v>129</v>
      </c>
      <c r="AG362" s="97" t="s">
        <v>85</v>
      </c>
      <c r="AH362" s="174">
        <v>1990</v>
      </c>
      <c r="AI362" s="163">
        <f t="shared" si="11"/>
        <v>0</v>
      </c>
      <c r="AJ362" s="23">
        <v>17</v>
      </c>
      <c r="AK362" s="23">
        <v>753.85</v>
      </c>
      <c r="AL362" s="163">
        <f t="shared" si="10"/>
        <v>0</v>
      </c>
      <c r="AM362" s="23">
        <v>8</v>
      </c>
    </row>
    <row r="363" spans="1:39" x14ac:dyDescent="0.25">
      <c r="A363" s="88">
        <v>350</v>
      </c>
      <c r="B363" s="177"/>
      <c r="C363" s="91" t="s">
        <v>530</v>
      </c>
      <c r="D363" s="53" t="s">
        <v>154</v>
      </c>
      <c r="E363" s="53" t="s">
        <v>155</v>
      </c>
      <c r="F363" s="97" t="s">
        <v>70</v>
      </c>
      <c r="G363" s="53" t="s">
        <v>144</v>
      </c>
      <c r="H363" s="53" t="s">
        <v>146</v>
      </c>
      <c r="I363" s="97" t="s">
        <v>145</v>
      </c>
      <c r="J363" s="93" t="s">
        <v>71</v>
      </c>
      <c r="K363" s="93" t="s">
        <v>114</v>
      </c>
      <c r="L363" s="97" t="s">
        <v>72</v>
      </c>
      <c r="M363" s="93" t="s">
        <v>8</v>
      </c>
      <c r="N363" s="93" t="s">
        <v>132</v>
      </c>
      <c r="O363" s="97" t="s">
        <v>14</v>
      </c>
      <c r="P363" s="93" t="s">
        <v>16</v>
      </c>
      <c r="Q363" s="93" t="s">
        <v>575</v>
      </c>
      <c r="R363" s="97" t="s">
        <v>123</v>
      </c>
      <c r="S363" s="95">
        <v>12</v>
      </c>
      <c r="T363" s="95">
        <v>12</v>
      </c>
      <c r="U363" s="97">
        <v>12</v>
      </c>
      <c r="V363" s="95">
        <v>20</v>
      </c>
      <c r="W363" s="95">
        <v>20</v>
      </c>
      <c r="X363" s="97" t="s">
        <v>59</v>
      </c>
      <c r="Y363" s="95" t="s">
        <v>158</v>
      </c>
      <c r="Z363" s="95" t="s">
        <v>163</v>
      </c>
      <c r="AA363" s="97" t="s">
        <v>159</v>
      </c>
      <c r="AB363" s="93" t="s">
        <v>8</v>
      </c>
      <c r="AC363" s="93" t="s">
        <v>132</v>
      </c>
      <c r="AD363" s="97" t="s">
        <v>15</v>
      </c>
      <c r="AE363" s="93" t="s">
        <v>46</v>
      </c>
      <c r="AF363" s="93" t="s">
        <v>129</v>
      </c>
      <c r="AG363" s="97" t="s">
        <v>86</v>
      </c>
      <c r="AH363" s="174">
        <v>2478</v>
      </c>
      <c r="AI363" s="163">
        <f t="shared" si="11"/>
        <v>0</v>
      </c>
      <c r="AJ363" s="23">
        <v>17</v>
      </c>
      <c r="AK363" s="23">
        <v>987.625</v>
      </c>
      <c r="AL363" s="163">
        <f t="shared" si="10"/>
        <v>0</v>
      </c>
      <c r="AM363" s="23">
        <v>8</v>
      </c>
    </row>
    <row r="364" spans="1:39" x14ac:dyDescent="0.25">
      <c r="A364" s="88">
        <v>351</v>
      </c>
      <c r="B364" s="177"/>
      <c r="C364" s="91" t="s">
        <v>531</v>
      </c>
      <c r="D364" s="53" t="s">
        <v>154</v>
      </c>
      <c r="E364" s="53" t="s">
        <v>155</v>
      </c>
      <c r="F364" s="97" t="s">
        <v>70</v>
      </c>
      <c r="G364" s="53" t="s">
        <v>144</v>
      </c>
      <c r="H364" s="53" t="s">
        <v>146</v>
      </c>
      <c r="I364" s="97" t="s">
        <v>145</v>
      </c>
      <c r="J364" s="93" t="s">
        <v>71</v>
      </c>
      <c r="K364" s="93" t="s">
        <v>114</v>
      </c>
      <c r="L364" s="97" t="s">
        <v>72</v>
      </c>
      <c r="M364" s="93" t="s">
        <v>8</v>
      </c>
      <c r="N364" s="93" t="s">
        <v>132</v>
      </c>
      <c r="O364" s="97" t="s">
        <v>14</v>
      </c>
      <c r="P364" s="93" t="s">
        <v>16</v>
      </c>
      <c r="Q364" s="93" t="s">
        <v>575</v>
      </c>
      <c r="R364" s="97" t="s">
        <v>123</v>
      </c>
      <c r="S364" s="95">
        <v>18</v>
      </c>
      <c r="T364" s="95">
        <v>18</v>
      </c>
      <c r="U364" s="97">
        <v>18</v>
      </c>
      <c r="V364" s="95">
        <v>18</v>
      </c>
      <c r="W364" s="95">
        <v>18</v>
      </c>
      <c r="X364" s="97" t="s">
        <v>17</v>
      </c>
      <c r="Y364" s="95" t="s">
        <v>158</v>
      </c>
      <c r="Z364" s="95" t="s">
        <v>163</v>
      </c>
      <c r="AA364" s="97" t="s">
        <v>159</v>
      </c>
      <c r="AB364" s="93" t="s">
        <v>8</v>
      </c>
      <c r="AC364" s="93" t="s">
        <v>132</v>
      </c>
      <c r="AD364" s="97" t="s">
        <v>15</v>
      </c>
      <c r="AE364" s="93" t="s">
        <v>42</v>
      </c>
      <c r="AF364" s="93" t="s">
        <v>129</v>
      </c>
      <c r="AG364" s="97" t="s">
        <v>85</v>
      </c>
      <c r="AH364" s="174">
        <v>1990</v>
      </c>
      <c r="AI364" s="163">
        <f t="shared" si="11"/>
        <v>0</v>
      </c>
      <c r="AJ364" s="23">
        <v>18</v>
      </c>
      <c r="AK364" s="23">
        <v>745.8</v>
      </c>
      <c r="AL364" s="163">
        <f t="shared" si="10"/>
        <v>0</v>
      </c>
      <c r="AM364" s="23">
        <v>8</v>
      </c>
    </row>
    <row r="365" spans="1:39" x14ac:dyDescent="0.25">
      <c r="A365" s="88">
        <v>352</v>
      </c>
      <c r="B365" s="177"/>
      <c r="C365" s="91" t="s">
        <v>532</v>
      </c>
      <c r="D365" s="53" t="s">
        <v>154</v>
      </c>
      <c r="E365" s="53" t="s">
        <v>155</v>
      </c>
      <c r="F365" s="97" t="s">
        <v>70</v>
      </c>
      <c r="G365" s="53" t="s">
        <v>144</v>
      </c>
      <c r="H365" s="53" t="s">
        <v>146</v>
      </c>
      <c r="I365" s="97" t="s">
        <v>145</v>
      </c>
      <c r="J365" s="93" t="s">
        <v>71</v>
      </c>
      <c r="K365" s="93" t="s">
        <v>114</v>
      </c>
      <c r="L365" s="97" t="s">
        <v>72</v>
      </c>
      <c r="M365" s="93" t="s">
        <v>8</v>
      </c>
      <c r="N365" s="93" t="s">
        <v>132</v>
      </c>
      <c r="O365" s="97" t="s">
        <v>14</v>
      </c>
      <c r="P365" s="93" t="s">
        <v>16</v>
      </c>
      <c r="Q365" s="93" t="s">
        <v>575</v>
      </c>
      <c r="R365" s="97" t="s">
        <v>123</v>
      </c>
      <c r="S365" s="95">
        <v>18</v>
      </c>
      <c r="T365" s="95">
        <v>18</v>
      </c>
      <c r="U365" s="97">
        <v>18</v>
      </c>
      <c r="V365" s="95">
        <v>18</v>
      </c>
      <c r="W365" s="95">
        <v>18</v>
      </c>
      <c r="X365" s="97" t="s">
        <v>17</v>
      </c>
      <c r="Y365" s="95" t="s">
        <v>158</v>
      </c>
      <c r="Z365" s="95" t="s">
        <v>163</v>
      </c>
      <c r="AA365" s="97" t="s">
        <v>159</v>
      </c>
      <c r="AB365" s="93" t="s">
        <v>8</v>
      </c>
      <c r="AC365" s="93" t="s">
        <v>132</v>
      </c>
      <c r="AD365" s="97" t="s">
        <v>15</v>
      </c>
      <c r="AE365" s="93" t="s">
        <v>46</v>
      </c>
      <c r="AF365" s="93" t="s">
        <v>129</v>
      </c>
      <c r="AG365" s="97" t="s">
        <v>86</v>
      </c>
      <c r="AH365" s="174">
        <v>2239</v>
      </c>
      <c r="AI365" s="163">
        <f t="shared" si="11"/>
        <v>0</v>
      </c>
      <c r="AJ365" s="23">
        <v>18</v>
      </c>
      <c r="AK365" s="23">
        <v>979.57500000000005</v>
      </c>
      <c r="AL365" s="163">
        <f t="shared" si="10"/>
        <v>0</v>
      </c>
      <c r="AM365" s="23">
        <v>8</v>
      </c>
    </row>
    <row r="366" spans="1:39" x14ac:dyDescent="0.25">
      <c r="A366" s="88">
        <v>353</v>
      </c>
      <c r="B366" s="177"/>
      <c r="C366" s="91" t="s">
        <v>533</v>
      </c>
      <c r="D366" s="53" t="s">
        <v>154</v>
      </c>
      <c r="E366" s="53" t="s">
        <v>155</v>
      </c>
      <c r="F366" s="97" t="s">
        <v>70</v>
      </c>
      <c r="G366" s="53" t="s">
        <v>144</v>
      </c>
      <c r="H366" s="53" t="s">
        <v>146</v>
      </c>
      <c r="I366" s="97" t="s">
        <v>145</v>
      </c>
      <c r="J366" s="93" t="s">
        <v>71</v>
      </c>
      <c r="K366" s="93" t="s">
        <v>114</v>
      </c>
      <c r="L366" s="97" t="s">
        <v>72</v>
      </c>
      <c r="M366" s="93" t="s">
        <v>8</v>
      </c>
      <c r="N366" s="93" t="s">
        <v>132</v>
      </c>
      <c r="O366" s="97" t="s">
        <v>14</v>
      </c>
      <c r="P366" s="93" t="s">
        <v>16</v>
      </c>
      <c r="Q366" s="93" t="s">
        <v>575</v>
      </c>
      <c r="R366" s="97" t="s">
        <v>123</v>
      </c>
      <c r="S366" s="95">
        <v>18</v>
      </c>
      <c r="T366" s="95">
        <v>18</v>
      </c>
      <c r="U366" s="97">
        <v>18</v>
      </c>
      <c r="V366" s="95">
        <v>20</v>
      </c>
      <c r="W366" s="95">
        <v>20</v>
      </c>
      <c r="X366" s="97" t="s">
        <v>59</v>
      </c>
      <c r="Y366" s="95" t="s">
        <v>158</v>
      </c>
      <c r="Z366" s="95" t="s">
        <v>163</v>
      </c>
      <c r="AA366" s="97" t="s">
        <v>159</v>
      </c>
      <c r="AB366" s="93" t="s">
        <v>8</v>
      </c>
      <c r="AC366" s="93" t="s">
        <v>132</v>
      </c>
      <c r="AD366" s="97" t="s">
        <v>15</v>
      </c>
      <c r="AE366" s="93" t="s">
        <v>42</v>
      </c>
      <c r="AF366" s="93" t="s">
        <v>129</v>
      </c>
      <c r="AG366" s="97" t="s">
        <v>85</v>
      </c>
      <c r="AH366" s="174">
        <v>1990</v>
      </c>
      <c r="AI366" s="163">
        <f t="shared" si="11"/>
        <v>0</v>
      </c>
      <c r="AJ366" s="23">
        <v>17</v>
      </c>
      <c r="AK366" s="23">
        <v>792.92499999999995</v>
      </c>
      <c r="AL366" s="163">
        <f t="shared" si="10"/>
        <v>0</v>
      </c>
      <c r="AM366" s="23">
        <v>8</v>
      </c>
    </row>
    <row r="367" spans="1:39" x14ac:dyDescent="0.25">
      <c r="A367" s="88">
        <v>354</v>
      </c>
      <c r="B367" s="177"/>
      <c r="C367" s="91" t="s">
        <v>534</v>
      </c>
      <c r="D367" s="53" t="s">
        <v>154</v>
      </c>
      <c r="E367" s="53" t="s">
        <v>155</v>
      </c>
      <c r="F367" s="97" t="s">
        <v>70</v>
      </c>
      <c r="G367" s="53" t="s">
        <v>144</v>
      </c>
      <c r="H367" s="53" t="s">
        <v>146</v>
      </c>
      <c r="I367" s="97" t="s">
        <v>145</v>
      </c>
      <c r="J367" s="93" t="s">
        <v>71</v>
      </c>
      <c r="K367" s="93" t="s">
        <v>114</v>
      </c>
      <c r="L367" s="97" t="s">
        <v>72</v>
      </c>
      <c r="M367" s="93" t="s">
        <v>8</v>
      </c>
      <c r="N367" s="93" t="s">
        <v>132</v>
      </c>
      <c r="O367" s="97" t="s">
        <v>14</v>
      </c>
      <c r="P367" s="93" t="s">
        <v>16</v>
      </c>
      <c r="Q367" s="93" t="s">
        <v>575</v>
      </c>
      <c r="R367" s="97" t="s">
        <v>123</v>
      </c>
      <c r="S367" s="95">
        <v>18</v>
      </c>
      <c r="T367" s="95">
        <v>18</v>
      </c>
      <c r="U367" s="97">
        <v>18</v>
      </c>
      <c r="V367" s="95">
        <v>20</v>
      </c>
      <c r="W367" s="95">
        <v>20</v>
      </c>
      <c r="X367" s="97" t="s">
        <v>59</v>
      </c>
      <c r="Y367" s="95" t="s">
        <v>158</v>
      </c>
      <c r="Z367" s="95" t="s">
        <v>163</v>
      </c>
      <c r="AA367" s="97" t="s">
        <v>159</v>
      </c>
      <c r="AB367" s="93" t="s">
        <v>8</v>
      </c>
      <c r="AC367" s="93" t="s">
        <v>132</v>
      </c>
      <c r="AD367" s="97" t="s">
        <v>15</v>
      </c>
      <c r="AE367" s="93" t="s">
        <v>46</v>
      </c>
      <c r="AF367" s="93" t="s">
        <v>129</v>
      </c>
      <c r="AG367" s="97" t="s">
        <v>86</v>
      </c>
      <c r="AH367" s="174">
        <v>2478</v>
      </c>
      <c r="AI367" s="163">
        <f t="shared" si="11"/>
        <v>0</v>
      </c>
      <c r="AJ367" s="23">
        <v>17</v>
      </c>
      <c r="AK367" s="23">
        <v>1026.7</v>
      </c>
      <c r="AL367" s="163">
        <f t="shared" si="10"/>
        <v>0</v>
      </c>
      <c r="AM367" s="23">
        <v>8</v>
      </c>
    </row>
    <row r="368" spans="1:39" x14ac:dyDescent="0.25">
      <c r="A368" s="88">
        <v>355</v>
      </c>
      <c r="B368" s="177"/>
      <c r="C368" s="91" t="s">
        <v>535</v>
      </c>
      <c r="D368" s="53" t="s">
        <v>154</v>
      </c>
      <c r="E368" s="53" t="s">
        <v>155</v>
      </c>
      <c r="F368" s="97" t="s">
        <v>70</v>
      </c>
      <c r="G368" s="53" t="s">
        <v>144</v>
      </c>
      <c r="H368" s="53" t="s">
        <v>146</v>
      </c>
      <c r="I368" s="97" t="s">
        <v>145</v>
      </c>
      <c r="J368" s="93" t="s">
        <v>71</v>
      </c>
      <c r="K368" s="93" t="s">
        <v>114</v>
      </c>
      <c r="L368" s="97" t="s">
        <v>72</v>
      </c>
      <c r="M368" s="93" t="s">
        <v>8</v>
      </c>
      <c r="N368" s="93" t="s">
        <v>132</v>
      </c>
      <c r="O368" s="97" t="s">
        <v>14</v>
      </c>
      <c r="P368" s="93" t="s">
        <v>35</v>
      </c>
      <c r="Q368" s="93" t="s">
        <v>96</v>
      </c>
      <c r="R368" s="97" t="s">
        <v>124</v>
      </c>
      <c r="S368" s="95">
        <v>12</v>
      </c>
      <c r="T368" s="95">
        <v>12</v>
      </c>
      <c r="U368" s="97">
        <v>12</v>
      </c>
      <c r="V368" s="95">
        <v>18</v>
      </c>
      <c r="W368" s="95">
        <v>18</v>
      </c>
      <c r="X368" s="97" t="s">
        <v>17</v>
      </c>
      <c r="Y368" s="95" t="s">
        <v>158</v>
      </c>
      <c r="Z368" s="95" t="s">
        <v>163</v>
      </c>
      <c r="AA368" s="97" t="s">
        <v>159</v>
      </c>
      <c r="AB368" s="93" t="s">
        <v>8</v>
      </c>
      <c r="AC368" s="93" t="s">
        <v>132</v>
      </c>
      <c r="AD368" s="97" t="s">
        <v>15</v>
      </c>
      <c r="AE368" s="93" t="s">
        <v>42</v>
      </c>
      <c r="AF368" s="93" t="s">
        <v>129</v>
      </c>
      <c r="AG368" s="97" t="s">
        <v>85</v>
      </c>
      <c r="AH368" s="174">
        <v>744</v>
      </c>
      <c r="AI368" s="163">
        <f t="shared" si="11"/>
        <v>0</v>
      </c>
      <c r="AJ368" s="23">
        <v>19</v>
      </c>
      <c r="AK368" s="23">
        <v>616.20000000000005</v>
      </c>
      <c r="AL368" s="163">
        <f t="shared" si="10"/>
        <v>0</v>
      </c>
      <c r="AM368" s="23">
        <v>8</v>
      </c>
    </row>
    <row r="369" spans="1:39" x14ac:dyDescent="0.25">
      <c r="A369" s="88">
        <v>356</v>
      </c>
      <c r="B369" s="177"/>
      <c r="C369" s="91" t="s">
        <v>536</v>
      </c>
      <c r="D369" s="53" t="s">
        <v>154</v>
      </c>
      <c r="E369" s="53" t="s">
        <v>155</v>
      </c>
      <c r="F369" s="97" t="s">
        <v>70</v>
      </c>
      <c r="G369" s="53" t="s">
        <v>144</v>
      </c>
      <c r="H369" s="53" t="s">
        <v>146</v>
      </c>
      <c r="I369" s="97" t="s">
        <v>145</v>
      </c>
      <c r="J369" s="93" t="s">
        <v>71</v>
      </c>
      <c r="K369" s="93" t="s">
        <v>114</v>
      </c>
      <c r="L369" s="97" t="s">
        <v>72</v>
      </c>
      <c r="M369" s="93" t="s">
        <v>8</v>
      </c>
      <c r="N369" s="93" t="s">
        <v>132</v>
      </c>
      <c r="O369" s="97" t="s">
        <v>14</v>
      </c>
      <c r="P369" s="93" t="s">
        <v>35</v>
      </c>
      <c r="Q369" s="93" t="s">
        <v>96</v>
      </c>
      <c r="R369" s="97" t="s">
        <v>124</v>
      </c>
      <c r="S369" s="95">
        <v>12</v>
      </c>
      <c r="T369" s="95">
        <v>12</v>
      </c>
      <c r="U369" s="97">
        <v>12</v>
      </c>
      <c r="V369" s="95">
        <v>18</v>
      </c>
      <c r="W369" s="95">
        <v>18</v>
      </c>
      <c r="X369" s="97" t="s">
        <v>17</v>
      </c>
      <c r="Y369" s="95" t="s">
        <v>158</v>
      </c>
      <c r="Z369" s="95" t="s">
        <v>163</v>
      </c>
      <c r="AA369" s="97" t="s">
        <v>159</v>
      </c>
      <c r="AB369" s="93" t="s">
        <v>8</v>
      </c>
      <c r="AC369" s="93" t="s">
        <v>132</v>
      </c>
      <c r="AD369" s="97" t="s">
        <v>15</v>
      </c>
      <c r="AE369" s="93" t="s">
        <v>46</v>
      </c>
      <c r="AF369" s="93" t="s">
        <v>129</v>
      </c>
      <c r="AG369" s="97" t="s">
        <v>86</v>
      </c>
      <c r="AH369" s="174">
        <v>1104</v>
      </c>
      <c r="AI369" s="163">
        <f t="shared" si="11"/>
        <v>0</v>
      </c>
      <c r="AJ369" s="23">
        <v>19</v>
      </c>
      <c r="AK369" s="23">
        <v>720.2</v>
      </c>
      <c r="AL369" s="163">
        <f t="shared" si="10"/>
        <v>0</v>
      </c>
      <c r="AM369" s="23">
        <v>8</v>
      </c>
    </row>
    <row r="370" spans="1:39" x14ac:dyDescent="0.25">
      <c r="A370" s="88">
        <v>357</v>
      </c>
      <c r="B370" s="177"/>
      <c r="C370" s="91" t="s">
        <v>537</v>
      </c>
      <c r="D370" s="53" t="s">
        <v>154</v>
      </c>
      <c r="E370" s="53" t="s">
        <v>155</v>
      </c>
      <c r="F370" s="97" t="s">
        <v>70</v>
      </c>
      <c r="G370" s="53" t="s">
        <v>144</v>
      </c>
      <c r="H370" s="53" t="s">
        <v>146</v>
      </c>
      <c r="I370" s="97" t="s">
        <v>145</v>
      </c>
      <c r="J370" s="93" t="s">
        <v>71</v>
      </c>
      <c r="K370" s="93" t="s">
        <v>114</v>
      </c>
      <c r="L370" s="97" t="s">
        <v>72</v>
      </c>
      <c r="M370" s="93" t="s">
        <v>8</v>
      </c>
      <c r="N370" s="93" t="s">
        <v>132</v>
      </c>
      <c r="O370" s="97" t="s">
        <v>14</v>
      </c>
      <c r="P370" s="93" t="s">
        <v>35</v>
      </c>
      <c r="Q370" s="93" t="s">
        <v>96</v>
      </c>
      <c r="R370" s="97" t="s">
        <v>124</v>
      </c>
      <c r="S370" s="95">
        <v>12</v>
      </c>
      <c r="T370" s="95">
        <v>12</v>
      </c>
      <c r="U370" s="97">
        <v>12</v>
      </c>
      <c r="V370" s="95">
        <v>20</v>
      </c>
      <c r="W370" s="95">
        <v>20</v>
      </c>
      <c r="X370" s="97" t="s">
        <v>59</v>
      </c>
      <c r="Y370" s="95" t="s">
        <v>158</v>
      </c>
      <c r="Z370" s="95" t="s">
        <v>163</v>
      </c>
      <c r="AA370" s="97" t="s">
        <v>159</v>
      </c>
      <c r="AB370" s="93" t="s">
        <v>8</v>
      </c>
      <c r="AC370" s="93" t="s">
        <v>132</v>
      </c>
      <c r="AD370" s="97" t="s">
        <v>15</v>
      </c>
      <c r="AE370" s="93" t="s">
        <v>42</v>
      </c>
      <c r="AF370" s="93" t="s">
        <v>129</v>
      </c>
      <c r="AG370" s="97" t="s">
        <v>85</v>
      </c>
      <c r="AH370" s="174">
        <v>756</v>
      </c>
      <c r="AI370" s="163">
        <f t="shared" si="11"/>
        <v>0</v>
      </c>
      <c r="AJ370" s="23">
        <v>19</v>
      </c>
      <c r="AK370" s="23">
        <v>616.20000000000005</v>
      </c>
      <c r="AL370" s="163">
        <f t="shared" si="10"/>
        <v>0</v>
      </c>
      <c r="AM370" s="23">
        <v>8</v>
      </c>
    </row>
    <row r="371" spans="1:39" x14ac:dyDescent="0.25">
      <c r="A371" s="88">
        <v>358</v>
      </c>
      <c r="B371" s="177"/>
      <c r="C371" s="91" t="s">
        <v>538</v>
      </c>
      <c r="D371" s="53" t="s">
        <v>154</v>
      </c>
      <c r="E371" s="53" t="s">
        <v>155</v>
      </c>
      <c r="F371" s="97" t="s">
        <v>70</v>
      </c>
      <c r="G371" s="53" t="s">
        <v>144</v>
      </c>
      <c r="H371" s="53" t="s">
        <v>146</v>
      </c>
      <c r="I371" s="97" t="s">
        <v>145</v>
      </c>
      <c r="J371" s="93" t="s">
        <v>71</v>
      </c>
      <c r="K371" s="93" t="s">
        <v>114</v>
      </c>
      <c r="L371" s="97" t="s">
        <v>72</v>
      </c>
      <c r="M371" s="93" t="s">
        <v>8</v>
      </c>
      <c r="N371" s="93" t="s">
        <v>132</v>
      </c>
      <c r="O371" s="97" t="s">
        <v>14</v>
      </c>
      <c r="P371" s="93" t="s">
        <v>35</v>
      </c>
      <c r="Q371" s="93" t="s">
        <v>96</v>
      </c>
      <c r="R371" s="97" t="s">
        <v>124</v>
      </c>
      <c r="S371" s="95">
        <v>12</v>
      </c>
      <c r="T371" s="95">
        <v>12</v>
      </c>
      <c r="U371" s="97">
        <v>12</v>
      </c>
      <c r="V371" s="95">
        <v>20</v>
      </c>
      <c r="W371" s="95">
        <v>20</v>
      </c>
      <c r="X371" s="97" t="s">
        <v>59</v>
      </c>
      <c r="Y371" s="95" t="s">
        <v>158</v>
      </c>
      <c r="Z371" s="95" t="s">
        <v>163</v>
      </c>
      <c r="AA371" s="97" t="s">
        <v>159</v>
      </c>
      <c r="AB371" s="93" t="s">
        <v>8</v>
      </c>
      <c r="AC371" s="93" t="s">
        <v>132</v>
      </c>
      <c r="AD371" s="97" t="s">
        <v>15</v>
      </c>
      <c r="AE371" s="93" t="s">
        <v>46</v>
      </c>
      <c r="AF371" s="93" t="s">
        <v>129</v>
      </c>
      <c r="AG371" s="97" t="s">
        <v>86</v>
      </c>
      <c r="AH371" s="174">
        <v>1116</v>
      </c>
      <c r="AI371" s="163">
        <f t="shared" si="11"/>
        <v>0</v>
      </c>
      <c r="AJ371" s="23">
        <v>19</v>
      </c>
      <c r="AK371" s="23">
        <v>720.2</v>
      </c>
      <c r="AL371" s="163">
        <f t="shared" si="10"/>
        <v>0</v>
      </c>
      <c r="AM371" s="23">
        <v>8</v>
      </c>
    </row>
    <row r="372" spans="1:39" x14ac:dyDescent="0.25">
      <c r="A372" s="88">
        <v>359</v>
      </c>
      <c r="B372" s="177"/>
      <c r="C372" s="91" t="s">
        <v>539</v>
      </c>
      <c r="D372" s="53" t="s">
        <v>154</v>
      </c>
      <c r="E372" s="53" t="s">
        <v>155</v>
      </c>
      <c r="F372" s="97" t="s">
        <v>70</v>
      </c>
      <c r="G372" s="53" t="s">
        <v>144</v>
      </c>
      <c r="H372" s="53" t="s">
        <v>146</v>
      </c>
      <c r="I372" s="97" t="s">
        <v>145</v>
      </c>
      <c r="J372" s="93" t="s">
        <v>71</v>
      </c>
      <c r="K372" s="93" t="s">
        <v>114</v>
      </c>
      <c r="L372" s="97" t="s">
        <v>72</v>
      </c>
      <c r="M372" s="93" t="s">
        <v>8</v>
      </c>
      <c r="N372" s="93" t="s">
        <v>132</v>
      </c>
      <c r="O372" s="97" t="s">
        <v>14</v>
      </c>
      <c r="P372" s="93" t="s">
        <v>35</v>
      </c>
      <c r="Q372" s="93" t="s">
        <v>96</v>
      </c>
      <c r="R372" s="97" t="s">
        <v>124</v>
      </c>
      <c r="S372" s="95">
        <v>18</v>
      </c>
      <c r="T372" s="95">
        <v>18</v>
      </c>
      <c r="U372" s="97">
        <v>18</v>
      </c>
      <c r="V372" s="95">
        <v>18</v>
      </c>
      <c r="W372" s="95">
        <v>18</v>
      </c>
      <c r="X372" s="97" t="s">
        <v>17</v>
      </c>
      <c r="Y372" s="95" t="s">
        <v>158</v>
      </c>
      <c r="Z372" s="95" t="s">
        <v>163</v>
      </c>
      <c r="AA372" s="97" t="s">
        <v>159</v>
      </c>
      <c r="AB372" s="93" t="s">
        <v>8</v>
      </c>
      <c r="AC372" s="93" t="s">
        <v>132</v>
      </c>
      <c r="AD372" s="97" t="s">
        <v>15</v>
      </c>
      <c r="AE372" s="93" t="s">
        <v>42</v>
      </c>
      <c r="AF372" s="93" t="s">
        <v>129</v>
      </c>
      <c r="AG372" s="97" t="s">
        <v>85</v>
      </c>
      <c r="AH372" s="174">
        <v>1160.5</v>
      </c>
      <c r="AI372" s="163">
        <f t="shared" si="11"/>
        <v>0</v>
      </c>
      <c r="AJ372" s="23">
        <v>18</v>
      </c>
      <c r="AK372" s="23">
        <v>681.2</v>
      </c>
      <c r="AL372" s="163">
        <f t="shared" si="10"/>
        <v>0</v>
      </c>
      <c r="AM372" s="23">
        <v>8</v>
      </c>
    </row>
    <row r="373" spans="1:39" x14ac:dyDescent="0.25">
      <c r="A373" s="88">
        <v>360</v>
      </c>
      <c r="B373" s="177"/>
      <c r="C373" s="91" t="s">
        <v>540</v>
      </c>
      <c r="D373" s="53" t="s">
        <v>154</v>
      </c>
      <c r="E373" s="53" t="s">
        <v>155</v>
      </c>
      <c r="F373" s="97" t="s">
        <v>70</v>
      </c>
      <c r="G373" s="53" t="s">
        <v>144</v>
      </c>
      <c r="H373" s="53" t="s">
        <v>146</v>
      </c>
      <c r="I373" s="97" t="s">
        <v>145</v>
      </c>
      <c r="J373" s="93" t="s">
        <v>71</v>
      </c>
      <c r="K373" s="93" t="s">
        <v>114</v>
      </c>
      <c r="L373" s="97" t="s">
        <v>72</v>
      </c>
      <c r="M373" s="93" t="s">
        <v>8</v>
      </c>
      <c r="N373" s="93" t="s">
        <v>132</v>
      </c>
      <c r="O373" s="97" t="s">
        <v>14</v>
      </c>
      <c r="P373" s="93" t="s">
        <v>35</v>
      </c>
      <c r="Q373" s="93" t="s">
        <v>96</v>
      </c>
      <c r="R373" s="97" t="s">
        <v>124</v>
      </c>
      <c r="S373" s="95">
        <v>18</v>
      </c>
      <c r="T373" s="95">
        <v>18</v>
      </c>
      <c r="U373" s="97">
        <v>18</v>
      </c>
      <c r="V373" s="95">
        <v>18</v>
      </c>
      <c r="W373" s="95">
        <v>18</v>
      </c>
      <c r="X373" s="97" t="s">
        <v>17</v>
      </c>
      <c r="Y373" s="95" t="s">
        <v>158</v>
      </c>
      <c r="Z373" s="95" t="s">
        <v>163</v>
      </c>
      <c r="AA373" s="97" t="s">
        <v>159</v>
      </c>
      <c r="AB373" s="93" t="s">
        <v>8</v>
      </c>
      <c r="AC373" s="93" t="s">
        <v>132</v>
      </c>
      <c r="AD373" s="97" t="s">
        <v>15</v>
      </c>
      <c r="AE373" s="93" t="s">
        <v>46</v>
      </c>
      <c r="AF373" s="93" t="s">
        <v>129</v>
      </c>
      <c r="AG373" s="97" t="s">
        <v>86</v>
      </c>
      <c r="AH373" s="174">
        <v>1584.5</v>
      </c>
      <c r="AI373" s="163">
        <f t="shared" si="11"/>
        <v>0</v>
      </c>
      <c r="AJ373" s="23">
        <v>18</v>
      </c>
      <c r="AK373" s="23">
        <v>785.2</v>
      </c>
      <c r="AL373" s="163">
        <f t="shared" si="10"/>
        <v>0</v>
      </c>
      <c r="AM373" s="23">
        <v>8</v>
      </c>
    </row>
    <row r="374" spans="1:39" x14ac:dyDescent="0.25">
      <c r="A374" s="88">
        <v>361</v>
      </c>
      <c r="B374" s="177"/>
      <c r="C374" s="91" t="s">
        <v>541</v>
      </c>
      <c r="D374" s="53" t="s">
        <v>154</v>
      </c>
      <c r="E374" s="53" t="s">
        <v>155</v>
      </c>
      <c r="F374" s="97" t="s">
        <v>70</v>
      </c>
      <c r="G374" s="53" t="s">
        <v>144</v>
      </c>
      <c r="H374" s="53" t="s">
        <v>146</v>
      </c>
      <c r="I374" s="97" t="s">
        <v>145</v>
      </c>
      <c r="J374" s="93" t="s">
        <v>71</v>
      </c>
      <c r="K374" s="93" t="s">
        <v>114</v>
      </c>
      <c r="L374" s="97" t="s">
        <v>72</v>
      </c>
      <c r="M374" s="93" t="s">
        <v>8</v>
      </c>
      <c r="N374" s="93" t="s">
        <v>132</v>
      </c>
      <c r="O374" s="97" t="s">
        <v>14</v>
      </c>
      <c r="P374" s="93" t="s">
        <v>35</v>
      </c>
      <c r="Q374" s="93" t="s">
        <v>96</v>
      </c>
      <c r="R374" s="97" t="s">
        <v>124</v>
      </c>
      <c r="S374" s="95">
        <v>18</v>
      </c>
      <c r="T374" s="95">
        <v>18</v>
      </c>
      <c r="U374" s="97">
        <v>18</v>
      </c>
      <c r="V374" s="95">
        <v>20</v>
      </c>
      <c r="W374" s="95">
        <v>20</v>
      </c>
      <c r="X374" s="97" t="s">
        <v>59</v>
      </c>
      <c r="Y374" s="95" t="s">
        <v>158</v>
      </c>
      <c r="Z374" s="95" t="s">
        <v>163</v>
      </c>
      <c r="AA374" s="97" t="s">
        <v>159</v>
      </c>
      <c r="AB374" s="93" t="s">
        <v>8</v>
      </c>
      <c r="AC374" s="93" t="s">
        <v>132</v>
      </c>
      <c r="AD374" s="97" t="s">
        <v>15</v>
      </c>
      <c r="AE374" s="93" t="s">
        <v>42</v>
      </c>
      <c r="AF374" s="93" t="s">
        <v>129</v>
      </c>
      <c r="AG374" s="97" t="s">
        <v>85</v>
      </c>
      <c r="AH374" s="174">
        <v>1491</v>
      </c>
      <c r="AI374" s="163">
        <f t="shared" si="11"/>
        <v>0</v>
      </c>
      <c r="AJ374" s="23">
        <v>18</v>
      </c>
      <c r="AK374" s="23">
        <v>681.2</v>
      </c>
      <c r="AL374" s="163">
        <f t="shared" si="10"/>
        <v>0</v>
      </c>
      <c r="AM374" s="23">
        <v>8</v>
      </c>
    </row>
    <row r="375" spans="1:39" x14ac:dyDescent="0.25">
      <c r="A375" s="88">
        <v>362</v>
      </c>
      <c r="B375" s="177"/>
      <c r="C375" s="91" t="s">
        <v>542</v>
      </c>
      <c r="D375" s="53" t="s">
        <v>154</v>
      </c>
      <c r="E375" s="53" t="s">
        <v>155</v>
      </c>
      <c r="F375" s="97" t="s">
        <v>70</v>
      </c>
      <c r="G375" s="53" t="s">
        <v>144</v>
      </c>
      <c r="H375" s="53" t="s">
        <v>146</v>
      </c>
      <c r="I375" s="97" t="s">
        <v>145</v>
      </c>
      <c r="J375" s="93" t="s">
        <v>71</v>
      </c>
      <c r="K375" s="93" t="s">
        <v>114</v>
      </c>
      <c r="L375" s="97" t="s">
        <v>72</v>
      </c>
      <c r="M375" s="93" t="s">
        <v>8</v>
      </c>
      <c r="N375" s="93" t="s">
        <v>132</v>
      </c>
      <c r="O375" s="97" t="s">
        <v>14</v>
      </c>
      <c r="P375" s="93" t="s">
        <v>35</v>
      </c>
      <c r="Q375" s="93" t="s">
        <v>96</v>
      </c>
      <c r="R375" s="97" t="s">
        <v>124</v>
      </c>
      <c r="S375" s="95">
        <v>18</v>
      </c>
      <c r="T375" s="95">
        <v>18</v>
      </c>
      <c r="U375" s="97">
        <v>18</v>
      </c>
      <c r="V375" s="95">
        <v>20</v>
      </c>
      <c r="W375" s="95">
        <v>20</v>
      </c>
      <c r="X375" s="97" t="s">
        <v>59</v>
      </c>
      <c r="Y375" s="95" t="s">
        <v>158</v>
      </c>
      <c r="Z375" s="95" t="s">
        <v>163</v>
      </c>
      <c r="AA375" s="97" t="s">
        <v>159</v>
      </c>
      <c r="AB375" s="93" t="s">
        <v>8</v>
      </c>
      <c r="AC375" s="93" t="s">
        <v>132</v>
      </c>
      <c r="AD375" s="97" t="s">
        <v>15</v>
      </c>
      <c r="AE375" s="93" t="s">
        <v>46</v>
      </c>
      <c r="AF375" s="93" t="s">
        <v>129</v>
      </c>
      <c r="AG375" s="97" t="s">
        <v>86</v>
      </c>
      <c r="AH375" s="174">
        <v>1915</v>
      </c>
      <c r="AI375" s="163">
        <f t="shared" si="11"/>
        <v>0</v>
      </c>
      <c r="AJ375" s="23">
        <v>18</v>
      </c>
      <c r="AK375" s="23">
        <v>785.2</v>
      </c>
      <c r="AL375" s="163">
        <f t="shared" si="10"/>
        <v>0</v>
      </c>
      <c r="AM375" s="23">
        <v>8</v>
      </c>
    </row>
    <row r="376" spans="1:39" x14ac:dyDescent="0.25">
      <c r="A376" s="88">
        <v>363</v>
      </c>
      <c r="B376" s="177"/>
      <c r="C376" s="91" t="s">
        <v>543</v>
      </c>
      <c r="D376" s="53" t="s">
        <v>154</v>
      </c>
      <c r="E376" s="53" t="s">
        <v>155</v>
      </c>
      <c r="F376" s="97" t="s">
        <v>70</v>
      </c>
      <c r="G376" s="53" t="s">
        <v>144</v>
      </c>
      <c r="H376" s="53" t="s">
        <v>146</v>
      </c>
      <c r="I376" s="97" t="s">
        <v>145</v>
      </c>
      <c r="J376" s="93" t="s">
        <v>73</v>
      </c>
      <c r="K376" s="93" t="s">
        <v>115</v>
      </c>
      <c r="L376" s="97" t="s">
        <v>74</v>
      </c>
      <c r="M376" s="93" t="s">
        <v>8</v>
      </c>
      <c r="N376" s="93" t="s">
        <v>132</v>
      </c>
      <c r="O376" s="97" t="s">
        <v>14</v>
      </c>
      <c r="P376" s="93" t="s">
        <v>16</v>
      </c>
      <c r="Q376" s="93" t="s">
        <v>575</v>
      </c>
      <c r="R376" s="97" t="s">
        <v>123</v>
      </c>
      <c r="S376" s="95">
        <v>12</v>
      </c>
      <c r="T376" s="95">
        <v>12</v>
      </c>
      <c r="U376" s="97">
        <v>12</v>
      </c>
      <c r="V376" s="95">
        <v>18</v>
      </c>
      <c r="W376" s="95">
        <v>18</v>
      </c>
      <c r="X376" s="97" t="s">
        <v>17</v>
      </c>
      <c r="Y376" s="95" t="s">
        <v>158</v>
      </c>
      <c r="Z376" s="95" t="s">
        <v>163</v>
      </c>
      <c r="AA376" s="97" t="s">
        <v>159</v>
      </c>
      <c r="AB376" s="93" t="s">
        <v>8</v>
      </c>
      <c r="AC376" s="93" t="s">
        <v>132</v>
      </c>
      <c r="AD376" s="97" t="s">
        <v>15</v>
      </c>
      <c r="AE376" s="93" t="s">
        <v>42</v>
      </c>
      <c r="AF376" s="93" t="s">
        <v>129</v>
      </c>
      <c r="AG376" s="97" t="s">
        <v>85</v>
      </c>
      <c r="AH376" s="174">
        <v>716</v>
      </c>
      <c r="AI376" s="163">
        <f t="shared" si="11"/>
        <v>0</v>
      </c>
      <c r="AJ376" s="23">
        <v>11</v>
      </c>
      <c r="AK376" s="23">
        <v>840.3</v>
      </c>
      <c r="AL376" s="163">
        <f t="shared" si="10"/>
        <v>0</v>
      </c>
      <c r="AM376" s="23">
        <v>8</v>
      </c>
    </row>
    <row r="377" spans="1:39" x14ac:dyDescent="0.25">
      <c r="A377" s="88">
        <v>364</v>
      </c>
      <c r="B377" s="177"/>
      <c r="C377" s="91" t="s">
        <v>544</v>
      </c>
      <c r="D377" s="53" t="s">
        <v>154</v>
      </c>
      <c r="E377" s="53" t="s">
        <v>155</v>
      </c>
      <c r="F377" s="97" t="s">
        <v>70</v>
      </c>
      <c r="G377" s="53" t="s">
        <v>144</v>
      </c>
      <c r="H377" s="53" t="s">
        <v>146</v>
      </c>
      <c r="I377" s="97" t="s">
        <v>145</v>
      </c>
      <c r="J377" s="93" t="s">
        <v>73</v>
      </c>
      <c r="K377" s="93" t="s">
        <v>115</v>
      </c>
      <c r="L377" s="97" t="s">
        <v>74</v>
      </c>
      <c r="M377" s="93" t="s">
        <v>8</v>
      </c>
      <c r="N377" s="93" t="s">
        <v>132</v>
      </c>
      <c r="O377" s="97" t="s">
        <v>14</v>
      </c>
      <c r="P377" s="93" t="s">
        <v>16</v>
      </c>
      <c r="Q377" s="93" t="s">
        <v>575</v>
      </c>
      <c r="R377" s="97" t="s">
        <v>123</v>
      </c>
      <c r="S377" s="95">
        <v>12</v>
      </c>
      <c r="T377" s="95">
        <v>12</v>
      </c>
      <c r="U377" s="97">
        <v>12</v>
      </c>
      <c r="V377" s="95">
        <v>18</v>
      </c>
      <c r="W377" s="95">
        <v>18</v>
      </c>
      <c r="X377" s="97" t="s">
        <v>17</v>
      </c>
      <c r="Y377" s="95" t="s">
        <v>158</v>
      </c>
      <c r="Z377" s="95" t="s">
        <v>163</v>
      </c>
      <c r="AA377" s="97" t="s">
        <v>159</v>
      </c>
      <c r="AB377" s="93" t="s">
        <v>8</v>
      </c>
      <c r="AC377" s="93" t="s">
        <v>132</v>
      </c>
      <c r="AD377" s="97" t="s">
        <v>15</v>
      </c>
      <c r="AE377" s="93" t="s">
        <v>46</v>
      </c>
      <c r="AF377" s="93" t="s">
        <v>129</v>
      </c>
      <c r="AG377" s="97" t="s">
        <v>86</v>
      </c>
      <c r="AH377" s="174">
        <v>966</v>
      </c>
      <c r="AI377" s="163">
        <f t="shared" si="11"/>
        <v>0</v>
      </c>
      <c r="AJ377" s="23">
        <v>11</v>
      </c>
      <c r="AK377" s="23">
        <v>1307.8499999999999</v>
      </c>
      <c r="AL377" s="163">
        <f t="shared" si="10"/>
        <v>0</v>
      </c>
      <c r="AM377" s="23">
        <v>8</v>
      </c>
    </row>
    <row r="378" spans="1:39" x14ac:dyDescent="0.25">
      <c r="A378" s="88">
        <v>365</v>
      </c>
      <c r="B378" s="177"/>
      <c r="C378" s="91" t="s">
        <v>545</v>
      </c>
      <c r="D378" s="53" t="s">
        <v>154</v>
      </c>
      <c r="E378" s="53" t="s">
        <v>155</v>
      </c>
      <c r="F378" s="97" t="s">
        <v>70</v>
      </c>
      <c r="G378" s="53" t="s">
        <v>144</v>
      </c>
      <c r="H378" s="53" t="s">
        <v>146</v>
      </c>
      <c r="I378" s="97" t="s">
        <v>145</v>
      </c>
      <c r="J378" s="93" t="s">
        <v>73</v>
      </c>
      <c r="K378" s="93" t="s">
        <v>115</v>
      </c>
      <c r="L378" s="97" t="s">
        <v>74</v>
      </c>
      <c r="M378" s="93" t="s">
        <v>8</v>
      </c>
      <c r="N378" s="93" t="s">
        <v>132</v>
      </c>
      <c r="O378" s="97" t="s">
        <v>14</v>
      </c>
      <c r="P378" s="93" t="s">
        <v>16</v>
      </c>
      <c r="Q378" s="93" t="s">
        <v>575</v>
      </c>
      <c r="R378" s="97" t="s">
        <v>123</v>
      </c>
      <c r="S378" s="95">
        <v>12</v>
      </c>
      <c r="T378" s="95">
        <v>12</v>
      </c>
      <c r="U378" s="97">
        <v>12</v>
      </c>
      <c r="V378" s="95">
        <v>20</v>
      </c>
      <c r="W378" s="95">
        <v>20</v>
      </c>
      <c r="X378" s="97" t="s">
        <v>59</v>
      </c>
      <c r="Y378" s="95" t="s">
        <v>158</v>
      </c>
      <c r="Z378" s="95" t="s">
        <v>163</v>
      </c>
      <c r="AA378" s="97" t="s">
        <v>159</v>
      </c>
      <c r="AB378" s="93" t="s">
        <v>8</v>
      </c>
      <c r="AC378" s="93" t="s">
        <v>132</v>
      </c>
      <c r="AD378" s="97" t="s">
        <v>15</v>
      </c>
      <c r="AE378" s="93" t="s">
        <v>42</v>
      </c>
      <c r="AF378" s="93" t="s">
        <v>129</v>
      </c>
      <c r="AG378" s="97" t="s">
        <v>85</v>
      </c>
      <c r="AH378" s="174">
        <v>716</v>
      </c>
      <c r="AI378" s="163">
        <f t="shared" si="11"/>
        <v>0</v>
      </c>
      <c r="AJ378" s="23">
        <v>11</v>
      </c>
      <c r="AK378" s="23">
        <v>894.25</v>
      </c>
      <c r="AL378" s="163">
        <f t="shared" si="10"/>
        <v>0</v>
      </c>
      <c r="AM378" s="23">
        <v>8</v>
      </c>
    </row>
    <row r="379" spans="1:39" x14ac:dyDescent="0.25">
      <c r="A379" s="88">
        <v>366</v>
      </c>
      <c r="B379" s="177"/>
      <c r="C379" s="91" t="s">
        <v>546</v>
      </c>
      <c r="D379" s="53" t="s">
        <v>154</v>
      </c>
      <c r="E379" s="53" t="s">
        <v>155</v>
      </c>
      <c r="F379" s="97" t="s">
        <v>70</v>
      </c>
      <c r="G379" s="53" t="s">
        <v>144</v>
      </c>
      <c r="H379" s="53" t="s">
        <v>146</v>
      </c>
      <c r="I379" s="97" t="s">
        <v>145</v>
      </c>
      <c r="J379" s="93" t="s">
        <v>73</v>
      </c>
      <c r="K379" s="93" t="s">
        <v>115</v>
      </c>
      <c r="L379" s="97" t="s">
        <v>74</v>
      </c>
      <c r="M379" s="93" t="s">
        <v>8</v>
      </c>
      <c r="N379" s="93" t="s">
        <v>132</v>
      </c>
      <c r="O379" s="97" t="s">
        <v>14</v>
      </c>
      <c r="P379" s="93" t="s">
        <v>16</v>
      </c>
      <c r="Q379" s="93" t="s">
        <v>575</v>
      </c>
      <c r="R379" s="97" t="s">
        <v>123</v>
      </c>
      <c r="S379" s="95">
        <v>12</v>
      </c>
      <c r="T379" s="95">
        <v>12</v>
      </c>
      <c r="U379" s="97">
        <v>12</v>
      </c>
      <c r="V379" s="95">
        <v>20</v>
      </c>
      <c r="W379" s="95">
        <v>20</v>
      </c>
      <c r="X379" s="97" t="s">
        <v>59</v>
      </c>
      <c r="Y379" s="95" t="s">
        <v>158</v>
      </c>
      <c r="Z379" s="95" t="s">
        <v>163</v>
      </c>
      <c r="AA379" s="97" t="s">
        <v>159</v>
      </c>
      <c r="AB379" s="93" t="s">
        <v>8</v>
      </c>
      <c r="AC379" s="93" t="s">
        <v>132</v>
      </c>
      <c r="AD379" s="97" t="s">
        <v>15</v>
      </c>
      <c r="AE379" s="93" t="s">
        <v>46</v>
      </c>
      <c r="AF379" s="93" t="s">
        <v>129</v>
      </c>
      <c r="AG379" s="97" t="s">
        <v>86</v>
      </c>
      <c r="AH379" s="174">
        <v>966</v>
      </c>
      <c r="AI379" s="163">
        <f t="shared" si="11"/>
        <v>0</v>
      </c>
      <c r="AJ379" s="23">
        <v>11</v>
      </c>
      <c r="AK379" s="23">
        <v>1361.8</v>
      </c>
      <c r="AL379" s="163">
        <f t="shared" si="10"/>
        <v>0</v>
      </c>
      <c r="AM379" s="23">
        <v>8</v>
      </c>
    </row>
    <row r="380" spans="1:39" x14ac:dyDescent="0.25">
      <c r="A380" s="88">
        <v>367</v>
      </c>
      <c r="B380" s="177"/>
      <c r="C380" s="91" t="s">
        <v>547</v>
      </c>
      <c r="D380" s="53" t="s">
        <v>154</v>
      </c>
      <c r="E380" s="53" t="s">
        <v>155</v>
      </c>
      <c r="F380" s="97" t="s">
        <v>70</v>
      </c>
      <c r="G380" s="53" t="s">
        <v>144</v>
      </c>
      <c r="H380" s="53" t="s">
        <v>146</v>
      </c>
      <c r="I380" s="97" t="s">
        <v>145</v>
      </c>
      <c r="J380" s="93" t="s">
        <v>73</v>
      </c>
      <c r="K380" s="93" t="s">
        <v>115</v>
      </c>
      <c r="L380" s="97" t="s">
        <v>74</v>
      </c>
      <c r="M380" s="93" t="s">
        <v>8</v>
      </c>
      <c r="N380" s="93" t="s">
        <v>132</v>
      </c>
      <c r="O380" s="97" t="s">
        <v>14</v>
      </c>
      <c r="P380" s="93" t="s">
        <v>16</v>
      </c>
      <c r="Q380" s="93" t="s">
        <v>575</v>
      </c>
      <c r="R380" s="97" t="s">
        <v>123</v>
      </c>
      <c r="S380" s="95">
        <v>18</v>
      </c>
      <c r="T380" s="95">
        <v>18</v>
      </c>
      <c r="U380" s="97">
        <v>18</v>
      </c>
      <c r="V380" s="95">
        <v>18</v>
      </c>
      <c r="W380" s="95">
        <v>18</v>
      </c>
      <c r="X380" s="97" t="s">
        <v>17</v>
      </c>
      <c r="Y380" s="95" t="s">
        <v>158</v>
      </c>
      <c r="Z380" s="95" t="s">
        <v>163</v>
      </c>
      <c r="AA380" s="97" t="s">
        <v>159</v>
      </c>
      <c r="AB380" s="93" t="s">
        <v>8</v>
      </c>
      <c r="AC380" s="93" t="s">
        <v>132</v>
      </c>
      <c r="AD380" s="97" t="s">
        <v>15</v>
      </c>
      <c r="AE380" s="93" t="s">
        <v>42</v>
      </c>
      <c r="AF380" s="93" t="s">
        <v>129</v>
      </c>
      <c r="AG380" s="97" t="s">
        <v>85</v>
      </c>
      <c r="AH380" s="174">
        <v>4150</v>
      </c>
      <c r="AI380" s="163">
        <f t="shared" si="11"/>
        <v>0</v>
      </c>
      <c r="AJ380" s="23">
        <v>17</v>
      </c>
      <c r="AK380" s="23">
        <v>885.625</v>
      </c>
      <c r="AL380" s="163">
        <f t="shared" si="10"/>
        <v>0</v>
      </c>
      <c r="AM380" s="23">
        <v>8</v>
      </c>
    </row>
    <row r="381" spans="1:39" x14ac:dyDescent="0.25">
      <c r="A381" s="88">
        <v>368</v>
      </c>
      <c r="B381" s="177"/>
      <c r="C381" s="91" t="s">
        <v>548</v>
      </c>
      <c r="D381" s="53" t="s">
        <v>154</v>
      </c>
      <c r="E381" s="53" t="s">
        <v>155</v>
      </c>
      <c r="F381" s="97" t="s">
        <v>70</v>
      </c>
      <c r="G381" s="53" t="s">
        <v>144</v>
      </c>
      <c r="H381" s="53" t="s">
        <v>146</v>
      </c>
      <c r="I381" s="97" t="s">
        <v>145</v>
      </c>
      <c r="J381" s="93" t="s">
        <v>73</v>
      </c>
      <c r="K381" s="93" t="s">
        <v>115</v>
      </c>
      <c r="L381" s="97" t="s">
        <v>74</v>
      </c>
      <c r="M381" s="93" t="s">
        <v>8</v>
      </c>
      <c r="N381" s="93" t="s">
        <v>132</v>
      </c>
      <c r="O381" s="97" t="s">
        <v>14</v>
      </c>
      <c r="P381" s="93" t="s">
        <v>16</v>
      </c>
      <c r="Q381" s="93" t="s">
        <v>575</v>
      </c>
      <c r="R381" s="97" t="s">
        <v>123</v>
      </c>
      <c r="S381" s="95">
        <v>18</v>
      </c>
      <c r="T381" s="95">
        <v>18</v>
      </c>
      <c r="U381" s="97">
        <v>18</v>
      </c>
      <c r="V381" s="95">
        <v>18</v>
      </c>
      <c r="W381" s="95">
        <v>18</v>
      </c>
      <c r="X381" s="97" t="s">
        <v>17</v>
      </c>
      <c r="Y381" s="95" t="s">
        <v>158</v>
      </c>
      <c r="Z381" s="95" t="s">
        <v>163</v>
      </c>
      <c r="AA381" s="97" t="s">
        <v>159</v>
      </c>
      <c r="AB381" s="93" t="s">
        <v>8</v>
      </c>
      <c r="AC381" s="93" t="s">
        <v>132</v>
      </c>
      <c r="AD381" s="97" t="s">
        <v>15</v>
      </c>
      <c r="AE381" s="93" t="s">
        <v>46</v>
      </c>
      <c r="AF381" s="93" t="s">
        <v>129</v>
      </c>
      <c r="AG381" s="97" t="s">
        <v>86</v>
      </c>
      <c r="AH381" s="174">
        <v>6102</v>
      </c>
      <c r="AI381" s="163">
        <f t="shared" si="11"/>
        <v>0</v>
      </c>
      <c r="AJ381" s="23">
        <v>17</v>
      </c>
      <c r="AK381" s="23">
        <v>1353.175</v>
      </c>
      <c r="AL381" s="163">
        <f t="shared" si="10"/>
        <v>0</v>
      </c>
      <c r="AM381" s="23">
        <v>8</v>
      </c>
    </row>
    <row r="382" spans="1:39" x14ac:dyDescent="0.25">
      <c r="A382" s="88">
        <v>369</v>
      </c>
      <c r="B382" s="177"/>
      <c r="C382" s="91" t="s">
        <v>549</v>
      </c>
      <c r="D382" s="53" t="s">
        <v>154</v>
      </c>
      <c r="E382" s="53" t="s">
        <v>155</v>
      </c>
      <c r="F382" s="97" t="s">
        <v>70</v>
      </c>
      <c r="G382" s="53" t="s">
        <v>144</v>
      </c>
      <c r="H382" s="53" t="s">
        <v>146</v>
      </c>
      <c r="I382" s="97" t="s">
        <v>145</v>
      </c>
      <c r="J382" s="93" t="s">
        <v>73</v>
      </c>
      <c r="K382" s="93" t="s">
        <v>115</v>
      </c>
      <c r="L382" s="97" t="s">
        <v>74</v>
      </c>
      <c r="M382" s="93" t="s">
        <v>8</v>
      </c>
      <c r="N382" s="93" t="s">
        <v>132</v>
      </c>
      <c r="O382" s="97" t="s">
        <v>14</v>
      </c>
      <c r="P382" s="93" t="s">
        <v>16</v>
      </c>
      <c r="Q382" s="93" t="s">
        <v>575</v>
      </c>
      <c r="R382" s="97" t="s">
        <v>123</v>
      </c>
      <c r="S382" s="95">
        <v>18</v>
      </c>
      <c r="T382" s="95">
        <v>18</v>
      </c>
      <c r="U382" s="97">
        <v>18</v>
      </c>
      <c r="V382" s="95">
        <v>20</v>
      </c>
      <c r="W382" s="95">
        <v>20</v>
      </c>
      <c r="X382" s="97" t="s">
        <v>59</v>
      </c>
      <c r="Y382" s="95" t="s">
        <v>158</v>
      </c>
      <c r="Z382" s="95" t="s">
        <v>163</v>
      </c>
      <c r="AA382" s="97" t="s">
        <v>159</v>
      </c>
      <c r="AB382" s="93" t="s">
        <v>8</v>
      </c>
      <c r="AC382" s="93" t="s">
        <v>132</v>
      </c>
      <c r="AD382" s="97" t="s">
        <v>15</v>
      </c>
      <c r="AE382" s="93" t="s">
        <v>42</v>
      </c>
      <c r="AF382" s="93" t="s">
        <v>129</v>
      </c>
      <c r="AG382" s="97" t="s">
        <v>85</v>
      </c>
      <c r="AH382" s="174">
        <v>754</v>
      </c>
      <c r="AI382" s="163">
        <f t="shared" si="11"/>
        <v>0</v>
      </c>
      <c r="AJ382" s="23">
        <v>11</v>
      </c>
      <c r="AK382" s="23">
        <v>942.17499999999995</v>
      </c>
      <c r="AL382" s="163">
        <f t="shared" si="10"/>
        <v>0</v>
      </c>
      <c r="AM382" s="23">
        <v>8</v>
      </c>
    </row>
    <row r="383" spans="1:39" x14ac:dyDescent="0.25">
      <c r="A383" s="88">
        <v>370</v>
      </c>
      <c r="B383" s="177"/>
      <c r="C383" s="91" t="s">
        <v>550</v>
      </c>
      <c r="D383" s="53" t="s">
        <v>154</v>
      </c>
      <c r="E383" s="53" t="s">
        <v>155</v>
      </c>
      <c r="F383" s="97" t="s">
        <v>70</v>
      </c>
      <c r="G383" s="53" t="s">
        <v>144</v>
      </c>
      <c r="H383" s="53" t="s">
        <v>146</v>
      </c>
      <c r="I383" s="97" t="s">
        <v>145</v>
      </c>
      <c r="J383" s="93" t="s">
        <v>73</v>
      </c>
      <c r="K383" s="93" t="s">
        <v>115</v>
      </c>
      <c r="L383" s="97" t="s">
        <v>74</v>
      </c>
      <c r="M383" s="93" t="s">
        <v>8</v>
      </c>
      <c r="N383" s="93" t="s">
        <v>132</v>
      </c>
      <c r="O383" s="97" t="s">
        <v>14</v>
      </c>
      <c r="P383" s="93" t="s">
        <v>16</v>
      </c>
      <c r="Q383" s="93" t="s">
        <v>575</v>
      </c>
      <c r="R383" s="97" t="s">
        <v>123</v>
      </c>
      <c r="S383" s="95">
        <v>18</v>
      </c>
      <c r="T383" s="95">
        <v>18</v>
      </c>
      <c r="U383" s="97">
        <v>18</v>
      </c>
      <c r="V383" s="95">
        <v>20</v>
      </c>
      <c r="W383" s="95">
        <v>20</v>
      </c>
      <c r="X383" s="97" t="s">
        <v>59</v>
      </c>
      <c r="Y383" s="95" t="s">
        <v>158</v>
      </c>
      <c r="Z383" s="95" t="s">
        <v>163</v>
      </c>
      <c r="AA383" s="97" t="s">
        <v>159</v>
      </c>
      <c r="AB383" s="93" t="s">
        <v>8</v>
      </c>
      <c r="AC383" s="93" t="s">
        <v>132</v>
      </c>
      <c r="AD383" s="97" t="s">
        <v>15</v>
      </c>
      <c r="AE383" s="93" t="s">
        <v>46</v>
      </c>
      <c r="AF383" s="93" t="s">
        <v>129</v>
      </c>
      <c r="AG383" s="97" t="s">
        <v>86</v>
      </c>
      <c r="AH383" s="174">
        <v>1004</v>
      </c>
      <c r="AI383" s="163">
        <f t="shared" si="11"/>
        <v>0</v>
      </c>
      <c r="AJ383" s="23">
        <v>11</v>
      </c>
      <c r="AK383" s="23">
        <v>1409.7249999999999</v>
      </c>
      <c r="AL383" s="163">
        <f t="shared" si="10"/>
        <v>0</v>
      </c>
      <c r="AM383" s="23">
        <v>8</v>
      </c>
    </row>
    <row r="384" spans="1:39" x14ac:dyDescent="0.25">
      <c r="A384" s="88">
        <v>371</v>
      </c>
      <c r="B384" s="177"/>
      <c r="C384" s="91" t="s">
        <v>551</v>
      </c>
      <c r="D384" s="53" t="s">
        <v>154</v>
      </c>
      <c r="E384" s="53" t="s">
        <v>155</v>
      </c>
      <c r="F384" s="97" t="s">
        <v>70</v>
      </c>
      <c r="G384" s="53" t="s">
        <v>144</v>
      </c>
      <c r="H384" s="53" t="s">
        <v>146</v>
      </c>
      <c r="I384" s="97" t="s">
        <v>145</v>
      </c>
      <c r="J384" s="93" t="s">
        <v>73</v>
      </c>
      <c r="K384" s="93" t="s">
        <v>115</v>
      </c>
      <c r="L384" s="97" t="s">
        <v>74</v>
      </c>
      <c r="M384" s="93" t="s">
        <v>8</v>
      </c>
      <c r="N384" s="93" t="s">
        <v>132</v>
      </c>
      <c r="O384" s="97" t="s">
        <v>14</v>
      </c>
      <c r="P384" s="93" t="s">
        <v>35</v>
      </c>
      <c r="Q384" s="93" t="s">
        <v>96</v>
      </c>
      <c r="R384" s="97" t="s">
        <v>124</v>
      </c>
      <c r="S384" s="95">
        <v>12</v>
      </c>
      <c r="T384" s="95">
        <v>12</v>
      </c>
      <c r="U384" s="97">
        <v>12</v>
      </c>
      <c r="V384" s="95">
        <v>18</v>
      </c>
      <c r="W384" s="95">
        <v>18</v>
      </c>
      <c r="X384" s="97" t="s">
        <v>17</v>
      </c>
      <c r="Y384" s="95" t="s">
        <v>158</v>
      </c>
      <c r="Z384" s="95" t="s">
        <v>163</v>
      </c>
      <c r="AA384" s="97" t="s">
        <v>159</v>
      </c>
      <c r="AB384" s="93" t="s">
        <v>8</v>
      </c>
      <c r="AC384" s="93" t="s">
        <v>132</v>
      </c>
      <c r="AD384" s="97" t="s">
        <v>15</v>
      </c>
      <c r="AE384" s="93" t="s">
        <v>42</v>
      </c>
      <c r="AF384" s="93" t="s">
        <v>129</v>
      </c>
      <c r="AG384" s="97" t="s">
        <v>85</v>
      </c>
      <c r="AH384" s="174">
        <v>780</v>
      </c>
      <c r="AI384" s="163">
        <f t="shared" si="11"/>
        <v>0</v>
      </c>
      <c r="AJ384" s="23">
        <v>14</v>
      </c>
      <c r="AK384" s="23">
        <v>780.97500000000002</v>
      </c>
      <c r="AL384" s="163">
        <f t="shared" si="10"/>
        <v>0</v>
      </c>
      <c r="AM384" s="23">
        <v>8</v>
      </c>
    </row>
    <row r="385" spans="1:39" x14ac:dyDescent="0.25">
      <c r="A385" s="88">
        <v>372</v>
      </c>
      <c r="B385" s="177"/>
      <c r="C385" s="91" t="s">
        <v>552</v>
      </c>
      <c r="D385" s="53" t="s">
        <v>154</v>
      </c>
      <c r="E385" s="53" t="s">
        <v>155</v>
      </c>
      <c r="F385" s="97" t="s">
        <v>70</v>
      </c>
      <c r="G385" s="53" t="s">
        <v>144</v>
      </c>
      <c r="H385" s="53" t="s">
        <v>146</v>
      </c>
      <c r="I385" s="97" t="s">
        <v>145</v>
      </c>
      <c r="J385" s="93" t="s">
        <v>73</v>
      </c>
      <c r="K385" s="93" t="s">
        <v>115</v>
      </c>
      <c r="L385" s="97" t="s">
        <v>74</v>
      </c>
      <c r="M385" s="93" t="s">
        <v>8</v>
      </c>
      <c r="N385" s="93" t="s">
        <v>132</v>
      </c>
      <c r="O385" s="97" t="s">
        <v>14</v>
      </c>
      <c r="P385" s="93" t="s">
        <v>35</v>
      </c>
      <c r="Q385" s="93" t="s">
        <v>96</v>
      </c>
      <c r="R385" s="97" t="s">
        <v>124</v>
      </c>
      <c r="S385" s="95">
        <v>12</v>
      </c>
      <c r="T385" s="95">
        <v>12</v>
      </c>
      <c r="U385" s="97">
        <v>12</v>
      </c>
      <c r="V385" s="95">
        <v>18</v>
      </c>
      <c r="W385" s="95">
        <v>18</v>
      </c>
      <c r="X385" s="97" t="s">
        <v>17</v>
      </c>
      <c r="Y385" s="95" t="s">
        <v>158</v>
      </c>
      <c r="Z385" s="95" t="s">
        <v>163</v>
      </c>
      <c r="AA385" s="97" t="s">
        <v>159</v>
      </c>
      <c r="AB385" s="93" t="s">
        <v>8</v>
      </c>
      <c r="AC385" s="93" t="s">
        <v>132</v>
      </c>
      <c r="AD385" s="97" t="s">
        <v>15</v>
      </c>
      <c r="AE385" s="93" t="s">
        <v>46</v>
      </c>
      <c r="AF385" s="93" t="s">
        <v>129</v>
      </c>
      <c r="AG385" s="97" t="s">
        <v>86</v>
      </c>
      <c r="AH385" s="174">
        <v>989.95</v>
      </c>
      <c r="AI385" s="163">
        <f t="shared" si="11"/>
        <v>0</v>
      </c>
      <c r="AJ385" s="23">
        <v>14</v>
      </c>
      <c r="AK385" s="23">
        <v>989.95</v>
      </c>
      <c r="AL385" s="163">
        <f t="shared" si="10"/>
        <v>0</v>
      </c>
      <c r="AM385" s="23">
        <v>8</v>
      </c>
    </row>
    <row r="386" spans="1:39" x14ac:dyDescent="0.25">
      <c r="A386" s="88">
        <v>373</v>
      </c>
      <c r="B386" s="177"/>
      <c r="C386" s="91" t="s">
        <v>553</v>
      </c>
      <c r="D386" s="53" t="s">
        <v>154</v>
      </c>
      <c r="E386" s="53" t="s">
        <v>155</v>
      </c>
      <c r="F386" s="97" t="s">
        <v>70</v>
      </c>
      <c r="G386" s="53" t="s">
        <v>144</v>
      </c>
      <c r="H386" s="53" t="s">
        <v>146</v>
      </c>
      <c r="I386" s="97" t="s">
        <v>145</v>
      </c>
      <c r="J386" s="93" t="s">
        <v>73</v>
      </c>
      <c r="K386" s="93" t="s">
        <v>115</v>
      </c>
      <c r="L386" s="97" t="s">
        <v>74</v>
      </c>
      <c r="M386" s="93" t="s">
        <v>8</v>
      </c>
      <c r="N386" s="93" t="s">
        <v>132</v>
      </c>
      <c r="O386" s="97" t="s">
        <v>14</v>
      </c>
      <c r="P386" s="93" t="s">
        <v>35</v>
      </c>
      <c r="Q386" s="93" t="s">
        <v>96</v>
      </c>
      <c r="R386" s="97" t="s">
        <v>124</v>
      </c>
      <c r="S386" s="95">
        <v>12</v>
      </c>
      <c r="T386" s="95">
        <v>12</v>
      </c>
      <c r="U386" s="97">
        <v>12</v>
      </c>
      <c r="V386" s="95">
        <v>20</v>
      </c>
      <c r="W386" s="95">
        <v>20</v>
      </c>
      <c r="X386" s="97" t="s">
        <v>59</v>
      </c>
      <c r="Y386" s="95" t="s">
        <v>158</v>
      </c>
      <c r="Z386" s="95" t="s">
        <v>163</v>
      </c>
      <c r="AA386" s="97" t="s">
        <v>159</v>
      </c>
      <c r="AB386" s="93" t="s">
        <v>8</v>
      </c>
      <c r="AC386" s="93" t="s">
        <v>132</v>
      </c>
      <c r="AD386" s="97" t="s">
        <v>15</v>
      </c>
      <c r="AE386" s="93" t="s">
        <v>42</v>
      </c>
      <c r="AF386" s="93" t="s">
        <v>129</v>
      </c>
      <c r="AG386" s="97" t="s">
        <v>85</v>
      </c>
      <c r="AH386" s="174">
        <v>781.95</v>
      </c>
      <c r="AI386" s="163">
        <f t="shared" si="11"/>
        <v>0</v>
      </c>
      <c r="AJ386" s="23">
        <v>14</v>
      </c>
      <c r="AK386" s="23">
        <v>781.95</v>
      </c>
      <c r="AL386" s="163">
        <f t="shared" si="10"/>
        <v>0</v>
      </c>
      <c r="AM386" s="23">
        <v>8</v>
      </c>
    </row>
    <row r="387" spans="1:39" x14ac:dyDescent="0.25">
      <c r="A387" s="88">
        <v>374</v>
      </c>
      <c r="B387" s="177"/>
      <c r="C387" s="91" t="s">
        <v>554</v>
      </c>
      <c r="D387" s="53" t="s">
        <v>154</v>
      </c>
      <c r="E387" s="53" t="s">
        <v>155</v>
      </c>
      <c r="F387" s="97" t="s">
        <v>70</v>
      </c>
      <c r="G387" s="53" t="s">
        <v>144</v>
      </c>
      <c r="H387" s="53" t="s">
        <v>146</v>
      </c>
      <c r="I387" s="97" t="s">
        <v>145</v>
      </c>
      <c r="J387" s="93" t="s">
        <v>73</v>
      </c>
      <c r="K387" s="93" t="s">
        <v>115</v>
      </c>
      <c r="L387" s="97" t="s">
        <v>74</v>
      </c>
      <c r="M387" s="93" t="s">
        <v>8</v>
      </c>
      <c r="N387" s="93" t="s">
        <v>132</v>
      </c>
      <c r="O387" s="97" t="s">
        <v>14</v>
      </c>
      <c r="P387" s="93" t="s">
        <v>35</v>
      </c>
      <c r="Q387" s="93" t="s">
        <v>96</v>
      </c>
      <c r="R387" s="97" t="s">
        <v>124</v>
      </c>
      <c r="S387" s="95">
        <v>12</v>
      </c>
      <c r="T387" s="95">
        <v>12</v>
      </c>
      <c r="U387" s="97">
        <v>12</v>
      </c>
      <c r="V387" s="95">
        <v>20</v>
      </c>
      <c r="W387" s="95">
        <v>20</v>
      </c>
      <c r="X387" s="97" t="s">
        <v>59</v>
      </c>
      <c r="Y387" s="95" t="s">
        <v>158</v>
      </c>
      <c r="Z387" s="95" t="s">
        <v>163</v>
      </c>
      <c r="AA387" s="97" t="s">
        <v>159</v>
      </c>
      <c r="AB387" s="93" t="s">
        <v>8</v>
      </c>
      <c r="AC387" s="93" t="s">
        <v>132</v>
      </c>
      <c r="AD387" s="97" t="s">
        <v>15</v>
      </c>
      <c r="AE387" s="93" t="s">
        <v>46</v>
      </c>
      <c r="AF387" s="93" t="s">
        <v>129</v>
      </c>
      <c r="AG387" s="97" t="s">
        <v>86</v>
      </c>
      <c r="AH387" s="174">
        <v>989.95</v>
      </c>
      <c r="AI387" s="163">
        <f t="shared" si="11"/>
        <v>0</v>
      </c>
      <c r="AJ387" s="23">
        <v>14</v>
      </c>
      <c r="AK387" s="23">
        <v>989.95</v>
      </c>
      <c r="AL387" s="163">
        <f t="shared" si="10"/>
        <v>0</v>
      </c>
      <c r="AM387" s="23">
        <v>8</v>
      </c>
    </row>
    <row r="388" spans="1:39" x14ac:dyDescent="0.25">
      <c r="A388" s="88">
        <v>375</v>
      </c>
      <c r="B388" s="177"/>
      <c r="C388" s="91" t="s">
        <v>555</v>
      </c>
      <c r="D388" s="53" t="s">
        <v>154</v>
      </c>
      <c r="E388" s="53" t="s">
        <v>155</v>
      </c>
      <c r="F388" s="97" t="s">
        <v>70</v>
      </c>
      <c r="G388" s="53" t="s">
        <v>144</v>
      </c>
      <c r="H388" s="53" t="s">
        <v>146</v>
      </c>
      <c r="I388" s="97" t="s">
        <v>145</v>
      </c>
      <c r="J388" s="93" t="s">
        <v>73</v>
      </c>
      <c r="K388" s="93" t="s">
        <v>115</v>
      </c>
      <c r="L388" s="97" t="s">
        <v>74</v>
      </c>
      <c r="M388" s="93" t="s">
        <v>8</v>
      </c>
      <c r="N388" s="93" t="s">
        <v>132</v>
      </c>
      <c r="O388" s="97" t="s">
        <v>14</v>
      </c>
      <c r="P388" s="93" t="s">
        <v>35</v>
      </c>
      <c r="Q388" s="93" t="s">
        <v>96</v>
      </c>
      <c r="R388" s="97" t="s">
        <v>124</v>
      </c>
      <c r="S388" s="95">
        <v>18</v>
      </c>
      <c r="T388" s="95">
        <v>18</v>
      </c>
      <c r="U388" s="97">
        <v>18</v>
      </c>
      <c r="V388" s="95">
        <v>18</v>
      </c>
      <c r="W388" s="95">
        <v>18</v>
      </c>
      <c r="X388" s="97" t="s">
        <v>17</v>
      </c>
      <c r="Y388" s="95" t="s">
        <v>158</v>
      </c>
      <c r="Z388" s="95" t="s">
        <v>163</v>
      </c>
      <c r="AA388" s="97" t="s">
        <v>159</v>
      </c>
      <c r="AB388" s="93" t="s">
        <v>8</v>
      </c>
      <c r="AC388" s="93" t="s">
        <v>132</v>
      </c>
      <c r="AD388" s="97" t="s">
        <v>15</v>
      </c>
      <c r="AE388" s="93" t="s">
        <v>42</v>
      </c>
      <c r="AF388" s="93" t="s">
        <v>129</v>
      </c>
      <c r="AG388" s="97" t="s">
        <v>85</v>
      </c>
      <c r="AH388" s="174">
        <v>2656.5</v>
      </c>
      <c r="AI388" s="163">
        <f t="shared" si="11"/>
        <v>0</v>
      </c>
      <c r="AJ388" s="23">
        <v>18</v>
      </c>
      <c r="AK388" s="23">
        <v>815.30730769230786</v>
      </c>
      <c r="AL388" s="163">
        <f t="shared" si="10"/>
        <v>0</v>
      </c>
      <c r="AM388" s="23">
        <v>8</v>
      </c>
    </row>
    <row r="389" spans="1:39" x14ac:dyDescent="0.25">
      <c r="A389" s="88">
        <v>376</v>
      </c>
      <c r="B389" s="177"/>
      <c r="C389" s="91" t="s">
        <v>556</v>
      </c>
      <c r="D389" s="53" t="s">
        <v>154</v>
      </c>
      <c r="E389" s="53" t="s">
        <v>155</v>
      </c>
      <c r="F389" s="97" t="s">
        <v>70</v>
      </c>
      <c r="G389" s="53" t="s">
        <v>144</v>
      </c>
      <c r="H389" s="53" t="s">
        <v>146</v>
      </c>
      <c r="I389" s="97" t="s">
        <v>145</v>
      </c>
      <c r="J389" s="93" t="s">
        <v>73</v>
      </c>
      <c r="K389" s="93" t="s">
        <v>115</v>
      </c>
      <c r="L389" s="97" t="s">
        <v>74</v>
      </c>
      <c r="M389" s="93" t="s">
        <v>8</v>
      </c>
      <c r="N389" s="93" t="s">
        <v>132</v>
      </c>
      <c r="O389" s="97" t="s">
        <v>14</v>
      </c>
      <c r="P389" s="93" t="s">
        <v>35</v>
      </c>
      <c r="Q389" s="93" t="s">
        <v>96</v>
      </c>
      <c r="R389" s="97" t="s">
        <v>124</v>
      </c>
      <c r="S389" s="95">
        <v>18</v>
      </c>
      <c r="T389" s="95">
        <v>18</v>
      </c>
      <c r="U389" s="97">
        <v>18</v>
      </c>
      <c r="V389" s="95">
        <v>18</v>
      </c>
      <c r="W389" s="95">
        <v>18</v>
      </c>
      <c r="X389" s="97" t="s">
        <v>17</v>
      </c>
      <c r="Y389" s="95" t="s">
        <v>158</v>
      </c>
      <c r="Z389" s="95" t="s">
        <v>163</v>
      </c>
      <c r="AA389" s="97" t="s">
        <v>159</v>
      </c>
      <c r="AB389" s="93" t="s">
        <v>8</v>
      </c>
      <c r="AC389" s="93" t="s">
        <v>132</v>
      </c>
      <c r="AD389" s="97" t="s">
        <v>15</v>
      </c>
      <c r="AE389" s="93" t="s">
        <v>46</v>
      </c>
      <c r="AF389" s="93" t="s">
        <v>129</v>
      </c>
      <c r="AG389" s="97" t="s">
        <v>86</v>
      </c>
      <c r="AH389" s="174">
        <v>4390.5</v>
      </c>
      <c r="AI389" s="163">
        <f t="shared" si="11"/>
        <v>0</v>
      </c>
      <c r="AJ389" s="23">
        <v>18</v>
      </c>
      <c r="AK389" s="23">
        <v>1037.4000000000001</v>
      </c>
      <c r="AL389" s="163">
        <f t="shared" si="10"/>
        <v>0</v>
      </c>
      <c r="AM389" s="23">
        <v>8</v>
      </c>
    </row>
    <row r="390" spans="1:39" x14ac:dyDescent="0.25">
      <c r="A390" s="88">
        <v>377</v>
      </c>
      <c r="B390" s="177"/>
      <c r="C390" s="91" t="s">
        <v>557</v>
      </c>
      <c r="D390" s="53" t="s">
        <v>154</v>
      </c>
      <c r="E390" s="53" t="s">
        <v>155</v>
      </c>
      <c r="F390" s="97" t="s">
        <v>70</v>
      </c>
      <c r="G390" s="53" t="s">
        <v>144</v>
      </c>
      <c r="H390" s="53" t="s">
        <v>146</v>
      </c>
      <c r="I390" s="97" t="s">
        <v>145</v>
      </c>
      <c r="J390" s="93" t="s">
        <v>73</v>
      </c>
      <c r="K390" s="93" t="s">
        <v>115</v>
      </c>
      <c r="L390" s="97" t="s">
        <v>74</v>
      </c>
      <c r="M390" s="93" t="s">
        <v>8</v>
      </c>
      <c r="N390" s="93" t="s">
        <v>132</v>
      </c>
      <c r="O390" s="97" t="s">
        <v>14</v>
      </c>
      <c r="P390" s="93" t="s">
        <v>35</v>
      </c>
      <c r="Q390" s="93" t="s">
        <v>96</v>
      </c>
      <c r="R390" s="97" t="s">
        <v>124</v>
      </c>
      <c r="S390" s="95">
        <v>18</v>
      </c>
      <c r="T390" s="95">
        <v>18</v>
      </c>
      <c r="U390" s="97">
        <v>18</v>
      </c>
      <c r="V390" s="95">
        <v>20</v>
      </c>
      <c r="W390" s="95">
        <v>20</v>
      </c>
      <c r="X390" s="97" t="s">
        <v>59</v>
      </c>
      <c r="Y390" s="95" t="s">
        <v>158</v>
      </c>
      <c r="Z390" s="95" t="s">
        <v>163</v>
      </c>
      <c r="AA390" s="97" t="s">
        <v>159</v>
      </c>
      <c r="AB390" s="93" t="s">
        <v>8</v>
      </c>
      <c r="AC390" s="93" t="s">
        <v>132</v>
      </c>
      <c r="AD390" s="97" t="s">
        <v>15</v>
      </c>
      <c r="AE390" s="93" t="s">
        <v>42</v>
      </c>
      <c r="AF390" s="93" t="s">
        <v>129</v>
      </c>
      <c r="AG390" s="97" t="s">
        <v>85</v>
      </c>
      <c r="AH390" s="174">
        <v>829.4</v>
      </c>
      <c r="AI390" s="163">
        <f t="shared" si="11"/>
        <v>0</v>
      </c>
      <c r="AJ390" s="23">
        <v>13</v>
      </c>
      <c r="AK390" s="23">
        <v>829.40000000000009</v>
      </c>
      <c r="AL390" s="163">
        <f t="shared" si="10"/>
        <v>0</v>
      </c>
      <c r="AM390" s="23">
        <v>8</v>
      </c>
    </row>
    <row r="391" spans="1:39" x14ac:dyDescent="0.25">
      <c r="A391" s="88">
        <v>378</v>
      </c>
      <c r="B391" s="177"/>
      <c r="C391" s="91" t="s">
        <v>558</v>
      </c>
      <c r="D391" s="53" t="s">
        <v>154</v>
      </c>
      <c r="E391" s="53" t="s">
        <v>155</v>
      </c>
      <c r="F391" s="97" t="s">
        <v>70</v>
      </c>
      <c r="G391" s="53" t="s">
        <v>144</v>
      </c>
      <c r="H391" s="53" t="s">
        <v>146</v>
      </c>
      <c r="I391" s="97" t="s">
        <v>145</v>
      </c>
      <c r="J391" s="93" t="s">
        <v>73</v>
      </c>
      <c r="K391" s="93" t="s">
        <v>115</v>
      </c>
      <c r="L391" s="97" t="s">
        <v>74</v>
      </c>
      <c r="M391" s="93" t="s">
        <v>8</v>
      </c>
      <c r="N391" s="93" t="s">
        <v>132</v>
      </c>
      <c r="O391" s="97" t="s">
        <v>14</v>
      </c>
      <c r="P391" s="93" t="s">
        <v>35</v>
      </c>
      <c r="Q391" s="93" t="s">
        <v>96</v>
      </c>
      <c r="R391" s="97" t="s">
        <v>124</v>
      </c>
      <c r="S391" s="95">
        <v>18</v>
      </c>
      <c r="T391" s="95">
        <v>18</v>
      </c>
      <c r="U391" s="97">
        <v>18</v>
      </c>
      <c r="V391" s="95">
        <v>20</v>
      </c>
      <c r="W391" s="95">
        <v>20</v>
      </c>
      <c r="X391" s="97" t="s">
        <v>59</v>
      </c>
      <c r="Y391" s="95" t="s">
        <v>158</v>
      </c>
      <c r="Z391" s="95" t="s">
        <v>163</v>
      </c>
      <c r="AA391" s="97" t="s">
        <v>159</v>
      </c>
      <c r="AB391" s="93" t="s">
        <v>8</v>
      </c>
      <c r="AC391" s="93" t="s">
        <v>132</v>
      </c>
      <c r="AD391" s="97" t="s">
        <v>15</v>
      </c>
      <c r="AE391" s="93" t="s">
        <v>46</v>
      </c>
      <c r="AF391" s="93" t="s">
        <v>129</v>
      </c>
      <c r="AG391" s="97" t="s">
        <v>86</v>
      </c>
      <c r="AH391" s="174">
        <v>1137.1199999999999</v>
      </c>
      <c r="AI391" s="163">
        <f t="shared" si="11"/>
        <v>0</v>
      </c>
      <c r="AJ391" s="23">
        <v>13</v>
      </c>
      <c r="AK391" s="23">
        <v>1037.4000000000001</v>
      </c>
      <c r="AL391" s="163">
        <f t="shared" si="10"/>
        <v>0</v>
      </c>
      <c r="AM391" s="23">
        <v>8</v>
      </c>
    </row>
    <row r="392" spans="1:39" x14ac:dyDescent="0.25">
      <c r="A392" s="88">
        <v>379</v>
      </c>
      <c r="B392" s="177"/>
      <c r="C392" s="91" t="s">
        <v>559</v>
      </c>
      <c r="D392" s="53" t="s">
        <v>154</v>
      </c>
      <c r="E392" s="53" t="s">
        <v>155</v>
      </c>
      <c r="F392" s="97" t="s">
        <v>70</v>
      </c>
      <c r="G392" s="53" t="s">
        <v>144</v>
      </c>
      <c r="H392" s="53" t="s">
        <v>146</v>
      </c>
      <c r="I392" s="97" t="s">
        <v>145</v>
      </c>
      <c r="J392" s="93" t="s">
        <v>75</v>
      </c>
      <c r="K392" s="93" t="s">
        <v>116</v>
      </c>
      <c r="L392" s="97" t="s">
        <v>76</v>
      </c>
      <c r="M392" s="93" t="s">
        <v>8</v>
      </c>
      <c r="N392" s="93" t="s">
        <v>132</v>
      </c>
      <c r="O392" s="97" t="s">
        <v>14</v>
      </c>
      <c r="P392" s="93" t="s">
        <v>16</v>
      </c>
      <c r="Q392" s="93" t="s">
        <v>575</v>
      </c>
      <c r="R392" s="97" t="s">
        <v>123</v>
      </c>
      <c r="S392" s="95">
        <v>12</v>
      </c>
      <c r="T392" s="95">
        <v>12</v>
      </c>
      <c r="U392" s="97">
        <v>12</v>
      </c>
      <c r="V392" s="95">
        <v>18</v>
      </c>
      <c r="W392" s="95">
        <v>18</v>
      </c>
      <c r="X392" s="97" t="s">
        <v>17</v>
      </c>
      <c r="Y392" s="95" t="s">
        <v>158</v>
      </c>
      <c r="Z392" s="95" t="s">
        <v>163</v>
      </c>
      <c r="AA392" s="97" t="s">
        <v>159</v>
      </c>
      <c r="AB392" s="93" t="s">
        <v>8</v>
      </c>
      <c r="AC392" s="93" t="s">
        <v>132</v>
      </c>
      <c r="AD392" s="97" t="s">
        <v>15</v>
      </c>
      <c r="AE392" s="93" t="s">
        <v>42</v>
      </c>
      <c r="AF392" s="93" t="s">
        <v>129</v>
      </c>
      <c r="AG392" s="97" t="s">
        <v>85</v>
      </c>
      <c r="AH392" s="174">
        <v>4473</v>
      </c>
      <c r="AI392" s="163">
        <f t="shared" si="11"/>
        <v>0</v>
      </c>
      <c r="AJ392" s="23">
        <v>17</v>
      </c>
      <c r="AK392" s="23">
        <v>939.22500000000002</v>
      </c>
      <c r="AL392" s="163">
        <f t="shared" si="10"/>
        <v>0</v>
      </c>
      <c r="AM392" s="23">
        <v>8</v>
      </c>
    </row>
    <row r="393" spans="1:39" x14ac:dyDescent="0.25">
      <c r="A393" s="88">
        <v>380</v>
      </c>
      <c r="B393" s="177"/>
      <c r="C393" s="91" t="s">
        <v>560</v>
      </c>
      <c r="D393" s="53" t="s">
        <v>154</v>
      </c>
      <c r="E393" s="53" t="s">
        <v>155</v>
      </c>
      <c r="F393" s="97" t="s">
        <v>70</v>
      </c>
      <c r="G393" s="53" t="s">
        <v>144</v>
      </c>
      <c r="H393" s="53" t="s">
        <v>146</v>
      </c>
      <c r="I393" s="97" t="s">
        <v>145</v>
      </c>
      <c r="J393" s="93" t="s">
        <v>75</v>
      </c>
      <c r="K393" s="93" t="s">
        <v>116</v>
      </c>
      <c r="L393" s="97" t="s">
        <v>76</v>
      </c>
      <c r="M393" s="93" t="s">
        <v>8</v>
      </c>
      <c r="N393" s="93" t="s">
        <v>132</v>
      </c>
      <c r="O393" s="97" t="s">
        <v>14</v>
      </c>
      <c r="P393" s="93" t="s">
        <v>16</v>
      </c>
      <c r="Q393" s="93" t="s">
        <v>575</v>
      </c>
      <c r="R393" s="97" t="s">
        <v>123</v>
      </c>
      <c r="S393" s="95">
        <v>12</v>
      </c>
      <c r="T393" s="95">
        <v>12</v>
      </c>
      <c r="U393" s="97">
        <v>12</v>
      </c>
      <c r="V393" s="95">
        <v>18</v>
      </c>
      <c r="W393" s="95">
        <v>18</v>
      </c>
      <c r="X393" s="97" t="s">
        <v>17</v>
      </c>
      <c r="Y393" s="95" t="s">
        <v>158</v>
      </c>
      <c r="Z393" s="95" t="s">
        <v>163</v>
      </c>
      <c r="AA393" s="97" t="s">
        <v>159</v>
      </c>
      <c r="AB393" s="93" t="s">
        <v>8</v>
      </c>
      <c r="AC393" s="93" t="s">
        <v>132</v>
      </c>
      <c r="AD393" s="97" t="s">
        <v>15</v>
      </c>
      <c r="AE393" s="93" t="s">
        <v>46</v>
      </c>
      <c r="AF393" s="93" t="s">
        <v>129</v>
      </c>
      <c r="AG393" s="97" t="s">
        <v>86</v>
      </c>
      <c r="AH393" s="174">
        <v>7401</v>
      </c>
      <c r="AI393" s="163">
        <f t="shared" si="11"/>
        <v>0</v>
      </c>
      <c r="AJ393" s="23">
        <v>17</v>
      </c>
      <c r="AK393" s="23">
        <v>1640.5500000000002</v>
      </c>
      <c r="AL393" s="163">
        <f t="shared" si="10"/>
        <v>0</v>
      </c>
      <c r="AM393" s="23">
        <v>8</v>
      </c>
    </row>
    <row r="394" spans="1:39" x14ac:dyDescent="0.25">
      <c r="A394" s="88">
        <v>381</v>
      </c>
      <c r="B394" s="177"/>
      <c r="C394" s="91" t="s">
        <v>561</v>
      </c>
      <c r="D394" s="53" t="s">
        <v>154</v>
      </c>
      <c r="E394" s="53" t="s">
        <v>155</v>
      </c>
      <c r="F394" s="97" t="s">
        <v>70</v>
      </c>
      <c r="G394" s="53" t="s">
        <v>144</v>
      </c>
      <c r="H394" s="53" t="s">
        <v>146</v>
      </c>
      <c r="I394" s="97" t="s">
        <v>145</v>
      </c>
      <c r="J394" s="93" t="s">
        <v>75</v>
      </c>
      <c r="K394" s="93" t="s">
        <v>116</v>
      </c>
      <c r="L394" s="97" t="s">
        <v>76</v>
      </c>
      <c r="M394" s="93" t="s">
        <v>8</v>
      </c>
      <c r="N394" s="93" t="s">
        <v>132</v>
      </c>
      <c r="O394" s="97" t="s">
        <v>14</v>
      </c>
      <c r="P394" s="93" t="s">
        <v>16</v>
      </c>
      <c r="Q394" s="93" t="s">
        <v>575</v>
      </c>
      <c r="R394" s="97" t="s">
        <v>123</v>
      </c>
      <c r="S394" s="95">
        <v>12</v>
      </c>
      <c r="T394" s="95">
        <v>12</v>
      </c>
      <c r="U394" s="97">
        <v>12</v>
      </c>
      <c r="V394" s="95">
        <v>20</v>
      </c>
      <c r="W394" s="95">
        <v>20</v>
      </c>
      <c r="X394" s="97" t="s">
        <v>59</v>
      </c>
      <c r="Y394" s="95" t="s">
        <v>158</v>
      </c>
      <c r="Z394" s="95" t="s">
        <v>163</v>
      </c>
      <c r="AA394" s="97" t="s">
        <v>159</v>
      </c>
      <c r="AB394" s="93" t="s">
        <v>8</v>
      </c>
      <c r="AC394" s="93" t="s">
        <v>132</v>
      </c>
      <c r="AD394" s="97" t="s">
        <v>15</v>
      </c>
      <c r="AE394" s="93" t="s">
        <v>42</v>
      </c>
      <c r="AF394" s="93" t="s">
        <v>129</v>
      </c>
      <c r="AG394" s="97" t="s">
        <v>85</v>
      </c>
      <c r="AH394" s="174">
        <v>823.5</v>
      </c>
      <c r="AI394" s="163">
        <f t="shared" si="11"/>
        <v>0</v>
      </c>
      <c r="AJ394" s="23">
        <v>11</v>
      </c>
      <c r="AK394" s="23">
        <v>998.05</v>
      </c>
      <c r="AL394" s="163">
        <f t="shared" si="10"/>
        <v>0</v>
      </c>
      <c r="AM394" s="23">
        <v>8</v>
      </c>
    </row>
    <row r="395" spans="1:39" x14ac:dyDescent="0.25">
      <c r="A395" s="88">
        <v>382</v>
      </c>
      <c r="B395" s="177"/>
      <c r="C395" s="91" t="s">
        <v>562</v>
      </c>
      <c r="D395" s="53" t="s">
        <v>154</v>
      </c>
      <c r="E395" s="53" t="s">
        <v>155</v>
      </c>
      <c r="F395" s="97" t="s">
        <v>70</v>
      </c>
      <c r="G395" s="53" t="s">
        <v>144</v>
      </c>
      <c r="H395" s="53" t="s">
        <v>146</v>
      </c>
      <c r="I395" s="97" t="s">
        <v>145</v>
      </c>
      <c r="J395" s="93" t="s">
        <v>75</v>
      </c>
      <c r="K395" s="93" t="s">
        <v>116</v>
      </c>
      <c r="L395" s="97" t="s">
        <v>76</v>
      </c>
      <c r="M395" s="93" t="s">
        <v>8</v>
      </c>
      <c r="N395" s="93" t="s">
        <v>132</v>
      </c>
      <c r="O395" s="97" t="s">
        <v>14</v>
      </c>
      <c r="P395" s="93" t="s">
        <v>16</v>
      </c>
      <c r="Q395" s="93" t="s">
        <v>575</v>
      </c>
      <c r="R395" s="97" t="s">
        <v>123</v>
      </c>
      <c r="S395" s="95">
        <v>12</v>
      </c>
      <c r="T395" s="95">
        <v>12</v>
      </c>
      <c r="U395" s="97">
        <v>12</v>
      </c>
      <c r="V395" s="95">
        <v>20</v>
      </c>
      <c r="W395" s="95">
        <v>20</v>
      </c>
      <c r="X395" s="97" t="s">
        <v>59</v>
      </c>
      <c r="Y395" s="95" t="s">
        <v>158</v>
      </c>
      <c r="Z395" s="95" t="s">
        <v>163</v>
      </c>
      <c r="AA395" s="97" t="s">
        <v>159</v>
      </c>
      <c r="AB395" s="93" t="s">
        <v>8</v>
      </c>
      <c r="AC395" s="93" t="s">
        <v>132</v>
      </c>
      <c r="AD395" s="97" t="s">
        <v>15</v>
      </c>
      <c r="AE395" s="93" t="s">
        <v>46</v>
      </c>
      <c r="AF395" s="93" t="s">
        <v>129</v>
      </c>
      <c r="AG395" s="97" t="s">
        <v>86</v>
      </c>
      <c r="AH395" s="174">
        <v>1198.5</v>
      </c>
      <c r="AI395" s="163">
        <f t="shared" si="11"/>
        <v>0</v>
      </c>
      <c r="AJ395" s="23">
        <v>11</v>
      </c>
      <c r="AK395" s="23">
        <v>1699.375</v>
      </c>
      <c r="AL395" s="163">
        <f t="shared" si="10"/>
        <v>0</v>
      </c>
      <c r="AM395" s="23">
        <v>8</v>
      </c>
    </row>
    <row r="396" spans="1:39" x14ac:dyDescent="0.25">
      <c r="A396" s="88">
        <v>383</v>
      </c>
      <c r="B396" s="177"/>
      <c r="C396" s="91" t="s">
        <v>563</v>
      </c>
      <c r="D396" s="53" t="s">
        <v>154</v>
      </c>
      <c r="E396" s="53" t="s">
        <v>155</v>
      </c>
      <c r="F396" s="97" t="s">
        <v>70</v>
      </c>
      <c r="G396" s="53" t="s">
        <v>144</v>
      </c>
      <c r="H396" s="53" t="s">
        <v>146</v>
      </c>
      <c r="I396" s="97" t="s">
        <v>145</v>
      </c>
      <c r="J396" s="93" t="s">
        <v>75</v>
      </c>
      <c r="K396" s="93" t="s">
        <v>116</v>
      </c>
      <c r="L396" s="97" t="s">
        <v>76</v>
      </c>
      <c r="M396" s="93" t="s">
        <v>8</v>
      </c>
      <c r="N396" s="93" t="s">
        <v>132</v>
      </c>
      <c r="O396" s="97" t="s">
        <v>14</v>
      </c>
      <c r="P396" s="93" t="s">
        <v>16</v>
      </c>
      <c r="Q396" s="93" t="s">
        <v>575</v>
      </c>
      <c r="R396" s="97" t="s">
        <v>123</v>
      </c>
      <c r="S396" s="95">
        <v>18</v>
      </c>
      <c r="T396" s="95">
        <v>18</v>
      </c>
      <c r="U396" s="97">
        <v>18</v>
      </c>
      <c r="V396" s="95">
        <v>18</v>
      </c>
      <c r="W396" s="95">
        <v>18</v>
      </c>
      <c r="X396" s="97" t="s">
        <v>17</v>
      </c>
      <c r="Y396" s="95" t="s">
        <v>158</v>
      </c>
      <c r="Z396" s="95" t="s">
        <v>163</v>
      </c>
      <c r="AA396" s="97" t="s">
        <v>159</v>
      </c>
      <c r="AB396" s="93" t="s">
        <v>8</v>
      </c>
      <c r="AC396" s="93" t="s">
        <v>132</v>
      </c>
      <c r="AD396" s="97" t="s">
        <v>15</v>
      </c>
      <c r="AE396" s="93" t="s">
        <v>42</v>
      </c>
      <c r="AF396" s="93" t="s">
        <v>129</v>
      </c>
      <c r="AG396" s="97" t="s">
        <v>85</v>
      </c>
      <c r="AH396" s="174">
        <v>4473</v>
      </c>
      <c r="AI396" s="163">
        <f t="shared" si="11"/>
        <v>0</v>
      </c>
      <c r="AJ396" s="23">
        <v>17</v>
      </c>
      <c r="AK396" s="23">
        <v>981.77500000000009</v>
      </c>
      <c r="AL396" s="163">
        <f t="shared" si="10"/>
        <v>0</v>
      </c>
      <c r="AM396" s="23">
        <v>8</v>
      </c>
    </row>
    <row r="397" spans="1:39" x14ac:dyDescent="0.25">
      <c r="A397" s="88">
        <v>384</v>
      </c>
      <c r="B397" s="177"/>
      <c r="C397" s="91" t="s">
        <v>564</v>
      </c>
      <c r="D397" s="53" t="s">
        <v>154</v>
      </c>
      <c r="E397" s="53" t="s">
        <v>155</v>
      </c>
      <c r="F397" s="97" t="s">
        <v>70</v>
      </c>
      <c r="G397" s="53" t="s">
        <v>144</v>
      </c>
      <c r="H397" s="53" t="s">
        <v>146</v>
      </c>
      <c r="I397" s="97" t="s">
        <v>145</v>
      </c>
      <c r="J397" s="93" t="s">
        <v>75</v>
      </c>
      <c r="K397" s="93" t="s">
        <v>116</v>
      </c>
      <c r="L397" s="97" t="s">
        <v>76</v>
      </c>
      <c r="M397" s="93" t="s">
        <v>8</v>
      </c>
      <c r="N397" s="93" t="s">
        <v>132</v>
      </c>
      <c r="O397" s="97" t="s">
        <v>14</v>
      </c>
      <c r="P397" s="93" t="s">
        <v>16</v>
      </c>
      <c r="Q397" s="93" t="s">
        <v>575</v>
      </c>
      <c r="R397" s="97" t="s">
        <v>123</v>
      </c>
      <c r="S397" s="95">
        <v>18</v>
      </c>
      <c r="T397" s="95">
        <v>18</v>
      </c>
      <c r="U397" s="97">
        <v>18</v>
      </c>
      <c r="V397" s="95">
        <v>18</v>
      </c>
      <c r="W397" s="95">
        <v>18</v>
      </c>
      <c r="X397" s="97" t="s">
        <v>17</v>
      </c>
      <c r="Y397" s="95" t="s">
        <v>158</v>
      </c>
      <c r="Z397" s="95" t="s">
        <v>163</v>
      </c>
      <c r="AA397" s="97" t="s">
        <v>159</v>
      </c>
      <c r="AB397" s="93" t="s">
        <v>8</v>
      </c>
      <c r="AC397" s="93" t="s">
        <v>132</v>
      </c>
      <c r="AD397" s="97" t="s">
        <v>15</v>
      </c>
      <c r="AE397" s="93" t="s">
        <v>46</v>
      </c>
      <c r="AF397" s="93" t="s">
        <v>129</v>
      </c>
      <c r="AG397" s="97" t="s">
        <v>86</v>
      </c>
      <c r="AH397" s="174">
        <v>7401</v>
      </c>
      <c r="AI397" s="163">
        <f t="shared" si="11"/>
        <v>0</v>
      </c>
      <c r="AJ397" s="23">
        <v>17</v>
      </c>
      <c r="AK397" s="23">
        <v>1683.1</v>
      </c>
      <c r="AL397" s="163">
        <f t="shared" si="10"/>
        <v>0</v>
      </c>
      <c r="AM397" s="23">
        <v>8</v>
      </c>
    </row>
    <row r="398" spans="1:39" x14ac:dyDescent="0.25">
      <c r="A398" s="88">
        <v>385</v>
      </c>
      <c r="B398" s="177"/>
      <c r="C398" s="91" t="s">
        <v>565</v>
      </c>
      <c r="D398" s="53" t="s">
        <v>154</v>
      </c>
      <c r="E398" s="53" t="s">
        <v>155</v>
      </c>
      <c r="F398" s="97" t="s">
        <v>70</v>
      </c>
      <c r="G398" s="53" t="s">
        <v>144</v>
      </c>
      <c r="H398" s="53" t="s">
        <v>146</v>
      </c>
      <c r="I398" s="97" t="s">
        <v>145</v>
      </c>
      <c r="J398" s="93" t="s">
        <v>75</v>
      </c>
      <c r="K398" s="93" t="s">
        <v>116</v>
      </c>
      <c r="L398" s="97" t="s">
        <v>76</v>
      </c>
      <c r="M398" s="93" t="s">
        <v>8</v>
      </c>
      <c r="N398" s="93" t="s">
        <v>132</v>
      </c>
      <c r="O398" s="97" t="s">
        <v>14</v>
      </c>
      <c r="P398" s="93" t="s">
        <v>16</v>
      </c>
      <c r="Q398" s="93" t="s">
        <v>575</v>
      </c>
      <c r="R398" s="97" t="s">
        <v>123</v>
      </c>
      <c r="S398" s="95">
        <v>18</v>
      </c>
      <c r="T398" s="95">
        <v>18</v>
      </c>
      <c r="U398" s="97">
        <v>18</v>
      </c>
      <c r="V398" s="95">
        <v>20</v>
      </c>
      <c r="W398" s="95">
        <v>20</v>
      </c>
      <c r="X398" s="97" t="s">
        <v>59</v>
      </c>
      <c r="Y398" s="95" t="s">
        <v>158</v>
      </c>
      <c r="Z398" s="95" t="s">
        <v>163</v>
      </c>
      <c r="AA398" s="97" t="s">
        <v>159</v>
      </c>
      <c r="AB398" s="93" t="s">
        <v>8</v>
      </c>
      <c r="AC398" s="93" t="s">
        <v>132</v>
      </c>
      <c r="AD398" s="97" t="s">
        <v>15</v>
      </c>
      <c r="AE398" s="93" t="s">
        <v>42</v>
      </c>
      <c r="AF398" s="93" t="s">
        <v>129</v>
      </c>
      <c r="AG398" s="97" t="s">
        <v>85</v>
      </c>
      <c r="AH398" s="174">
        <v>867</v>
      </c>
      <c r="AI398" s="163">
        <f t="shared" si="11"/>
        <v>0</v>
      </c>
      <c r="AJ398" s="23">
        <v>11</v>
      </c>
      <c r="AK398" s="23">
        <v>1042.875</v>
      </c>
      <c r="AL398" s="163">
        <f t="shared" ref="AL398:AL407" si="12">AK398*$B398</f>
        <v>0</v>
      </c>
      <c r="AM398" s="23">
        <v>8</v>
      </c>
    </row>
    <row r="399" spans="1:39" x14ac:dyDescent="0.25">
      <c r="A399" s="88">
        <v>386</v>
      </c>
      <c r="B399" s="177"/>
      <c r="C399" s="91" t="s">
        <v>566</v>
      </c>
      <c r="D399" s="53" t="s">
        <v>154</v>
      </c>
      <c r="E399" s="53" t="s">
        <v>155</v>
      </c>
      <c r="F399" s="97" t="s">
        <v>70</v>
      </c>
      <c r="G399" s="53" t="s">
        <v>144</v>
      </c>
      <c r="H399" s="53" t="s">
        <v>146</v>
      </c>
      <c r="I399" s="97" t="s">
        <v>145</v>
      </c>
      <c r="J399" s="93" t="s">
        <v>75</v>
      </c>
      <c r="K399" s="93" t="s">
        <v>116</v>
      </c>
      <c r="L399" s="97" t="s">
        <v>76</v>
      </c>
      <c r="M399" s="93" t="s">
        <v>8</v>
      </c>
      <c r="N399" s="93" t="s">
        <v>132</v>
      </c>
      <c r="O399" s="97" t="s">
        <v>14</v>
      </c>
      <c r="P399" s="93" t="s">
        <v>16</v>
      </c>
      <c r="Q399" s="93" t="s">
        <v>575</v>
      </c>
      <c r="R399" s="97" t="s">
        <v>123</v>
      </c>
      <c r="S399" s="95">
        <v>18</v>
      </c>
      <c r="T399" s="95">
        <v>18</v>
      </c>
      <c r="U399" s="97">
        <v>18</v>
      </c>
      <c r="V399" s="95">
        <v>20</v>
      </c>
      <c r="W399" s="95">
        <v>20</v>
      </c>
      <c r="X399" s="97" t="s">
        <v>59</v>
      </c>
      <c r="Y399" s="95" t="s">
        <v>158</v>
      </c>
      <c r="Z399" s="95" t="s">
        <v>163</v>
      </c>
      <c r="AA399" s="97" t="s">
        <v>159</v>
      </c>
      <c r="AB399" s="93" t="s">
        <v>8</v>
      </c>
      <c r="AC399" s="93" t="s">
        <v>132</v>
      </c>
      <c r="AD399" s="97" t="s">
        <v>15</v>
      </c>
      <c r="AE399" s="93" t="s">
        <v>46</v>
      </c>
      <c r="AF399" s="93" t="s">
        <v>129</v>
      </c>
      <c r="AG399" s="97" t="s">
        <v>86</v>
      </c>
      <c r="AH399" s="174">
        <v>1242</v>
      </c>
      <c r="AI399" s="163">
        <f t="shared" ref="AI399:AI407" si="13">AH399*$B399</f>
        <v>0</v>
      </c>
      <c r="AJ399" s="23">
        <v>11</v>
      </c>
      <c r="AK399" s="23">
        <v>1744.2</v>
      </c>
      <c r="AL399" s="163">
        <f t="shared" si="12"/>
        <v>0</v>
      </c>
      <c r="AM399" s="23">
        <v>8</v>
      </c>
    </row>
    <row r="400" spans="1:39" x14ac:dyDescent="0.25">
      <c r="A400" s="88">
        <v>387</v>
      </c>
      <c r="B400" s="177"/>
      <c r="C400" s="91" t="s">
        <v>567</v>
      </c>
      <c r="D400" s="53" t="s">
        <v>154</v>
      </c>
      <c r="E400" s="53" t="s">
        <v>155</v>
      </c>
      <c r="F400" s="97" t="s">
        <v>70</v>
      </c>
      <c r="G400" s="53" t="s">
        <v>144</v>
      </c>
      <c r="H400" s="53" t="s">
        <v>146</v>
      </c>
      <c r="I400" s="97" t="s">
        <v>145</v>
      </c>
      <c r="J400" s="93" t="s">
        <v>75</v>
      </c>
      <c r="K400" s="93" t="s">
        <v>116</v>
      </c>
      <c r="L400" s="97" t="s">
        <v>76</v>
      </c>
      <c r="M400" s="93" t="s">
        <v>8</v>
      </c>
      <c r="N400" s="93" t="s">
        <v>132</v>
      </c>
      <c r="O400" s="97" t="s">
        <v>14</v>
      </c>
      <c r="P400" s="93" t="s">
        <v>35</v>
      </c>
      <c r="Q400" s="93" t="s">
        <v>96</v>
      </c>
      <c r="R400" s="97" t="s">
        <v>124</v>
      </c>
      <c r="S400" s="95">
        <v>12</v>
      </c>
      <c r="T400" s="95">
        <v>12</v>
      </c>
      <c r="U400" s="97">
        <v>12</v>
      </c>
      <c r="V400" s="95">
        <v>18</v>
      </c>
      <c r="W400" s="95">
        <v>18</v>
      </c>
      <c r="X400" s="97" t="s">
        <v>17</v>
      </c>
      <c r="Y400" s="95" t="s">
        <v>158</v>
      </c>
      <c r="Z400" s="95" t="s">
        <v>163</v>
      </c>
      <c r="AA400" s="97" t="s">
        <v>159</v>
      </c>
      <c r="AB400" s="93" t="s">
        <v>8</v>
      </c>
      <c r="AC400" s="93" t="s">
        <v>132</v>
      </c>
      <c r="AD400" s="97" t="s">
        <v>15</v>
      </c>
      <c r="AE400" s="93" t="s">
        <v>42</v>
      </c>
      <c r="AF400" s="93" t="s">
        <v>129</v>
      </c>
      <c r="AG400" s="97" t="s">
        <v>85</v>
      </c>
      <c r="AH400" s="174">
        <v>828</v>
      </c>
      <c r="AI400" s="163">
        <f t="shared" si="13"/>
        <v>0</v>
      </c>
      <c r="AJ400" s="23">
        <v>14</v>
      </c>
      <c r="AK400" s="23">
        <v>893.375</v>
      </c>
      <c r="AL400" s="163">
        <f t="shared" si="12"/>
        <v>0</v>
      </c>
      <c r="AM400" s="23">
        <v>8</v>
      </c>
    </row>
    <row r="401" spans="1:39" x14ac:dyDescent="0.25">
      <c r="A401" s="88">
        <v>388</v>
      </c>
      <c r="B401" s="177"/>
      <c r="C401" s="91" t="s">
        <v>568</v>
      </c>
      <c r="D401" s="53" t="s">
        <v>154</v>
      </c>
      <c r="E401" s="53" t="s">
        <v>155</v>
      </c>
      <c r="F401" s="97" t="s">
        <v>70</v>
      </c>
      <c r="G401" s="53" t="s">
        <v>144</v>
      </c>
      <c r="H401" s="53" t="s">
        <v>146</v>
      </c>
      <c r="I401" s="97" t="s">
        <v>145</v>
      </c>
      <c r="J401" s="93" t="s">
        <v>75</v>
      </c>
      <c r="K401" s="93" t="s">
        <v>116</v>
      </c>
      <c r="L401" s="97" t="s">
        <v>76</v>
      </c>
      <c r="M401" s="93" t="s">
        <v>8</v>
      </c>
      <c r="N401" s="93" t="s">
        <v>132</v>
      </c>
      <c r="O401" s="97" t="s">
        <v>14</v>
      </c>
      <c r="P401" s="93" t="s">
        <v>35</v>
      </c>
      <c r="Q401" s="93" t="s">
        <v>96</v>
      </c>
      <c r="R401" s="97" t="s">
        <v>124</v>
      </c>
      <c r="S401" s="95">
        <v>12</v>
      </c>
      <c r="T401" s="95">
        <v>12</v>
      </c>
      <c r="U401" s="97">
        <v>12</v>
      </c>
      <c r="V401" s="95">
        <v>18</v>
      </c>
      <c r="W401" s="95">
        <v>18</v>
      </c>
      <c r="X401" s="97" t="s">
        <v>17</v>
      </c>
      <c r="Y401" s="95" t="s">
        <v>158</v>
      </c>
      <c r="Z401" s="95" t="s">
        <v>163</v>
      </c>
      <c r="AA401" s="97" t="s">
        <v>159</v>
      </c>
      <c r="AB401" s="93" t="s">
        <v>8</v>
      </c>
      <c r="AC401" s="93" t="s">
        <v>132</v>
      </c>
      <c r="AD401" s="97" t="s">
        <v>15</v>
      </c>
      <c r="AE401" s="93" t="s">
        <v>46</v>
      </c>
      <c r="AF401" s="93" t="s">
        <v>129</v>
      </c>
      <c r="AG401" s="97" t="s">
        <v>86</v>
      </c>
      <c r="AH401" s="174">
        <v>1270.75</v>
      </c>
      <c r="AI401" s="163">
        <f t="shared" si="13"/>
        <v>0</v>
      </c>
      <c r="AJ401" s="23">
        <v>14</v>
      </c>
      <c r="AK401" s="23">
        <v>1270.75</v>
      </c>
      <c r="AL401" s="163">
        <f t="shared" si="12"/>
        <v>0</v>
      </c>
      <c r="AM401" s="23">
        <v>8</v>
      </c>
    </row>
    <row r="402" spans="1:39" x14ac:dyDescent="0.25">
      <c r="A402" s="88">
        <v>389</v>
      </c>
      <c r="B402" s="177"/>
      <c r="C402" s="91" t="s">
        <v>569</v>
      </c>
      <c r="D402" s="53" t="s">
        <v>154</v>
      </c>
      <c r="E402" s="53" t="s">
        <v>155</v>
      </c>
      <c r="F402" s="97" t="s">
        <v>70</v>
      </c>
      <c r="G402" s="53" t="s">
        <v>144</v>
      </c>
      <c r="H402" s="53" t="s">
        <v>146</v>
      </c>
      <c r="I402" s="97" t="s">
        <v>145</v>
      </c>
      <c r="J402" s="93" t="s">
        <v>75</v>
      </c>
      <c r="K402" s="93" t="s">
        <v>116</v>
      </c>
      <c r="L402" s="97" t="s">
        <v>76</v>
      </c>
      <c r="M402" s="93" t="s">
        <v>8</v>
      </c>
      <c r="N402" s="93" t="s">
        <v>132</v>
      </c>
      <c r="O402" s="97" t="s">
        <v>14</v>
      </c>
      <c r="P402" s="93" t="s">
        <v>35</v>
      </c>
      <c r="Q402" s="93" t="s">
        <v>96</v>
      </c>
      <c r="R402" s="97" t="s">
        <v>124</v>
      </c>
      <c r="S402" s="95">
        <v>12</v>
      </c>
      <c r="T402" s="95">
        <v>12</v>
      </c>
      <c r="U402" s="97">
        <v>12</v>
      </c>
      <c r="V402" s="95">
        <v>20</v>
      </c>
      <c r="W402" s="95">
        <v>20</v>
      </c>
      <c r="X402" s="97" t="s">
        <v>59</v>
      </c>
      <c r="Y402" s="95" t="s">
        <v>158</v>
      </c>
      <c r="Z402" s="95" t="s">
        <v>163</v>
      </c>
      <c r="AA402" s="97" t="s">
        <v>159</v>
      </c>
      <c r="AB402" s="93" t="s">
        <v>8</v>
      </c>
      <c r="AC402" s="93" t="s">
        <v>132</v>
      </c>
      <c r="AD402" s="97" t="s">
        <v>15</v>
      </c>
      <c r="AE402" s="93" t="s">
        <v>42</v>
      </c>
      <c r="AF402" s="93" t="s">
        <v>129</v>
      </c>
      <c r="AG402" s="97" t="s">
        <v>85</v>
      </c>
      <c r="AH402" s="174">
        <v>840</v>
      </c>
      <c r="AI402" s="163">
        <f t="shared" si="13"/>
        <v>0</v>
      </c>
      <c r="AJ402" s="23">
        <v>14</v>
      </c>
      <c r="AK402" s="23">
        <v>899.375</v>
      </c>
      <c r="AL402" s="163">
        <f t="shared" si="12"/>
        <v>0</v>
      </c>
      <c r="AM402" s="23">
        <v>8</v>
      </c>
    </row>
    <row r="403" spans="1:39" x14ac:dyDescent="0.25">
      <c r="A403" s="88">
        <v>390</v>
      </c>
      <c r="B403" s="177"/>
      <c r="C403" s="91" t="s">
        <v>570</v>
      </c>
      <c r="D403" s="53" t="s">
        <v>154</v>
      </c>
      <c r="E403" s="53" t="s">
        <v>155</v>
      </c>
      <c r="F403" s="97" t="s">
        <v>70</v>
      </c>
      <c r="G403" s="53" t="s">
        <v>144</v>
      </c>
      <c r="H403" s="53" t="s">
        <v>146</v>
      </c>
      <c r="I403" s="97" t="s">
        <v>145</v>
      </c>
      <c r="J403" s="93" t="s">
        <v>75</v>
      </c>
      <c r="K403" s="93" t="s">
        <v>116</v>
      </c>
      <c r="L403" s="97" t="s">
        <v>76</v>
      </c>
      <c r="M403" s="93" t="s">
        <v>8</v>
      </c>
      <c r="N403" s="93" t="s">
        <v>132</v>
      </c>
      <c r="O403" s="97" t="s">
        <v>14</v>
      </c>
      <c r="P403" s="93" t="s">
        <v>35</v>
      </c>
      <c r="Q403" s="93" t="s">
        <v>96</v>
      </c>
      <c r="R403" s="97" t="s">
        <v>124</v>
      </c>
      <c r="S403" s="95">
        <v>12</v>
      </c>
      <c r="T403" s="95">
        <v>12</v>
      </c>
      <c r="U403" s="97">
        <v>12</v>
      </c>
      <c r="V403" s="95">
        <v>20</v>
      </c>
      <c r="W403" s="95">
        <v>20</v>
      </c>
      <c r="X403" s="97" t="s">
        <v>59</v>
      </c>
      <c r="Y403" s="95" t="s">
        <v>158</v>
      </c>
      <c r="Z403" s="95" t="s">
        <v>163</v>
      </c>
      <c r="AA403" s="97" t="s">
        <v>159</v>
      </c>
      <c r="AB403" s="93" t="s">
        <v>8</v>
      </c>
      <c r="AC403" s="93" t="s">
        <v>132</v>
      </c>
      <c r="AD403" s="97" t="s">
        <v>15</v>
      </c>
      <c r="AE403" s="93" t="s">
        <v>46</v>
      </c>
      <c r="AF403" s="93" t="s">
        <v>129</v>
      </c>
      <c r="AG403" s="97" t="s">
        <v>86</v>
      </c>
      <c r="AH403" s="174">
        <v>1270.75</v>
      </c>
      <c r="AI403" s="163">
        <f t="shared" si="13"/>
        <v>0</v>
      </c>
      <c r="AJ403" s="23">
        <v>14</v>
      </c>
      <c r="AK403" s="23">
        <v>1270.75</v>
      </c>
      <c r="AL403" s="163">
        <f t="shared" si="12"/>
        <v>0</v>
      </c>
      <c r="AM403" s="23">
        <v>8</v>
      </c>
    </row>
    <row r="404" spans="1:39" x14ac:dyDescent="0.25">
      <c r="A404" s="88">
        <v>391</v>
      </c>
      <c r="B404" s="177"/>
      <c r="C404" s="91" t="s">
        <v>571</v>
      </c>
      <c r="D404" s="53" t="s">
        <v>154</v>
      </c>
      <c r="E404" s="53" t="s">
        <v>155</v>
      </c>
      <c r="F404" s="97" t="s">
        <v>70</v>
      </c>
      <c r="G404" s="53" t="s">
        <v>144</v>
      </c>
      <c r="H404" s="53" t="s">
        <v>146</v>
      </c>
      <c r="I404" s="97" t="s">
        <v>145</v>
      </c>
      <c r="J404" s="93" t="s">
        <v>75</v>
      </c>
      <c r="K404" s="93" t="s">
        <v>116</v>
      </c>
      <c r="L404" s="97" t="s">
        <v>76</v>
      </c>
      <c r="M404" s="93" t="s">
        <v>8</v>
      </c>
      <c r="N404" s="93" t="s">
        <v>132</v>
      </c>
      <c r="O404" s="97" t="s">
        <v>14</v>
      </c>
      <c r="P404" s="93" t="s">
        <v>35</v>
      </c>
      <c r="Q404" s="93" t="s">
        <v>96</v>
      </c>
      <c r="R404" s="97" t="s">
        <v>124</v>
      </c>
      <c r="S404" s="95">
        <v>18</v>
      </c>
      <c r="T404" s="95">
        <v>18</v>
      </c>
      <c r="U404" s="97">
        <v>18</v>
      </c>
      <c r="V404" s="95">
        <v>18</v>
      </c>
      <c r="W404" s="95">
        <v>18</v>
      </c>
      <c r="X404" s="97" t="s">
        <v>17</v>
      </c>
      <c r="Y404" s="95" t="s">
        <v>158</v>
      </c>
      <c r="Z404" s="95" t="s">
        <v>163</v>
      </c>
      <c r="AA404" s="97" t="s">
        <v>159</v>
      </c>
      <c r="AB404" s="93" t="s">
        <v>8</v>
      </c>
      <c r="AC404" s="93" t="s">
        <v>132</v>
      </c>
      <c r="AD404" s="97" t="s">
        <v>15</v>
      </c>
      <c r="AE404" s="93" t="s">
        <v>42</v>
      </c>
      <c r="AF404" s="93" t="s">
        <v>129</v>
      </c>
      <c r="AG404" s="97" t="s">
        <v>85</v>
      </c>
      <c r="AH404" s="174">
        <v>2723.35</v>
      </c>
      <c r="AI404" s="163">
        <f t="shared" si="13"/>
        <v>0</v>
      </c>
      <c r="AJ404" s="23">
        <v>18</v>
      </c>
      <c r="AK404" s="23">
        <v>936.85</v>
      </c>
      <c r="AL404" s="163">
        <f t="shared" si="12"/>
        <v>0</v>
      </c>
      <c r="AM404" s="23">
        <v>8</v>
      </c>
    </row>
    <row r="405" spans="1:39" x14ac:dyDescent="0.25">
      <c r="A405" s="88">
        <v>392</v>
      </c>
      <c r="B405" s="177"/>
      <c r="C405" s="91" t="s">
        <v>572</v>
      </c>
      <c r="D405" s="53" t="s">
        <v>154</v>
      </c>
      <c r="E405" s="53" t="s">
        <v>155</v>
      </c>
      <c r="F405" s="97" t="s">
        <v>70</v>
      </c>
      <c r="G405" s="53" t="s">
        <v>144</v>
      </c>
      <c r="H405" s="53" t="s">
        <v>146</v>
      </c>
      <c r="I405" s="97" t="s">
        <v>145</v>
      </c>
      <c r="J405" s="93" t="s">
        <v>75</v>
      </c>
      <c r="K405" s="93" t="s">
        <v>116</v>
      </c>
      <c r="L405" s="97" t="s">
        <v>76</v>
      </c>
      <c r="M405" s="93" t="s">
        <v>8</v>
      </c>
      <c r="N405" s="93" t="s">
        <v>132</v>
      </c>
      <c r="O405" s="97" t="s">
        <v>14</v>
      </c>
      <c r="P405" s="93" t="s">
        <v>35</v>
      </c>
      <c r="Q405" s="93" t="s">
        <v>96</v>
      </c>
      <c r="R405" s="97" t="s">
        <v>124</v>
      </c>
      <c r="S405" s="95">
        <v>18</v>
      </c>
      <c r="T405" s="95">
        <v>18</v>
      </c>
      <c r="U405" s="97">
        <v>18</v>
      </c>
      <c r="V405" s="95">
        <v>18</v>
      </c>
      <c r="W405" s="95">
        <v>18</v>
      </c>
      <c r="X405" s="97" t="s">
        <v>17</v>
      </c>
      <c r="Y405" s="95" t="s">
        <v>158</v>
      </c>
      <c r="Z405" s="95" t="s">
        <v>163</v>
      </c>
      <c r="AA405" s="97" t="s">
        <v>159</v>
      </c>
      <c r="AB405" s="93" t="s">
        <v>8</v>
      </c>
      <c r="AC405" s="93" t="s">
        <v>132</v>
      </c>
      <c r="AD405" s="97" t="s">
        <v>15</v>
      </c>
      <c r="AE405" s="93" t="s">
        <v>46</v>
      </c>
      <c r="AF405" s="93" t="s">
        <v>129</v>
      </c>
      <c r="AG405" s="97" t="s">
        <v>86</v>
      </c>
      <c r="AH405" s="174">
        <v>4504.5</v>
      </c>
      <c r="AI405" s="163">
        <f t="shared" si="13"/>
        <v>0</v>
      </c>
      <c r="AJ405" s="23">
        <v>18</v>
      </c>
      <c r="AK405" s="23">
        <v>1285.7</v>
      </c>
      <c r="AL405" s="163">
        <f t="shared" si="12"/>
        <v>0</v>
      </c>
      <c r="AM405" s="23">
        <v>8</v>
      </c>
    </row>
    <row r="406" spans="1:39" x14ac:dyDescent="0.25">
      <c r="A406" s="88">
        <v>393</v>
      </c>
      <c r="B406" s="177"/>
      <c r="C406" s="91" t="s">
        <v>573</v>
      </c>
      <c r="D406" s="53" t="s">
        <v>154</v>
      </c>
      <c r="E406" s="53" t="s">
        <v>155</v>
      </c>
      <c r="F406" s="97" t="s">
        <v>70</v>
      </c>
      <c r="G406" s="53" t="s">
        <v>144</v>
      </c>
      <c r="H406" s="53" t="s">
        <v>146</v>
      </c>
      <c r="I406" s="97" t="s">
        <v>145</v>
      </c>
      <c r="J406" s="93" t="s">
        <v>75</v>
      </c>
      <c r="K406" s="93" t="s">
        <v>116</v>
      </c>
      <c r="L406" s="97" t="s">
        <v>76</v>
      </c>
      <c r="M406" s="93" t="s">
        <v>8</v>
      </c>
      <c r="N406" s="93" t="s">
        <v>132</v>
      </c>
      <c r="O406" s="97" t="s">
        <v>14</v>
      </c>
      <c r="P406" s="93" t="s">
        <v>35</v>
      </c>
      <c r="Q406" s="93" t="s">
        <v>96</v>
      </c>
      <c r="R406" s="97" t="s">
        <v>124</v>
      </c>
      <c r="S406" s="95">
        <v>18</v>
      </c>
      <c r="T406" s="95">
        <v>18</v>
      </c>
      <c r="U406" s="97">
        <v>18</v>
      </c>
      <c r="V406" s="95">
        <v>20</v>
      </c>
      <c r="W406" s="95">
        <v>20</v>
      </c>
      <c r="X406" s="97" t="s">
        <v>59</v>
      </c>
      <c r="Y406" s="95" t="s">
        <v>158</v>
      </c>
      <c r="Z406" s="95" t="s">
        <v>163</v>
      </c>
      <c r="AA406" s="97" t="s">
        <v>159</v>
      </c>
      <c r="AB406" s="93" t="s">
        <v>8</v>
      </c>
      <c r="AC406" s="93" t="s">
        <v>132</v>
      </c>
      <c r="AD406" s="97" t="s">
        <v>15</v>
      </c>
      <c r="AE406" s="93" t="s">
        <v>42</v>
      </c>
      <c r="AF406" s="93" t="s">
        <v>129</v>
      </c>
      <c r="AG406" s="97" t="s">
        <v>85</v>
      </c>
      <c r="AH406" s="174">
        <v>900</v>
      </c>
      <c r="AI406" s="163">
        <f t="shared" si="13"/>
        <v>0</v>
      </c>
      <c r="AJ406" s="23">
        <v>13</v>
      </c>
      <c r="AK406" s="23">
        <v>936.85</v>
      </c>
      <c r="AL406" s="163">
        <f t="shared" si="12"/>
        <v>0</v>
      </c>
      <c r="AM406" s="23">
        <v>8</v>
      </c>
    </row>
    <row r="407" spans="1:39" ht="15.75" thickBot="1" x14ac:dyDescent="0.3">
      <c r="A407" s="89">
        <v>394</v>
      </c>
      <c r="B407" s="178"/>
      <c r="C407" s="92" t="s">
        <v>574</v>
      </c>
      <c r="D407" s="90" t="s">
        <v>154</v>
      </c>
      <c r="E407" s="90" t="s">
        <v>155</v>
      </c>
      <c r="F407" s="98" t="s">
        <v>70</v>
      </c>
      <c r="G407" s="90" t="s">
        <v>144</v>
      </c>
      <c r="H407" s="90" t="s">
        <v>146</v>
      </c>
      <c r="I407" s="98" t="s">
        <v>145</v>
      </c>
      <c r="J407" s="94" t="s">
        <v>75</v>
      </c>
      <c r="K407" s="94" t="s">
        <v>116</v>
      </c>
      <c r="L407" s="98" t="s">
        <v>76</v>
      </c>
      <c r="M407" s="94" t="s">
        <v>8</v>
      </c>
      <c r="N407" s="94" t="s">
        <v>132</v>
      </c>
      <c r="O407" s="98" t="s">
        <v>14</v>
      </c>
      <c r="P407" s="94" t="s">
        <v>35</v>
      </c>
      <c r="Q407" s="94" t="s">
        <v>96</v>
      </c>
      <c r="R407" s="98" t="s">
        <v>124</v>
      </c>
      <c r="S407" s="96">
        <v>18</v>
      </c>
      <c r="T407" s="96">
        <v>18</v>
      </c>
      <c r="U407" s="98">
        <v>18</v>
      </c>
      <c r="V407" s="96">
        <v>20</v>
      </c>
      <c r="W407" s="96">
        <v>20</v>
      </c>
      <c r="X407" s="98" t="s">
        <v>59</v>
      </c>
      <c r="Y407" s="96" t="s">
        <v>158</v>
      </c>
      <c r="Z407" s="96" t="s">
        <v>163</v>
      </c>
      <c r="AA407" s="98" t="s">
        <v>159</v>
      </c>
      <c r="AB407" s="94" t="s">
        <v>8</v>
      </c>
      <c r="AC407" s="94" t="s">
        <v>132</v>
      </c>
      <c r="AD407" s="98" t="s">
        <v>15</v>
      </c>
      <c r="AE407" s="94" t="s">
        <v>46</v>
      </c>
      <c r="AF407" s="94" t="s">
        <v>129</v>
      </c>
      <c r="AG407" s="98" t="s">
        <v>86</v>
      </c>
      <c r="AH407" s="174">
        <v>1386.35</v>
      </c>
      <c r="AI407" s="163">
        <f t="shared" si="13"/>
        <v>0</v>
      </c>
      <c r="AJ407" s="23">
        <v>13</v>
      </c>
      <c r="AK407" s="23">
        <v>1285.7</v>
      </c>
      <c r="AL407" s="163">
        <f t="shared" si="12"/>
        <v>0</v>
      </c>
      <c r="AM407" s="23">
        <v>8</v>
      </c>
    </row>
    <row r="408" spans="1:39" x14ac:dyDescent="0.25">
      <c r="AH408" t="s">
        <v>643</v>
      </c>
      <c r="AI408" s="175">
        <f>SUM(AI14:AI407)</f>
        <v>0</v>
      </c>
      <c r="AK408" t="s">
        <v>643</v>
      </c>
      <c r="AL408" s="175">
        <f>SUM(AL14:AL407)</f>
        <v>0</v>
      </c>
    </row>
  </sheetData>
  <sheetProtection algorithmName="SHA-512" hashValue="E58FP72QJCdGQh86bU9gbWUHREr7567aU0I0ZGMH8o0XkBnSriiXLEBVpRDx0cX629S2OAvf7MX9VM+NAyc90Q==" saltValue="yqbFMAo/9PQ2k3FnC6v7lQ==" spinCount="100000" sheet="1" objects="1" scenarios="1" formatCells="0" formatColumns="0" formatRows="0" sort="0" autoFilter="0"/>
  <autoFilter ref="A13:AG408"/>
  <hyperlinks>
    <hyperlink ref="A5" r:id="rId1" display="http://www.gcpedia.gc.ca/gcwiki/images/f/f0/E60PQ-140003-Technical_Specs-ENG.pdf"/>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5"/>
  <sheetViews>
    <sheetView zoomScale="85" zoomScaleNormal="85" workbookViewId="0"/>
  </sheetViews>
  <sheetFormatPr defaultColWidth="9.140625" defaultRowHeight="11.25" x14ac:dyDescent="0.25"/>
  <cols>
    <col min="1" max="1" width="52.42578125" style="131" customWidth="1"/>
    <col min="2" max="2" width="12.28515625" style="131" customWidth="1"/>
    <col min="3" max="3" width="22.42578125" style="131" customWidth="1"/>
    <col min="4" max="4" width="9.140625" style="131"/>
    <col min="5" max="5" width="49.7109375" style="131" customWidth="1"/>
    <col min="6" max="6" width="12.85546875" style="131" customWidth="1"/>
    <col min="7" max="7" width="12.5703125" style="131" bestFit="1" customWidth="1"/>
    <col min="8" max="8" width="9.140625" style="131"/>
    <col min="9" max="9" width="36.28515625" style="131" bestFit="1" customWidth="1"/>
    <col min="10" max="10" width="17" style="131" customWidth="1"/>
    <col min="11" max="11" width="12.5703125" style="131" bestFit="1" customWidth="1"/>
    <col min="12" max="12" width="9.140625" style="131"/>
    <col min="13" max="15" width="0" style="131" hidden="1" customWidth="1"/>
    <col min="16" max="22" width="9.140625" style="131"/>
    <col min="23" max="23" width="0" style="131" hidden="1" customWidth="1"/>
    <col min="24" max="16384" width="9.140625" style="131"/>
  </cols>
  <sheetData>
    <row r="1" spans="1:23" x14ac:dyDescent="0.25">
      <c r="A1" s="131" t="s">
        <v>644</v>
      </c>
      <c r="W1" s="131" t="s">
        <v>619</v>
      </c>
    </row>
    <row r="2" spans="1:23" ht="35.25" customHeight="1" x14ac:dyDescent="0.25">
      <c r="A2" s="180" t="s">
        <v>646</v>
      </c>
      <c r="M2" s="132" t="s">
        <v>620</v>
      </c>
      <c r="N2" s="132" t="s">
        <v>621</v>
      </c>
      <c r="O2" s="132" t="s">
        <v>622</v>
      </c>
      <c r="W2" s="131" t="s">
        <v>623</v>
      </c>
    </row>
    <row r="3" spans="1:23" x14ac:dyDescent="0.25">
      <c r="A3" s="133" t="s">
        <v>647</v>
      </c>
      <c r="B3" s="134"/>
      <c r="C3" s="135"/>
    </row>
    <row r="4" spans="1:23" x14ac:dyDescent="0.25">
      <c r="A4" s="133" t="s">
        <v>648</v>
      </c>
      <c r="B4" s="134"/>
      <c r="C4" s="135"/>
    </row>
    <row r="5" spans="1:23" ht="12" thickBot="1" x14ac:dyDescent="0.3">
      <c r="A5" s="136"/>
      <c r="B5" s="134"/>
      <c r="C5" s="135"/>
    </row>
    <row r="6" spans="1:23" ht="23.25" customHeight="1" thickBot="1" x14ac:dyDescent="0.3">
      <c r="A6" s="186" t="s">
        <v>624</v>
      </c>
      <c r="B6" s="187"/>
      <c r="C6" s="187"/>
      <c r="D6" s="187"/>
      <c r="E6" s="188"/>
    </row>
    <row r="7" spans="1:23" ht="23.25" thickTop="1" x14ac:dyDescent="0.25">
      <c r="A7" s="137" t="s">
        <v>625</v>
      </c>
      <c r="B7" s="138"/>
      <c r="C7" s="139" t="str">
        <f>IF(Total &gt;0,Total,"No compliant Bid / Auncune soumission conforme")</f>
        <v>No compliant Bid / Auncune soumission conforme</v>
      </c>
      <c r="D7" s="140"/>
      <c r="E7" s="141"/>
    </row>
    <row r="8" spans="1:23" ht="54" customHeight="1" x14ac:dyDescent="0.25">
      <c r="A8" s="137" t="s">
        <v>626</v>
      </c>
      <c r="B8" s="142" t="s">
        <v>79</v>
      </c>
      <c r="C8" s="143" t="str">
        <f>IFERROR(IF(B8="YES",$C$7*0.03,""),"")</f>
        <v/>
      </c>
      <c r="D8" s="189" t="s">
        <v>627</v>
      </c>
      <c r="E8" s="190"/>
    </row>
    <row r="9" spans="1:23" ht="30.75" customHeight="1" x14ac:dyDescent="0.25">
      <c r="A9" s="137" t="s">
        <v>628</v>
      </c>
      <c r="B9" s="142" t="s">
        <v>79</v>
      </c>
      <c r="C9" s="143" t="str">
        <f>IFERROR(IF(B9="YES",$C$7*0.07,""),"")</f>
        <v/>
      </c>
      <c r="D9" s="189" t="s">
        <v>629</v>
      </c>
      <c r="E9" s="190"/>
    </row>
    <row r="10" spans="1:23" ht="33.75" customHeight="1" x14ac:dyDescent="0.25">
      <c r="B10" s="144"/>
      <c r="C10" s="143" t="str">
        <f>IFERROR($C$7*0.03,"")</f>
        <v/>
      </c>
      <c r="D10" s="189" t="s">
        <v>630</v>
      </c>
      <c r="E10" s="190"/>
    </row>
    <row r="11" spans="1:23" x14ac:dyDescent="0.25">
      <c r="B11" s="144"/>
      <c r="C11" s="143" t="str">
        <f>IFERROR($C$7*0.15,"")</f>
        <v/>
      </c>
      <c r="D11" s="189" t="s">
        <v>631</v>
      </c>
      <c r="E11" s="190"/>
    </row>
    <row r="12" spans="1:23" ht="12" thickBot="1" x14ac:dyDescent="0.3">
      <c r="A12" s="145">
        <f ca="1">NOW()</f>
        <v>43747.276812962962</v>
      </c>
      <c r="B12" s="146"/>
      <c r="C12" s="147">
        <f>SUM($C$7:$C$11)</f>
        <v>0</v>
      </c>
      <c r="D12" s="148" t="str">
        <f>IF(SUM($C$7:$C$11)=0,"NO compliant Bid / Aucune soumission conforme","Total estimated requirement value")</f>
        <v>NO compliant Bid / Aucune soumission conforme</v>
      </c>
      <c r="E12" s="149"/>
    </row>
    <row r="13" spans="1:23" ht="44.25" customHeight="1" thickTop="1" x14ac:dyDescent="0.25">
      <c r="A13" s="191" t="s">
        <v>632</v>
      </c>
      <c r="B13" s="192"/>
      <c r="C13" s="192"/>
      <c r="D13" s="192"/>
      <c r="E13" s="193"/>
    </row>
    <row r="14" spans="1:23" ht="36" customHeight="1" thickBot="1" x14ac:dyDescent="0.3">
      <c r="A14" s="183" t="s">
        <v>633</v>
      </c>
      <c r="B14" s="184"/>
      <c r="C14" s="184"/>
      <c r="D14" s="184"/>
      <c r="E14" s="185"/>
      <c r="I14" s="150"/>
    </row>
    <row r="15" spans="1:23" ht="87.75" customHeight="1" x14ac:dyDescent="0.25"/>
  </sheetData>
  <sheetProtection algorithmName="SHA-512" hashValue="p6E/8C01OQ4xGG4FnruG09Mw6V8ausJa34nOoK4MdQECJeNiYNALfRFPG3CcyOu3YWsZxntBY83hNSUo+ykqYw==" saltValue="YPh1W/ujrnyeJKfnxrb3wg==" spinCount="100000" sheet="1" objects="1" scenarios="1" formatCells="0" formatColumns="0" formatRows="0" sort="0" autoFilter="0"/>
  <mergeCells count="7">
    <mergeCell ref="A14:E14"/>
    <mergeCell ref="A6:E6"/>
    <mergeCell ref="D8:E8"/>
    <mergeCell ref="D9:E9"/>
    <mergeCell ref="D10:E10"/>
    <mergeCell ref="D11:E11"/>
    <mergeCell ref="A13:E13"/>
  </mergeCells>
  <conditionalFormatting sqref="A7">
    <cfRule type="expression" dxfId="5" priority="3">
      <formula>AND($C$12&lt;24999.99,$C$12&gt;0)</formula>
    </cfRule>
  </conditionalFormatting>
  <conditionalFormatting sqref="A8">
    <cfRule type="expression" dxfId="4" priority="2">
      <formula>AND($C$12&gt;24999.99,$C$12&lt;399999.99)</formula>
    </cfRule>
  </conditionalFormatting>
  <conditionalFormatting sqref="A9">
    <cfRule type="expression" dxfId="3" priority="1">
      <formula>$C$12&gt;399999.99</formula>
    </cfRule>
  </conditionalFormatting>
  <dataValidations count="1">
    <dataValidation type="list" allowBlank="1" showInputMessage="1" showErrorMessage="1" sqref="B8:B9">
      <formula1>yn</formula1>
    </dataValidation>
  </dataValidations>
  <pageMargins left="0.7" right="0.7" top="0.75" bottom="0.75" header="0.3" footer="0.3"/>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6"/>
  <sheetViews>
    <sheetView workbookViewId="0"/>
  </sheetViews>
  <sheetFormatPr defaultColWidth="9.140625" defaultRowHeight="11.25" x14ac:dyDescent="0.2"/>
  <cols>
    <col min="1" max="1" width="52.42578125" style="151" customWidth="1"/>
    <col min="2" max="2" width="9.5703125" style="151" customWidth="1"/>
    <col min="3" max="3" width="16.28515625" style="151" customWidth="1"/>
    <col min="4" max="4" width="9.140625" style="151"/>
    <col min="5" max="5" width="25" style="151" customWidth="1"/>
    <col min="6" max="6" width="12.85546875" style="151" customWidth="1"/>
    <col min="7" max="7" width="12.5703125" style="151" bestFit="1" customWidth="1"/>
    <col min="8" max="8" width="9.140625" style="151"/>
    <col min="9" max="9" width="36.28515625" style="151" bestFit="1" customWidth="1"/>
    <col min="10" max="10" width="17" style="151" customWidth="1"/>
    <col min="11" max="11" width="12.5703125" style="151" bestFit="1" customWidth="1"/>
    <col min="12" max="12" width="9.140625" style="151"/>
    <col min="13" max="15" width="0" style="151" hidden="1" customWidth="1"/>
    <col min="16" max="22" width="9.140625" style="151"/>
    <col min="23" max="23" width="0" style="151" hidden="1" customWidth="1"/>
    <col min="24" max="16384" width="9.140625" style="151"/>
  </cols>
  <sheetData>
    <row r="1" spans="1:23" x14ac:dyDescent="0.2">
      <c r="A1" s="151" t="s">
        <v>645</v>
      </c>
      <c r="W1" s="151" t="s">
        <v>619</v>
      </c>
    </row>
    <row r="2" spans="1:23" ht="35.25" customHeight="1" x14ac:dyDescent="0.2">
      <c r="A2" s="152" t="s">
        <v>646</v>
      </c>
      <c r="B2" s="153"/>
      <c r="C2" s="153"/>
      <c r="M2" s="154" t="s">
        <v>620</v>
      </c>
      <c r="N2" s="154" t="s">
        <v>621</v>
      </c>
      <c r="O2" s="154" t="s">
        <v>622</v>
      </c>
      <c r="W2" s="151" t="s">
        <v>623</v>
      </c>
    </row>
    <row r="3" spans="1:23" x14ac:dyDescent="0.2">
      <c r="A3" s="155" t="s">
        <v>619</v>
      </c>
      <c r="B3" s="156"/>
      <c r="C3" s="157"/>
    </row>
    <row r="4" spans="1:23" x14ac:dyDescent="0.2">
      <c r="A4" s="155" t="s">
        <v>623</v>
      </c>
      <c r="B4" s="156"/>
      <c r="C4" s="157"/>
    </row>
    <row r="5" spans="1:23" ht="12" thickBot="1" x14ac:dyDescent="0.25">
      <c r="A5" s="158"/>
      <c r="B5" s="156"/>
      <c r="C5" s="157"/>
    </row>
    <row r="6" spans="1:23" s="131" customFormat="1" ht="18.75" customHeight="1" thickBot="1" x14ac:dyDescent="0.3">
      <c r="A6" s="197" t="s">
        <v>634</v>
      </c>
      <c r="B6" s="198"/>
      <c r="C6" s="198"/>
      <c r="D6" s="198"/>
      <c r="E6" s="199"/>
    </row>
    <row r="7" spans="1:23" ht="42" customHeight="1" x14ac:dyDescent="0.2">
      <c r="A7" s="137" t="s">
        <v>635</v>
      </c>
      <c r="B7" s="159"/>
      <c r="C7" s="143" t="str">
        <f>IF(TotalPSAB &gt;0,TotalPSAB,"No compliant Bid / Auncune soumission conforme")</f>
        <v>No compliant Bid / Auncune soumission conforme</v>
      </c>
      <c r="D7" s="160"/>
      <c r="E7" s="161"/>
    </row>
    <row r="8" spans="1:23" ht="33.75" x14ac:dyDescent="0.2">
      <c r="A8" s="137" t="s">
        <v>636</v>
      </c>
      <c r="B8" s="142" t="s">
        <v>619</v>
      </c>
      <c r="C8" s="143" t="str">
        <f>IFERROR(IF(B8="YES / OUI",$C$7*0.03,""),"")</f>
        <v/>
      </c>
      <c r="D8" s="189" t="s">
        <v>627</v>
      </c>
      <c r="E8" s="190"/>
    </row>
    <row r="9" spans="1:23" ht="40.5" customHeight="1" x14ac:dyDescent="0.2">
      <c r="A9" s="137" t="s">
        <v>637</v>
      </c>
      <c r="B9" s="142" t="s">
        <v>619</v>
      </c>
      <c r="C9" s="143" t="str">
        <f>IFERROR(IF(B9="YES / OUI",$C$7*0.07,""),"")</f>
        <v/>
      </c>
      <c r="D9" s="189" t="s">
        <v>629</v>
      </c>
      <c r="E9" s="190"/>
    </row>
    <row r="10" spans="1:23" ht="30.75" customHeight="1" x14ac:dyDescent="0.2">
      <c r="A10" s="131"/>
      <c r="B10" s="144"/>
      <c r="C10" s="143" t="str">
        <f>IFERROR($C$7*0.03,"")</f>
        <v/>
      </c>
      <c r="D10" s="189" t="s">
        <v>630</v>
      </c>
      <c r="E10" s="190"/>
    </row>
    <row r="11" spans="1:23" ht="33.75" customHeight="1" x14ac:dyDescent="0.2">
      <c r="A11" s="131"/>
      <c r="B11" s="144"/>
      <c r="C11" s="143" t="str">
        <f>IFERROR($C$7*0.15,"")</f>
        <v/>
      </c>
      <c r="D11" s="189" t="s">
        <v>631</v>
      </c>
      <c r="E11" s="190"/>
    </row>
    <row r="12" spans="1:23" ht="12" thickBot="1" x14ac:dyDescent="0.25">
      <c r="A12" s="145">
        <f ca="1">NOW()</f>
        <v>43747.276812962962</v>
      </c>
      <c r="B12" s="146"/>
      <c r="C12" s="147">
        <f>SUM($C$7:$C$11)</f>
        <v>0</v>
      </c>
      <c r="D12" s="148" t="str">
        <f>IF(SUM($C$7:$C$11)=0,"NO compliant Bid / Aucune soumission conforme","Total estimated requirement value")</f>
        <v>NO compliant Bid / Aucune soumission conforme</v>
      </c>
      <c r="E12" s="149"/>
    </row>
    <row r="13" spans="1:23" ht="30.75" customHeight="1" thickTop="1" x14ac:dyDescent="0.25">
      <c r="A13" s="200" t="s">
        <v>632</v>
      </c>
      <c r="B13" s="201"/>
      <c r="C13" s="201"/>
      <c r="D13" s="201"/>
      <c r="E13" s="202"/>
    </row>
    <row r="14" spans="1:23" ht="36.75" customHeight="1" thickBot="1" x14ac:dyDescent="0.3">
      <c r="A14" s="194" t="s">
        <v>633</v>
      </c>
      <c r="B14" s="195"/>
      <c r="C14" s="195"/>
      <c r="D14" s="195"/>
      <c r="E14" s="196"/>
    </row>
    <row r="15" spans="1:23" ht="65.25" customHeight="1" x14ac:dyDescent="0.2">
      <c r="I15" s="162"/>
    </row>
    <row r="16" spans="1:23" ht="87.75" customHeight="1" x14ac:dyDescent="0.2"/>
  </sheetData>
  <sheetProtection algorithmName="SHA-512" hashValue="uyLFMdNXcjAnXyncZmqVlmvRuOn021tsmzFaVJKzdQDtYxaWnlQkGHn7ZXWSGK7GANxdPdHyhvHxtv3k7fwklA==" saltValue="lZy3qmSOYABewiHx3Bn1yg==" spinCount="100000" sheet="1" objects="1" scenarios="1" formatCells="0" formatColumns="0" formatRows="0" sort="0" autoFilter="0"/>
  <mergeCells count="7">
    <mergeCell ref="A14:E14"/>
    <mergeCell ref="A6:E6"/>
    <mergeCell ref="D8:E8"/>
    <mergeCell ref="D9:E9"/>
    <mergeCell ref="D10:E10"/>
    <mergeCell ref="D11:E11"/>
    <mergeCell ref="A13:E13"/>
  </mergeCells>
  <conditionalFormatting sqref="A7">
    <cfRule type="expression" dxfId="2" priority="3">
      <formula>AND($C$12&lt;24999.99,$C$12&gt;0)</formula>
    </cfRule>
  </conditionalFormatting>
  <conditionalFormatting sqref="A8">
    <cfRule type="expression" dxfId="1" priority="2">
      <formula>AND($C$12&gt;24999.99,$C$12&lt;399999.99)</formula>
    </cfRule>
  </conditionalFormatting>
  <conditionalFormatting sqref="A9">
    <cfRule type="expression" dxfId="0" priority="1">
      <formula>$C$12&gt;399999.99</formula>
    </cfRule>
  </conditionalFormatting>
  <dataValidations count="1">
    <dataValidation type="list" allowBlank="1" showInputMessage="1" showErrorMessage="1" sqref="B8:B9">
      <formula1>yn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80"/>
  <sheetViews>
    <sheetView zoomScale="115" zoomScaleNormal="115" workbookViewId="0">
      <pane ySplit="2" topLeftCell="A3" activePane="bottomLeft" state="frozen"/>
      <selection activeCell="A2" sqref="A2:XFD2"/>
      <selection pane="bottomLeft"/>
    </sheetView>
  </sheetViews>
  <sheetFormatPr defaultRowHeight="15" x14ac:dyDescent="0.25"/>
  <cols>
    <col min="1" max="1" width="14.42578125" customWidth="1"/>
    <col min="2" max="2" width="31.5703125" bestFit="1" customWidth="1"/>
    <col min="3" max="3" width="16.5703125" bestFit="1" customWidth="1"/>
    <col min="4" max="4" width="24.85546875" style="15" bestFit="1" customWidth="1"/>
    <col min="5" max="5" width="31.85546875" style="15" customWidth="1"/>
    <col min="6" max="6" width="12.5703125" customWidth="1"/>
    <col min="7" max="7" width="35.140625" bestFit="1" customWidth="1"/>
    <col min="8" max="8" width="32.7109375" customWidth="1"/>
    <col min="9" max="9" width="12.5703125" customWidth="1"/>
    <col min="10" max="10" width="17.85546875" bestFit="1" customWidth="1"/>
    <col min="11" max="11" width="42.140625" customWidth="1"/>
    <col min="12" max="12" width="12.5703125" customWidth="1"/>
    <col min="13" max="13" width="5.85546875" bestFit="1" customWidth="1"/>
    <col min="14" max="14" width="7.7109375" bestFit="1" customWidth="1"/>
    <col min="15" max="15" width="12.5703125" bestFit="1" customWidth="1"/>
    <col min="16" max="16" width="16" bestFit="1" customWidth="1"/>
    <col min="17" max="17" width="18.140625" customWidth="1"/>
    <col min="18" max="18" width="12.5703125" bestFit="1" customWidth="1"/>
    <col min="19" max="19" width="10.5703125" bestFit="1" customWidth="1"/>
    <col min="20" max="20" width="9.28515625" bestFit="1" customWidth="1"/>
    <col min="21" max="21" width="12.5703125" bestFit="1" customWidth="1"/>
    <col min="22" max="22" width="11" bestFit="1" customWidth="1"/>
    <col min="23" max="23" width="13.5703125" bestFit="1" customWidth="1"/>
    <col min="24" max="24" width="12.5703125" bestFit="1" customWidth="1"/>
    <col min="25" max="25" width="7.7109375" bestFit="1" customWidth="1"/>
    <col min="26" max="26" width="9.5703125" bestFit="1" customWidth="1"/>
    <col min="27" max="27" width="12.5703125" bestFit="1" customWidth="1"/>
    <col min="28" max="28" width="21.85546875" customWidth="1"/>
    <col min="29" max="29" width="18.28515625" customWidth="1"/>
    <col min="30" max="30" width="12.5703125" bestFit="1" customWidth="1"/>
    <col min="31" max="31" width="11.28515625" bestFit="1" customWidth="1"/>
    <col min="32" max="32" width="9.85546875" bestFit="1" customWidth="1"/>
    <col min="33" max="33" width="12.5703125" bestFit="1" customWidth="1"/>
    <col min="34" max="34" width="19.5703125" customWidth="1"/>
    <col min="35" max="35" width="17.140625" customWidth="1"/>
    <col min="37" max="38" width="12.5703125" customWidth="1"/>
    <col min="39" max="39" width="15.42578125" customWidth="1"/>
  </cols>
  <sheetData>
    <row r="1" spans="1:39" s="22" customFormat="1" ht="21" x14ac:dyDescent="0.35">
      <c r="A1" s="41"/>
      <c r="B1" s="42"/>
      <c r="C1" s="43"/>
      <c r="D1" s="68" t="s">
        <v>151</v>
      </c>
      <c r="E1" s="69" t="s">
        <v>150</v>
      </c>
    </row>
    <row r="2" spans="1:39" s="44" customFormat="1" ht="47.25" x14ac:dyDescent="0.25">
      <c r="A2" s="67" t="s">
        <v>172</v>
      </c>
      <c r="B2" s="1" t="s">
        <v>1</v>
      </c>
      <c r="C2" s="1" t="s">
        <v>2</v>
      </c>
      <c r="D2" s="37" t="s">
        <v>118</v>
      </c>
      <c r="E2" s="37" t="str">
        <f>VLOOKUP(D2,lookD,2,FALSE)</f>
        <v>PRODUIT</v>
      </c>
      <c r="F2" s="3" t="str">
        <f>VLOOKUP(D2,lookD,3,FALSE)</f>
        <v>GOCUID</v>
      </c>
      <c r="G2" s="2" t="s">
        <v>119</v>
      </c>
      <c r="H2" s="2" t="str">
        <f>VLOOKUP(G2,lookG,2,FALSE)</f>
        <v>TYPE DE PRODUIT</v>
      </c>
      <c r="I2" s="3" t="str">
        <f>VLOOKUP(G2,lookG,3,FALSE)</f>
        <v>GOCUID</v>
      </c>
      <c r="J2" s="4" t="s">
        <v>4</v>
      </c>
      <c r="K2" s="4" t="str">
        <f>VLOOKUP(J2,lookJ,2,FALSE)</f>
        <v>FORMAT</v>
      </c>
      <c r="L2" s="3" t="str">
        <f>VLOOKUP(J2,lookJ,3,FALSE)</f>
        <v>GOCUID</v>
      </c>
      <c r="M2" s="4" t="s">
        <v>170</v>
      </c>
      <c r="N2" s="4" t="str">
        <f>VLOOKUP(M2,lookM,2,FALSE)</f>
        <v xml:space="preserve">S.O. </v>
      </c>
      <c r="O2" s="3" t="str">
        <f>VLOOKUP(M2,lookM,3,FALSE)</f>
        <v>GOCUID</v>
      </c>
      <c r="P2" s="2" t="s">
        <v>147</v>
      </c>
      <c r="Q2" s="4" t="str">
        <f>VLOOKUP(P2,lookP,2,FALSE)</f>
        <v>FINI</v>
      </c>
      <c r="R2" s="3" t="str">
        <f>VLOOKUP(P2,lookP,3,FALSE)</f>
        <v>GOCUID</v>
      </c>
      <c r="S2" s="2" t="s">
        <v>5</v>
      </c>
      <c r="T2" s="4" t="str">
        <f>VLOOKUP(S2,lookS,2,FALSE)</f>
        <v>LARGEUR</v>
      </c>
      <c r="U2" s="3" t="str">
        <f>VLOOKUP(S2,lookS,3,FALSE)</f>
        <v>GOCUID</v>
      </c>
      <c r="V2" s="2" t="s">
        <v>6</v>
      </c>
      <c r="W2" s="4" t="str">
        <f>VLOOKUP(V2,lookV,2,FALSE)</f>
        <v>PROFONDEUR</v>
      </c>
      <c r="X2" s="3" t="str">
        <f>VLOOKUP(V2,lookV,3,FALSE)</f>
        <v>GOCUID</v>
      </c>
      <c r="Y2" s="2" t="s">
        <v>7</v>
      </c>
      <c r="Z2" s="4" t="str">
        <f>VLOOKUP(Y2,lookY,2,FALSE)</f>
        <v>HAUTEUR</v>
      </c>
      <c r="AA2" s="3" t="str">
        <f>VLOOKUP(Y2,lookY,3,FALSE)</f>
        <v>GOCUID</v>
      </c>
      <c r="AB2" s="2" t="s">
        <v>149</v>
      </c>
      <c r="AC2" s="2" t="str">
        <f>VLOOKUP(AB2,lookAB,2,FALSE)</f>
        <v>SIÈGES REMBOURRÉS</v>
      </c>
      <c r="AD2" s="3" t="str">
        <f>VLOOKUP(AB2,lookAB,3,FALSE)</f>
        <v>GOCUID</v>
      </c>
      <c r="AE2" s="2" t="s">
        <v>83</v>
      </c>
      <c r="AF2" s="4" t="str">
        <f>VLOOKUP(AE2,lookAE,2,FALSE)</f>
        <v>SERRURES</v>
      </c>
      <c r="AG2" s="3" t="str">
        <f>VLOOKUP(AE2,lookAE,3,FALSE)</f>
        <v>GOCUID</v>
      </c>
      <c r="AH2" s="66" t="s">
        <v>164</v>
      </c>
      <c r="AI2" s="66" t="s">
        <v>165</v>
      </c>
      <c r="AJ2" s="66" t="s">
        <v>166</v>
      </c>
      <c r="AK2" s="66" t="s">
        <v>167</v>
      </c>
      <c r="AL2" s="66" t="s">
        <v>168</v>
      </c>
      <c r="AM2" s="66" t="s">
        <v>169</v>
      </c>
    </row>
    <row r="3" spans="1:39" x14ac:dyDescent="0.25">
      <c r="B3" s="32" t="str">
        <f>F3&amp;I3&amp;L3&amp;O3&amp;R3&amp;U3&amp;X3&amp;AA3&amp;AD3&amp;AG3</f>
        <v>3FVT2DXXPM15D28XXXK</v>
      </c>
      <c r="C3" s="31">
        <f>LEN(B3)</f>
        <v>19</v>
      </c>
      <c r="D3" s="48" t="s">
        <v>117</v>
      </c>
      <c r="E3" s="48" t="str">
        <f>VLOOKUP(D3,lookD,2,FALSE)</f>
        <v>Classeur</v>
      </c>
      <c r="F3" s="5" t="str">
        <f>VLOOKUP(D3,lookD,3,FALSE)</f>
        <v>3F</v>
      </c>
      <c r="G3" s="52" t="s">
        <v>10</v>
      </c>
      <c r="H3" s="52" t="str">
        <f>VLOOKUP(G3,lookG,2,FALSE)</f>
        <v>Vertical</v>
      </c>
      <c r="I3" s="3" t="str">
        <f>VLOOKUP(G3,lookG,3,FALSE)</f>
        <v>VT</v>
      </c>
      <c r="J3" s="52" t="s">
        <v>12</v>
      </c>
      <c r="K3" s="52" t="str">
        <f>VLOOKUP(J3,lookJ,2,FALSE)</f>
        <v>2 tiroirs</v>
      </c>
      <c r="L3" s="5" t="str">
        <f>VLOOKUP(J3,lookJ,3,FALSE)</f>
        <v>2D</v>
      </c>
      <c r="M3" s="9" t="s">
        <v>8</v>
      </c>
      <c r="N3" s="9" t="str">
        <f>VLOOKUP(M3,lookM,2,FALSE)</f>
        <v>S.O.</v>
      </c>
      <c r="O3" s="5" t="str">
        <f>VLOOKUP(M3,lookM,3,FALSE)</f>
        <v>XX</v>
      </c>
      <c r="P3" s="52" t="s">
        <v>16</v>
      </c>
      <c r="Q3" s="52" t="str">
        <f>VLOOKUP(P3,lookP,2,FALSE)</f>
        <v>Métal peinturé</v>
      </c>
      <c r="R3" s="3" t="str">
        <f>VLOOKUP(P3,lookP,3,FALSE)</f>
        <v>PM</v>
      </c>
      <c r="S3" s="11">
        <v>15</v>
      </c>
      <c r="T3" s="11">
        <f>VLOOKUP(S3,lookS,2,FALSE)</f>
        <v>15</v>
      </c>
      <c r="U3" s="5">
        <f>VLOOKUP(S3,lookS,3,FALSE)</f>
        <v>15</v>
      </c>
      <c r="V3" s="11">
        <v>28</v>
      </c>
      <c r="W3" s="11">
        <f>VLOOKUP(V3,lookV,2,FALSE)</f>
        <v>28</v>
      </c>
      <c r="X3" s="5" t="str">
        <f>VLOOKUP(V3,lookV,3,FALSE)</f>
        <v>D28</v>
      </c>
      <c r="Y3" s="11" t="s">
        <v>8</v>
      </c>
      <c r="Z3" s="11" t="str">
        <f>VLOOKUP(Y3,lookY,2,FALSE)</f>
        <v>S.O.</v>
      </c>
      <c r="AA3" s="5" t="str">
        <f>VLOOKUP(Y3,lookY,3,FALSE)</f>
        <v>XX</v>
      </c>
      <c r="AB3" s="55" t="s">
        <v>8</v>
      </c>
      <c r="AC3" s="55" t="str">
        <f>VLOOKUP(AB3,lookAB,2,FALSE)</f>
        <v>S.O.</v>
      </c>
      <c r="AD3" s="5" t="str">
        <f>VLOOKUP(AB3,lookAB,3,FALSE)</f>
        <v>X</v>
      </c>
      <c r="AE3" s="55" t="s">
        <v>42</v>
      </c>
      <c r="AF3" s="55" t="str">
        <f>VLOOKUP(AE3,lookAE,2,FALSE)</f>
        <v>Avec clef</v>
      </c>
      <c r="AG3" s="5" t="str">
        <f>VLOOKUP(AE3,lookAE,3,FALSE)</f>
        <v>K</v>
      </c>
    </row>
    <row r="4" spans="1:39" ht="15" customHeight="1" x14ac:dyDescent="0.25">
      <c r="B4" s="32"/>
      <c r="C4" s="31"/>
      <c r="D4" s="49"/>
      <c r="E4" s="49"/>
      <c r="F4" s="18"/>
      <c r="G4" s="53"/>
      <c r="H4" s="53"/>
      <c r="I4" s="11"/>
      <c r="J4" s="52"/>
      <c r="K4" s="52"/>
      <c r="L4" s="11"/>
      <c r="M4" s="10"/>
      <c r="N4" s="10"/>
      <c r="O4" s="11"/>
      <c r="P4" s="64"/>
      <c r="Q4" s="64"/>
      <c r="R4" s="10"/>
      <c r="S4" s="11"/>
      <c r="T4" s="11"/>
      <c r="U4" s="10"/>
      <c r="V4" s="11"/>
      <c r="W4" s="11"/>
      <c r="X4" s="10"/>
      <c r="Y4" s="11"/>
      <c r="Z4" s="11"/>
      <c r="AA4" s="10"/>
      <c r="AB4" s="55"/>
      <c r="AC4" s="55"/>
      <c r="AD4" s="10"/>
      <c r="AE4" s="55" t="s">
        <v>46</v>
      </c>
      <c r="AF4" s="55" t="str">
        <f>VLOOKUP(AE4,lookAE,2,FALSE)</f>
        <v>Sans clef</v>
      </c>
      <c r="AG4" s="5" t="str">
        <f>VLOOKUP(AE4,lookAE,3,FALSE)</f>
        <v>S</v>
      </c>
    </row>
    <row r="5" spans="1:39" ht="15" customHeight="1" x14ac:dyDescent="0.25">
      <c r="B5" s="32"/>
      <c r="C5" s="31"/>
      <c r="D5" s="50"/>
      <c r="E5" s="50"/>
      <c r="F5" s="24"/>
      <c r="G5" s="54"/>
      <c r="H5" s="54"/>
      <c r="I5" s="24"/>
      <c r="J5" s="59"/>
      <c r="K5" s="59"/>
      <c r="L5" s="26"/>
      <c r="M5" s="27"/>
      <c r="N5" s="27"/>
      <c r="O5" s="26"/>
      <c r="P5" s="65"/>
      <c r="Q5" s="65"/>
      <c r="R5" s="28"/>
      <c r="S5" s="29"/>
      <c r="T5" s="29"/>
      <c r="U5" s="26"/>
      <c r="V5" s="29"/>
      <c r="W5" s="29"/>
      <c r="X5" s="26"/>
      <c r="Y5" s="29"/>
      <c r="Z5" s="29"/>
      <c r="AA5" s="26"/>
      <c r="AB5" s="56"/>
      <c r="AC5" s="56"/>
      <c r="AD5" s="26"/>
      <c r="AE5" s="56"/>
      <c r="AF5" s="56"/>
      <c r="AG5" s="26"/>
    </row>
    <row r="6" spans="1:39" x14ac:dyDescent="0.25">
      <c r="B6" s="32" t="str">
        <f t="shared" ref="B6:B72" si="0">F6&amp;I6&amp;L6&amp;O6&amp;R6&amp;U6&amp;X6&amp;AA6&amp;AD6&amp;AG6</f>
        <v>3FVT3DXXPM15D28XXXK</v>
      </c>
      <c r="C6" s="31">
        <f t="shared" ref="C6:C72" si="1">LEN(B6)</f>
        <v>19</v>
      </c>
      <c r="D6" s="51" t="s">
        <v>117</v>
      </c>
      <c r="E6" s="51" t="str">
        <f>VLOOKUP(D6,lookD,2,FALSE)</f>
        <v>Classeur</v>
      </c>
      <c r="F6" s="5" t="str">
        <f>VLOOKUP(D6,lookD,3,FALSE)</f>
        <v>3F</v>
      </c>
      <c r="G6" s="52" t="s">
        <v>10</v>
      </c>
      <c r="H6" s="52" t="str">
        <f>VLOOKUP(G6,lookG,2,FALSE)</f>
        <v>Vertical</v>
      </c>
      <c r="I6" s="3" t="str">
        <f>VLOOKUP(G6,lookG,3,FALSE)</f>
        <v>VT</v>
      </c>
      <c r="J6" s="52" t="s">
        <v>18</v>
      </c>
      <c r="K6" s="52" t="str">
        <f>VLOOKUP(J6,lookJ,2,FALSE)</f>
        <v>3 tiroirs</v>
      </c>
      <c r="L6" s="5" t="str">
        <f>VLOOKUP(J6,lookJ,3,FALSE)</f>
        <v>3D</v>
      </c>
      <c r="M6" s="9" t="s">
        <v>8</v>
      </c>
      <c r="N6" s="9" t="str">
        <f>VLOOKUP(M6,lookM,2,FALSE)</f>
        <v>S.O.</v>
      </c>
      <c r="O6" s="5" t="str">
        <f>VLOOKUP(M6,lookM,3,FALSE)</f>
        <v>XX</v>
      </c>
      <c r="P6" s="52" t="s">
        <v>16</v>
      </c>
      <c r="Q6" s="52" t="str">
        <f>VLOOKUP(P6,lookP,2,FALSE)</f>
        <v>Métal peinturé</v>
      </c>
      <c r="R6" s="3" t="str">
        <f>VLOOKUP(P6,lookP,3,FALSE)</f>
        <v>PM</v>
      </c>
      <c r="S6" s="11">
        <v>15</v>
      </c>
      <c r="T6" s="11">
        <f>VLOOKUP(S6,lookS,2,FALSE)</f>
        <v>15</v>
      </c>
      <c r="U6" s="5">
        <f>VLOOKUP(S6,lookS,3,FALSE)</f>
        <v>15</v>
      </c>
      <c r="V6" s="11">
        <v>28</v>
      </c>
      <c r="W6" s="11">
        <f>VLOOKUP(V6,lookV,2,FALSE)</f>
        <v>28</v>
      </c>
      <c r="X6" s="5" t="str">
        <f>VLOOKUP(V6,lookV,3,FALSE)</f>
        <v>D28</v>
      </c>
      <c r="Y6" s="11" t="s">
        <v>8</v>
      </c>
      <c r="Z6" s="11" t="str">
        <f>VLOOKUP(Y6,lookY,2,FALSE)</f>
        <v>S.O.</v>
      </c>
      <c r="AA6" s="5" t="str">
        <f>VLOOKUP(Y6,lookY,3,FALSE)</f>
        <v>XX</v>
      </c>
      <c r="AB6" s="55" t="s">
        <v>8</v>
      </c>
      <c r="AC6" s="55" t="str">
        <f>VLOOKUP(AB6,lookAB,2,FALSE)</f>
        <v>S.O.</v>
      </c>
      <c r="AD6" s="5" t="str">
        <f>VLOOKUP(AB6,lookAB,3,FALSE)</f>
        <v>X</v>
      </c>
      <c r="AE6" s="55" t="s">
        <v>42</v>
      </c>
      <c r="AF6" s="55" t="str">
        <f>VLOOKUP(AE6,lookAE,2,FALSE)</f>
        <v>Avec clef</v>
      </c>
      <c r="AG6" s="5" t="str">
        <f>VLOOKUP(AE6,lookAE,3,FALSE)</f>
        <v>K</v>
      </c>
    </row>
    <row r="7" spans="1:39" ht="15" customHeight="1" x14ac:dyDescent="0.25">
      <c r="B7" s="32"/>
      <c r="C7" s="31"/>
      <c r="D7" s="49"/>
      <c r="E7" s="49"/>
      <c r="F7" s="18"/>
      <c r="G7" s="55"/>
      <c r="H7" s="55"/>
      <c r="I7" s="11"/>
      <c r="J7" s="52"/>
      <c r="K7" s="52"/>
      <c r="L7" s="11"/>
      <c r="M7" s="10"/>
      <c r="N7" s="10"/>
      <c r="O7" s="11"/>
      <c r="P7" s="64"/>
      <c r="Q7" s="64"/>
      <c r="R7" s="10"/>
      <c r="S7" s="11"/>
      <c r="T7" s="11"/>
      <c r="U7" s="10"/>
      <c r="V7" s="11"/>
      <c r="W7" s="11"/>
      <c r="X7" s="10"/>
      <c r="Y7" s="11"/>
      <c r="Z7" s="11"/>
      <c r="AA7" s="10"/>
      <c r="AB7" s="55"/>
      <c r="AC7" s="55"/>
      <c r="AD7" s="10"/>
      <c r="AE7" s="55" t="s">
        <v>46</v>
      </c>
      <c r="AF7" s="55" t="str">
        <f>VLOOKUP(AE7,lookAE,2,FALSE)</f>
        <v>Sans clef</v>
      </c>
      <c r="AG7" s="5" t="str">
        <f>VLOOKUP(AE7,lookAE,3,FALSE)</f>
        <v>S</v>
      </c>
    </row>
    <row r="8" spans="1:39" ht="15" customHeight="1" x14ac:dyDescent="0.25">
      <c r="B8" s="32"/>
      <c r="C8" s="31"/>
      <c r="D8" s="50"/>
      <c r="E8" s="50"/>
      <c r="F8" s="24"/>
      <c r="G8" s="56"/>
      <c r="H8" s="56"/>
      <c r="I8" s="24"/>
      <c r="J8" s="59"/>
      <c r="K8" s="59"/>
      <c r="L8" s="26"/>
      <c r="M8" s="27"/>
      <c r="N8" s="27"/>
      <c r="O8" s="26"/>
      <c r="P8" s="65"/>
      <c r="Q8" s="65"/>
      <c r="R8" s="28"/>
      <c r="S8" s="29"/>
      <c r="T8" s="29"/>
      <c r="U8" s="26"/>
      <c r="V8" s="29"/>
      <c r="W8" s="29"/>
      <c r="X8" s="26"/>
      <c r="Y8" s="29"/>
      <c r="Z8" s="29"/>
      <c r="AA8" s="26"/>
      <c r="AB8" s="56"/>
      <c r="AC8" s="56"/>
      <c r="AD8" s="26"/>
      <c r="AE8" s="56"/>
      <c r="AF8" s="56"/>
      <c r="AG8" s="26"/>
    </row>
    <row r="9" spans="1:39" x14ac:dyDescent="0.25">
      <c r="B9" s="32" t="str">
        <f t="shared" si="0"/>
        <v>3FVT4DXXPM15D28XXXK</v>
      </c>
      <c r="C9" s="31">
        <f t="shared" si="1"/>
        <v>19</v>
      </c>
      <c r="D9" s="51" t="s">
        <v>117</v>
      </c>
      <c r="E9" s="51" t="str">
        <f>VLOOKUP(D9,lookD,2,FALSE)</f>
        <v>Classeur</v>
      </c>
      <c r="F9" s="5" t="str">
        <f>VLOOKUP(D9,lookD,3,FALSE)</f>
        <v>3F</v>
      </c>
      <c r="G9" s="52" t="s">
        <v>10</v>
      </c>
      <c r="H9" s="52" t="str">
        <f>VLOOKUP(G9,lookG,2,FALSE)</f>
        <v>Vertical</v>
      </c>
      <c r="I9" s="3" t="str">
        <f>VLOOKUP(G9,lookG,3,FALSE)</f>
        <v>VT</v>
      </c>
      <c r="J9" s="52" t="s">
        <v>20</v>
      </c>
      <c r="K9" s="52" t="str">
        <f>VLOOKUP(J9,lookJ,2,FALSE)</f>
        <v>4 tiroirs</v>
      </c>
      <c r="L9" s="5" t="str">
        <f>VLOOKUP(J9,lookJ,3,FALSE)</f>
        <v>4D</v>
      </c>
      <c r="M9" s="9" t="s">
        <v>8</v>
      </c>
      <c r="N9" s="9" t="str">
        <f>VLOOKUP(M9,lookM,2,FALSE)</f>
        <v>S.O.</v>
      </c>
      <c r="O9" s="5" t="str">
        <f>VLOOKUP(M9,lookM,3,FALSE)</f>
        <v>XX</v>
      </c>
      <c r="P9" s="52" t="s">
        <v>16</v>
      </c>
      <c r="Q9" s="52" t="str">
        <f>VLOOKUP(P9,lookP,2,FALSE)</f>
        <v>Métal peinturé</v>
      </c>
      <c r="R9" s="3" t="str">
        <f>VLOOKUP(P9,lookP,3,FALSE)</f>
        <v>PM</v>
      </c>
      <c r="S9" s="11">
        <v>15</v>
      </c>
      <c r="T9" s="11">
        <f>VLOOKUP(S9,lookS,2,FALSE)</f>
        <v>15</v>
      </c>
      <c r="U9" s="5">
        <f>VLOOKUP(S9,lookS,3,FALSE)</f>
        <v>15</v>
      </c>
      <c r="V9" s="11">
        <v>28</v>
      </c>
      <c r="W9" s="11">
        <f>VLOOKUP(V9,lookV,2,FALSE)</f>
        <v>28</v>
      </c>
      <c r="X9" s="5" t="str">
        <f>VLOOKUP(V9,lookV,3,FALSE)</f>
        <v>D28</v>
      </c>
      <c r="Y9" s="11" t="s">
        <v>8</v>
      </c>
      <c r="Z9" s="11" t="str">
        <f>VLOOKUP(Y9,lookY,2,FALSE)</f>
        <v>S.O.</v>
      </c>
      <c r="AA9" s="5" t="str">
        <f>VLOOKUP(Y9,lookY,3,FALSE)</f>
        <v>XX</v>
      </c>
      <c r="AB9" s="55" t="s">
        <v>8</v>
      </c>
      <c r="AC9" s="55" t="str">
        <f>VLOOKUP(AB9,lookAB,2,FALSE)</f>
        <v>S.O.</v>
      </c>
      <c r="AD9" s="5" t="str">
        <f>VLOOKUP(AB9,lookAB,3,FALSE)</f>
        <v>X</v>
      </c>
      <c r="AE9" s="55" t="s">
        <v>42</v>
      </c>
      <c r="AF9" s="55" t="str">
        <f>VLOOKUP(AE9,lookAE,2,FALSE)</f>
        <v>Avec clef</v>
      </c>
      <c r="AG9" s="5" t="str">
        <f>VLOOKUP(AE9,lookAE,3,FALSE)</f>
        <v>K</v>
      </c>
    </row>
    <row r="10" spans="1:39" ht="15" customHeight="1" x14ac:dyDescent="0.25">
      <c r="B10" s="32"/>
      <c r="C10" s="31"/>
      <c r="D10" s="49"/>
      <c r="E10" s="49"/>
      <c r="F10" s="18"/>
      <c r="G10" s="55"/>
      <c r="H10" s="55"/>
      <c r="I10" s="11"/>
      <c r="J10" s="52"/>
      <c r="K10" s="52"/>
      <c r="L10" s="11"/>
      <c r="M10" s="10"/>
      <c r="N10" s="10"/>
      <c r="O10" s="11"/>
      <c r="P10" s="64"/>
      <c r="Q10" s="64"/>
      <c r="R10" s="10"/>
      <c r="S10" s="11"/>
      <c r="T10" s="11"/>
      <c r="U10" s="10"/>
      <c r="V10" s="11"/>
      <c r="W10" s="11"/>
      <c r="X10" s="10"/>
      <c r="Y10" s="11"/>
      <c r="Z10" s="11"/>
      <c r="AA10" s="10"/>
      <c r="AB10" s="55"/>
      <c r="AC10" s="55"/>
      <c r="AD10" s="10"/>
      <c r="AE10" s="55" t="s">
        <v>46</v>
      </c>
      <c r="AF10" s="55" t="str">
        <f>VLOOKUP(AE10,lookAE,2,FALSE)</f>
        <v>Sans clef</v>
      </c>
      <c r="AG10" s="5" t="str">
        <f>VLOOKUP(AE10,lookAE,3,FALSE)</f>
        <v>S</v>
      </c>
    </row>
    <row r="11" spans="1:39" ht="15" customHeight="1" x14ac:dyDescent="0.25">
      <c r="B11" s="32"/>
      <c r="C11" s="31"/>
      <c r="D11" s="50"/>
      <c r="E11" s="50"/>
      <c r="F11" s="24"/>
      <c r="G11" s="56"/>
      <c r="H11" s="56"/>
      <c r="I11" s="24"/>
      <c r="J11" s="59"/>
      <c r="K11" s="59"/>
      <c r="L11" s="26"/>
      <c r="M11" s="27"/>
      <c r="N11" s="27"/>
      <c r="O11" s="26"/>
      <c r="P11" s="65"/>
      <c r="Q11" s="65"/>
      <c r="R11" s="28"/>
      <c r="S11" s="29"/>
      <c r="T11" s="29"/>
      <c r="U11" s="26"/>
      <c r="V11" s="29"/>
      <c r="W11" s="29"/>
      <c r="X11" s="26"/>
      <c r="Y11" s="29"/>
      <c r="Z11" s="29"/>
      <c r="AA11" s="26"/>
      <c r="AB11" s="56"/>
      <c r="AC11" s="56"/>
      <c r="AD11" s="26"/>
      <c r="AE11" s="56"/>
      <c r="AF11" s="56"/>
      <c r="AG11" s="26"/>
    </row>
    <row r="12" spans="1:39" x14ac:dyDescent="0.25">
      <c r="B12" s="32" t="str">
        <f t="shared" si="0"/>
        <v>3FLT2DXXPM30D18XXXK</v>
      </c>
      <c r="C12" s="31">
        <f t="shared" si="1"/>
        <v>19</v>
      </c>
      <c r="D12" s="51" t="s">
        <v>117</v>
      </c>
      <c r="E12" s="51" t="str">
        <f>VLOOKUP(D12,lookD,2,FALSE)</f>
        <v>Classeur</v>
      </c>
      <c r="F12" s="5" t="str">
        <f>VLOOKUP(D12,lookD,3,FALSE)</f>
        <v>3F</v>
      </c>
      <c r="G12" s="57" t="s">
        <v>22</v>
      </c>
      <c r="H12" s="52" t="str">
        <f>VLOOKUP(G12,lookG,2,FALSE)</f>
        <v>Latéral</v>
      </c>
      <c r="I12" s="3" t="str">
        <f>VLOOKUP(G12,lookG,3,FALSE)</f>
        <v>LT</v>
      </c>
      <c r="J12" s="52" t="s">
        <v>12</v>
      </c>
      <c r="K12" s="52" t="str">
        <f>VLOOKUP(J12,lookJ,2,FALSE)</f>
        <v>2 tiroirs</v>
      </c>
      <c r="L12" s="5" t="str">
        <f>VLOOKUP(J12,lookJ,3,FALSE)</f>
        <v>2D</v>
      </c>
      <c r="M12" s="9" t="s">
        <v>8</v>
      </c>
      <c r="N12" s="9" t="str">
        <f>VLOOKUP(M12,lookM,2,FALSE)</f>
        <v>S.O.</v>
      </c>
      <c r="O12" s="5" t="str">
        <f>VLOOKUP(M12,lookM,3,FALSE)</f>
        <v>XX</v>
      </c>
      <c r="P12" s="52" t="s">
        <v>16</v>
      </c>
      <c r="Q12" s="52" t="str">
        <f>VLOOKUP(P12,lookP,2,FALSE)</f>
        <v>Métal peinturé</v>
      </c>
      <c r="R12" s="3" t="str">
        <f>VLOOKUP(P12,lookP,3,FALSE)</f>
        <v>PM</v>
      </c>
      <c r="S12" s="11">
        <v>30</v>
      </c>
      <c r="T12" s="11">
        <f>VLOOKUP(S12,lookS,2,FALSE)</f>
        <v>30</v>
      </c>
      <c r="U12" s="5">
        <f>VLOOKUP(S12,lookS,3,FALSE)</f>
        <v>30</v>
      </c>
      <c r="V12" s="11">
        <v>18</v>
      </c>
      <c r="W12" s="11">
        <f>VLOOKUP(V12,lookV,2,FALSE)</f>
        <v>18</v>
      </c>
      <c r="X12" s="5" t="str">
        <f>VLOOKUP(V12,lookV,3,FALSE)</f>
        <v>D18</v>
      </c>
      <c r="Y12" s="11" t="s">
        <v>8</v>
      </c>
      <c r="Z12" s="11" t="str">
        <f>VLOOKUP(Y12,lookY,2,FALSE)</f>
        <v>S.O.</v>
      </c>
      <c r="AA12" s="5" t="str">
        <f>VLOOKUP(Y12,lookY,3,FALSE)</f>
        <v>XX</v>
      </c>
      <c r="AB12" s="55" t="s">
        <v>8</v>
      </c>
      <c r="AC12" s="55" t="str">
        <f>VLOOKUP(AB12,lookAB,2,FALSE)</f>
        <v>S.O.</v>
      </c>
      <c r="AD12" s="5" t="str">
        <f>VLOOKUP(AB12,lookAB,3,FALSE)</f>
        <v>X</v>
      </c>
      <c r="AE12" s="55" t="s">
        <v>42</v>
      </c>
      <c r="AF12" s="55" t="str">
        <f>VLOOKUP(AE12,lookAE,2,FALSE)</f>
        <v>Avec clef</v>
      </c>
      <c r="AG12" s="5" t="str">
        <f>VLOOKUP(AE12,lookAE,3,FALSE)</f>
        <v>K</v>
      </c>
    </row>
    <row r="13" spans="1:39" ht="15" customHeight="1" x14ac:dyDescent="0.25">
      <c r="B13" s="32"/>
      <c r="C13" s="31"/>
      <c r="D13" s="49"/>
      <c r="E13" s="49"/>
      <c r="F13" s="18"/>
      <c r="G13" s="55"/>
      <c r="H13" s="55"/>
      <c r="I13" s="11"/>
      <c r="J13" s="52"/>
      <c r="K13" s="52"/>
      <c r="L13" s="11"/>
      <c r="M13" s="10"/>
      <c r="N13" s="10"/>
      <c r="O13" s="11"/>
      <c r="P13" s="64"/>
      <c r="Q13" s="64"/>
      <c r="R13" s="10"/>
      <c r="S13" s="11">
        <v>36</v>
      </c>
      <c r="T13" s="11">
        <f>VLOOKUP(S13,lookS,2,FALSE)</f>
        <v>36</v>
      </c>
      <c r="U13" s="5">
        <f>VLOOKUP(S13,lookS,3,FALSE)</f>
        <v>36</v>
      </c>
      <c r="V13" s="11"/>
      <c r="W13" s="11"/>
      <c r="X13" s="10"/>
      <c r="Y13" s="11"/>
      <c r="Z13" s="11"/>
      <c r="AA13" s="10"/>
      <c r="AB13" s="55"/>
      <c r="AC13" s="55"/>
      <c r="AD13" s="10"/>
      <c r="AE13" s="55" t="s">
        <v>46</v>
      </c>
      <c r="AF13" s="55" t="str">
        <f>VLOOKUP(AE13,lookAE,2,FALSE)</f>
        <v>Sans clef</v>
      </c>
      <c r="AG13" s="5" t="str">
        <f>VLOOKUP(AE13,lookAE,3,FALSE)</f>
        <v>S</v>
      </c>
    </row>
    <row r="14" spans="1:39" ht="15" customHeight="1" x14ac:dyDescent="0.25">
      <c r="B14" s="32"/>
      <c r="C14" s="31"/>
      <c r="D14" s="50"/>
      <c r="E14" s="50"/>
      <c r="F14" s="24"/>
      <c r="G14" s="56"/>
      <c r="H14" s="56"/>
      <c r="I14" s="24"/>
      <c r="J14" s="59"/>
      <c r="K14" s="59"/>
      <c r="L14" s="26"/>
      <c r="M14" s="27"/>
      <c r="N14" s="27"/>
      <c r="O14" s="26"/>
      <c r="P14" s="65"/>
      <c r="Q14" s="65"/>
      <c r="R14" s="28"/>
      <c r="S14" s="29"/>
      <c r="T14" s="39"/>
      <c r="U14" s="26"/>
      <c r="V14" s="29"/>
      <c r="W14" s="29"/>
      <c r="X14" s="26"/>
      <c r="Y14" s="29"/>
      <c r="Z14" s="29"/>
      <c r="AA14" s="26"/>
      <c r="AB14" s="56"/>
      <c r="AC14" s="56"/>
      <c r="AD14" s="26"/>
      <c r="AE14" s="56"/>
      <c r="AF14" s="56"/>
      <c r="AG14" s="26"/>
    </row>
    <row r="15" spans="1:39" x14ac:dyDescent="0.25">
      <c r="B15" s="32" t="str">
        <f t="shared" si="0"/>
        <v>3FLT3DXXPM30D18XXXK</v>
      </c>
      <c r="C15" s="31">
        <f t="shared" si="1"/>
        <v>19</v>
      </c>
      <c r="D15" s="51" t="s">
        <v>117</v>
      </c>
      <c r="E15" s="51" t="str">
        <f>VLOOKUP(D15,lookD,2,FALSE)</f>
        <v>Classeur</v>
      </c>
      <c r="F15" s="5" t="str">
        <f>VLOOKUP(D15,lookD,3,FALSE)</f>
        <v>3F</v>
      </c>
      <c r="G15" s="57" t="s">
        <v>22</v>
      </c>
      <c r="H15" s="52" t="str">
        <f>VLOOKUP(G15,lookG,2,FALSE)</f>
        <v>Latéral</v>
      </c>
      <c r="I15" s="3" t="str">
        <f>VLOOKUP(G15,lookG,3,FALSE)</f>
        <v>LT</v>
      </c>
      <c r="J15" s="52" t="s">
        <v>18</v>
      </c>
      <c r="K15" s="52" t="str">
        <f>VLOOKUP(J15,lookJ,2,FALSE)</f>
        <v>3 tiroirs</v>
      </c>
      <c r="L15" s="5" t="str">
        <f>VLOOKUP(J15,lookJ,3,FALSE)</f>
        <v>3D</v>
      </c>
      <c r="M15" s="9" t="s">
        <v>8</v>
      </c>
      <c r="N15" s="9" t="str">
        <f>VLOOKUP(M15,lookM,2,FALSE)</f>
        <v>S.O.</v>
      </c>
      <c r="O15" s="5" t="str">
        <f>VLOOKUP(M15,lookM,3,FALSE)</f>
        <v>XX</v>
      </c>
      <c r="P15" s="52" t="s">
        <v>16</v>
      </c>
      <c r="Q15" s="52" t="str">
        <f>VLOOKUP(P15,lookP,2,FALSE)</f>
        <v>Métal peinturé</v>
      </c>
      <c r="R15" s="3" t="str">
        <f>VLOOKUP(P15,lookP,3,FALSE)</f>
        <v>PM</v>
      </c>
      <c r="S15" s="11">
        <v>30</v>
      </c>
      <c r="T15" s="11">
        <f>VLOOKUP(S15,lookS,2,FALSE)</f>
        <v>30</v>
      </c>
      <c r="U15" s="5">
        <f>VLOOKUP(S15,lookS,3,FALSE)</f>
        <v>30</v>
      </c>
      <c r="V15" s="11">
        <v>18</v>
      </c>
      <c r="W15" s="11">
        <f>VLOOKUP(V15,lookV,2,FALSE)</f>
        <v>18</v>
      </c>
      <c r="X15" s="5" t="str">
        <f>VLOOKUP(V15,lookV,3,FALSE)</f>
        <v>D18</v>
      </c>
      <c r="Y15" s="11" t="s">
        <v>8</v>
      </c>
      <c r="Z15" s="11" t="str">
        <f>VLOOKUP(Y15,lookY,2,FALSE)</f>
        <v>S.O.</v>
      </c>
      <c r="AA15" s="5" t="str">
        <f>VLOOKUP(Y15,lookY,3,FALSE)</f>
        <v>XX</v>
      </c>
      <c r="AB15" s="55" t="s">
        <v>8</v>
      </c>
      <c r="AC15" s="55" t="str">
        <f>VLOOKUP(AB15,lookAB,2,FALSE)</f>
        <v>S.O.</v>
      </c>
      <c r="AD15" s="5" t="str">
        <f>VLOOKUP(AB15,lookAB,3,FALSE)</f>
        <v>X</v>
      </c>
      <c r="AE15" s="55" t="s">
        <v>42</v>
      </c>
      <c r="AF15" s="55" t="str">
        <f>VLOOKUP(AE15,lookAE,2,FALSE)</f>
        <v>Avec clef</v>
      </c>
      <c r="AG15" s="5" t="str">
        <f>VLOOKUP(AE15,lookAE,3,FALSE)</f>
        <v>K</v>
      </c>
    </row>
    <row r="16" spans="1:39" ht="15" customHeight="1" x14ac:dyDescent="0.25">
      <c r="B16" s="32"/>
      <c r="C16" s="31"/>
      <c r="D16" s="49"/>
      <c r="E16" s="49"/>
      <c r="F16" s="18"/>
      <c r="G16" s="55"/>
      <c r="H16" s="55"/>
      <c r="I16" s="11"/>
      <c r="J16" s="52"/>
      <c r="K16" s="52"/>
      <c r="L16" s="11"/>
      <c r="M16" s="10"/>
      <c r="N16" s="10"/>
      <c r="O16" s="11"/>
      <c r="P16" s="64"/>
      <c r="Q16" s="64"/>
      <c r="R16" s="10"/>
      <c r="S16" s="11">
        <v>36</v>
      </c>
      <c r="T16" s="11">
        <f>VLOOKUP(S16,lookS,2,FALSE)</f>
        <v>36</v>
      </c>
      <c r="U16" s="5">
        <f>VLOOKUP(S16,lookS,3,FALSE)</f>
        <v>36</v>
      </c>
      <c r="V16" s="11"/>
      <c r="W16" s="11"/>
      <c r="X16" s="10"/>
      <c r="Y16" s="11"/>
      <c r="Z16" s="11"/>
      <c r="AA16" s="10"/>
      <c r="AB16" s="55"/>
      <c r="AC16" s="55"/>
      <c r="AD16" s="10"/>
      <c r="AE16" s="55" t="s">
        <v>46</v>
      </c>
      <c r="AF16" s="55" t="str">
        <f>VLOOKUP(AE16,lookAE,2,FALSE)</f>
        <v>Sans clef</v>
      </c>
      <c r="AG16" s="5" t="str">
        <f>VLOOKUP(AE16,lookAE,3,FALSE)</f>
        <v>S</v>
      </c>
    </row>
    <row r="17" spans="2:33" ht="15" customHeight="1" x14ac:dyDescent="0.25">
      <c r="B17" s="32"/>
      <c r="C17" s="31"/>
      <c r="D17" s="50"/>
      <c r="E17" s="50"/>
      <c r="F17" s="24"/>
      <c r="G17" s="56"/>
      <c r="H17" s="56"/>
      <c r="I17" s="24"/>
      <c r="J17" s="59"/>
      <c r="K17" s="59"/>
      <c r="L17" s="26"/>
      <c r="M17" s="27"/>
      <c r="N17" s="27"/>
      <c r="O17" s="26"/>
      <c r="P17" s="65"/>
      <c r="Q17" s="65"/>
      <c r="R17" s="28"/>
      <c r="S17" s="26"/>
      <c r="T17" s="26"/>
      <c r="U17" s="26"/>
      <c r="V17" s="29"/>
      <c r="W17" s="29"/>
      <c r="X17" s="26"/>
      <c r="Y17" s="29"/>
      <c r="Z17" s="29"/>
      <c r="AA17" s="26"/>
      <c r="AB17" s="56"/>
      <c r="AC17" s="56"/>
      <c r="AD17" s="26"/>
      <c r="AE17" s="56"/>
      <c r="AF17" s="56"/>
      <c r="AG17" s="26"/>
    </row>
    <row r="18" spans="2:33" x14ac:dyDescent="0.25">
      <c r="B18" s="32" t="str">
        <f t="shared" si="0"/>
        <v>3FLT4DXXPM30D18XXXK</v>
      </c>
      <c r="C18" s="31">
        <f t="shared" si="1"/>
        <v>19</v>
      </c>
      <c r="D18" s="51" t="s">
        <v>117</v>
      </c>
      <c r="E18" s="51" t="str">
        <f>VLOOKUP(D18,lookD,2,FALSE)</f>
        <v>Classeur</v>
      </c>
      <c r="F18" s="5" t="str">
        <f>VLOOKUP(D18,lookD,3,FALSE)</f>
        <v>3F</v>
      </c>
      <c r="G18" s="57" t="s">
        <v>22</v>
      </c>
      <c r="H18" s="52" t="str">
        <f>VLOOKUP(G18,lookG,2,FALSE)</f>
        <v>Latéral</v>
      </c>
      <c r="I18" s="3" t="str">
        <f>VLOOKUP(G18,lookG,3,FALSE)</f>
        <v>LT</v>
      </c>
      <c r="J18" s="52" t="s">
        <v>20</v>
      </c>
      <c r="K18" s="52" t="str">
        <f>VLOOKUP(J18,lookJ,2,FALSE)</f>
        <v>4 tiroirs</v>
      </c>
      <c r="L18" s="5" t="str">
        <f>VLOOKUP(J18,lookJ,3,FALSE)</f>
        <v>4D</v>
      </c>
      <c r="M18" s="9" t="s">
        <v>8</v>
      </c>
      <c r="N18" s="9" t="str">
        <f>VLOOKUP(M18,lookM,2,FALSE)</f>
        <v>S.O.</v>
      </c>
      <c r="O18" s="5" t="str">
        <f>VLOOKUP(M18,lookM,3,FALSE)</f>
        <v>XX</v>
      </c>
      <c r="P18" s="52" t="s">
        <v>16</v>
      </c>
      <c r="Q18" s="52" t="str">
        <f>VLOOKUP(P18,lookP,2,FALSE)</f>
        <v>Métal peinturé</v>
      </c>
      <c r="R18" s="3" t="str">
        <f>VLOOKUP(P18,lookP,3,FALSE)</f>
        <v>PM</v>
      </c>
      <c r="S18" s="11">
        <v>30</v>
      </c>
      <c r="T18" s="11">
        <f>VLOOKUP(S18,lookS,2,FALSE)</f>
        <v>30</v>
      </c>
      <c r="U18" s="5">
        <f>VLOOKUP(S18,lookS,3,FALSE)</f>
        <v>30</v>
      </c>
      <c r="V18" s="11">
        <v>18</v>
      </c>
      <c r="W18" s="11">
        <f>VLOOKUP(V18,lookV,2,FALSE)</f>
        <v>18</v>
      </c>
      <c r="X18" s="5" t="str">
        <f>VLOOKUP(V18,lookV,3,FALSE)</f>
        <v>D18</v>
      </c>
      <c r="Y18" s="11" t="s">
        <v>8</v>
      </c>
      <c r="Z18" s="11" t="str">
        <f>VLOOKUP(Y18,lookY,2,FALSE)</f>
        <v>S.O.</v>
      </c>
      <c r="AA18" s="5" t="str">
        <f>VLOOKUP(Y18,lookY,3,FALSE)</f>
        <v>XX</v>
      </c>
      <c r="AB18" s="55" t="s">
        <v>8</v>
      </c>
      <c r="AC18" s="55" t="str">
        <f>VLOOKUP(AB18,lookAB,2,FALSE)</f>
        <v>S.O.</v>
      </c>
      <c r="AD18" s="5" t="str">
        <f>VLOOKUP(AB18,lookAB,3,FALSE)</f>
        <v>X</v>
      </c>
      <c r="AE18" s="55" t="s">
        <v>42</v>
      </c>
      <c r="AF18" s="55" t="str">
        <f>VLOOKUP(AE18,lookAE,2,FALSE)</f>
        <v>Avec clef</v>
      </c>
      <c r="AG18" s="5" t="str">
        <f>VLOOKUP(AE18,lookAE,3,FALSE)</f>
        <v>K</v>
      </c>
    </row>
    <row r="19" spans="2:33" ht="15" customHeight="1" x14ac:dyDescent="0.25">
      <c r="B19" s="32"/>
      <c r="C19" s="31"/>
      <c r="D19" s="51"/>
      <c r="E19" s="49"/>
      <c r="F19" s="18"/>
      <c r="G19" s="55"/>
      <c r="H19" s="55"/>
      <c r="I19" s="11"/>
      <c r="J19" s="52"/>
      <c r="K19" s="52"/>
      <c r="L19" s="11"/>
      <c r="M19" s="9"/>
      <c r="N19" s="9"/>
      <c r="O19" s="11"/>
      <c r="P19" s="52"/>
      <c r="Q19" s="52"/>
      <c r="R19" s="10"/>
      <c r="S19" s="11">
        <v>36</v>
      </c>
      <c r="T19" s="11">
        <f>VLOOKUP(S19,lookS,2,FALSE)</f>
        <v>36</v>
      </c>
      <c r="U19" s="5">
        <f>VLOOKUP(S19,lookS,3,FALSE)</f>
        <v>36</v>
      </c>
      <c r="V19" s="11"/>
      <c r="W19" s="11"/>
      <c r="X19" s="10"/>
      <c r="Y19" s="11"/>
      <c r="Z19" s="11"/>
      <c r="AA19" s="10"/>
      <c r="AB19" s="55"/>
      <c r="AC19" s="55"/>
      <c r="AD19" s="10"/>
      <c r="AE19" s="55" t="s">
        <v>46</v>
      </c>
      <c r="AF19" s="55" t="str">
        <f>VLOOKUP(AE19,lookAE,2,FALSE)</f>
        <v>Sans clef</v>
      </c>
      <c r="AG19" s="5" t="str">
        <f>VLOOKUP(AE19,lookAE,3,FALSE)</f>
        <v>S</v>
      </c>
    </row>
    <row r="20" spans="2:33" ht="15" customHeight="1" x14ac:dyDescent="0.25">
      <c r="B20" s="32"/>
      <c r="C20" s="31"/>
      <c r="D20" s="50"/>
      <c r="E20" s="50"/>
      <c r="F20" s="24"/>
      <c r="G20" s="56"/>
      <c r="H20" s="56"/>
      <c r="I20" s="24"/>
      <c r="J20" s="59"/>
      <c r="K20" s="59"/>
      <c r="L20" s="26"/>
      <c r="M20" s="25"/>
      <c r="N20" s="25"/>
      <c r="O20" s="26"/>
      <c r="P20" s="59"/>
      <c r="Q20" s="59"/>
      <c r="R20" s="28"/>
      <c r="S20" s="40"/>
      <c r="T20" s="40"/>
      <c r="U20" s="26"/>
      <c r="V20" s="29"/>
      <c r="W20" s="29"/>
      <c r="X20" s="26"/>
      <c r="Y20" s="29"/>
      <c r="Z20" s="29"/>
      <c r="AA20" s="26"/>
      <c r="AB20" s="56"/>
      <c r="AC20" s="56"/>
      <c r="AD20" s="26"/>
      <c r="AE20" s="56"/>
      <c r="AF20" s="56"/>
      <c r="AG20" s="26"/>
    </row>
    <row r="21" spans="2:33" x14ac:dyDescent="0.25">
      <c r="B21" s="32" t="str">
        <f t="shared" si="0"/>
        <v>3FLT5DXXPM30D18XXXK</v>
      </c>
      <c r="C21" s="31">
        <f t="shared" si="1"/>
        <v>19</v>
      </c>
      <c r="D21" s="51" t="s">
        <v>117</v>
      </c>
      <c r="E21" s="51" t="str">
        <f>VLOOKUP(D21,lookD,2,FALSE)</f>
        <v>Classeur</v>
      </c>
      <c r="F21" s="5" t="str">
        <f>VLOOKUP(D21,lookD,3,FALSE)</f>
        <v>3F</v>
      </c>
      <c r="G21" s="57" t="s">
        <v>22</v>
      </c>
      <c r="H21" s="52" t="str">
        <f>VLOOKUP(G21,lookG,2,FALSE)</f>
        <v>Latéral</v>
      </c>
      <c r="I21" s="3" t="str">
        <f>VLOOKUP(G21,lookG,3,FALSE)</f>
        <v>LT</v>
      </c>
      <c r="J21" s="52" t="s">
        <v>25</v>
      </c>
      <c r="K21" s="52" t="str">
        <f>VLOOKUP(J21,lookJ,2,FALSE)</f>
        <v>5 tiroirs</v>
      </c>
      <c r="L21" s="5" t="str">
        <f>VLOOKUP(J21,lookJ,3,FALSE)</f>
        <v>5D</v>
      </c>
      <c r="M21" s="9" t="s">
        <v>8</v>
      </c>
      <c r="N21" s="9" t="str">
        <f>VLOOKUP(M21,lookM,2,FALSE)</f>
        <v>S.O.</v>
      </c>
      <c r="O21" s="5" t="str">
        <f>VLOOKUP(M21,lookM,3,FALSE)</f>
        <v>XX</v>
      </c>
      <c r="P21" s="52" t="s">
        <v>16</v>
      </c>
      <c r="Q21" s="52" t="s">
        <v>92</v>
      </c>
      <c r="R21" s="3" t="str">
        <f>VLOOKUP(P21,lookP,3,FALSE)</f>
        <v>PM</v>
      </c>
      <c r="S21" s="11">
        <v>30</v>
      </c>
      <c r="T21" s="11">
        <f>VLOOKUP(S21,lookS,2,FALSE)</f>
        <v>30</v>
      </c>
      <c r="U21" s="5">
        <f>VLOOKUP(S21,lookS,3,FALSE)</f>
        <v>30</v>
      </c>
      <c r="V21" s="11">
        <v>18</v>
      </c>
      <c r="W21" s="11">
        <f>VLOOKUP(V21,lookV,2,FALSE)</f>
        <v>18</v>
      </c>
      <c r="X21" s="5" t="str">
        <f>VLOOKUP(V21,lookV,3,FALSE)</f>
        <v>D18</v>
      </c>
      <c r="Y21" s="11" t="s">
        <v>8</v>
      </c>
      <c r="Z21" s="11" t="str">
        <f>VLOOKUP(Y21,lookY,2,FALSE)</f>
        <v>S.O.</v>
      </c>
      <c r="AA21" s="5" t="str">
        <f>VLOOKUP(Y21,lookY,3,FALSE)</f>
        <v>XX</v>
      </c>
      <c r="AB21" s="55" t="s">
        <v>8</v>
      </c>
      <c r="AC21" s="55" t="str">
        <f>VLOOKUP(AB21,lookAB,2,FALSE)</f>
        <v>S.O.</v>
      </c>
      <c r="AD21" s="5" t="str">
        <f>VLOOKUP(AB21,lookAB,3,FALSE)</f>
        <v>X</v>
      </c>
      <c r="AE21" s="55" t="s">
        <v>42</v>
      </c>
      <c r="AF21" s="55" t="str">
        <f>VLOOKUP(AE21,lookAE,2,FALSE)</f>
        <v>Avec clef</v>
      </c>
      <c r="AG21" s="5" t="str">
        <f>VLOOKUP(AE21,lookAE,3,FALSE)</f>
        <v>K</v>
      </c>
    </row>
    <row r="22" spans="2:33" ht="15" customHeight="1" x14ac:dyDescent="0.25">
      <c r="B22" s="32"/>
      <c r="C22" s="31"/>
      <c r="D22" s="49"/>
      <c r="E22" s="49"/>
      <c r="F22" s="18"/>
      <c r="G22" s="55"/>
      <c r="H22" s="55"/>
      <c r="I22" s="11"/>
      <c r="J22" s="52"/>
      <c r="K22" s="52"/>
      <c r="L22" s="11"/>
      <c r="M22" s="11"/>
      <c r="N22" s="11"/>
      <c r="O22" s="11"/>
      <c r="P22" s="55"/>
      <c r="Q22" s="55"/>
      <c r="R22" s="10"/>
      <c r="S22" s="11">
        <v>36</v>
      </c>
      <c r="T22" s="11">
        <f>VLOOKUP(S22,lookS,2,FALSE)</f>
        <v>36</v>
      </c>
      <c r="U22" s="5">
        <f>VLOOKUP(S22,lookS,3,FALSE)</f>
        <v>36</v>
      </c>
      <c r="V22" s="11"/>
      <c r="W22" s="11"/>
      <c r="X22" s="10"/>
      <c r="Y22" s="11"/>
      <c r="Z22" s="11"/>
      <c r="AA22" s="10"/>
      <c r="AB22" s="55"/>
      <c r="AC22" s="55"/>
      <c r="AD22" s="10"/>
      <c r="AE22" s="55" t="s">
        <v>46</v>
      </c>
      <c r="AF22" s="55" t="str">
        <f>VLOOKUP(AE22,lookAE,2,FALSE)</f>
        <v>Sans clef</v>
      </c>
      <c r="AG22" s="5" t="str">
        <f>VLOOKUP(AE22,lookAE,3,FALSE)</f>
        <v>S</v>
      </c>
    </row>
    <row r="23" spans="2:33" ht="15" customHeight="1" x14ac:dyDescent="0.25">
      <c r="B23" s="32"/>
      <c r="C23" s="31"/>
      <c r="D23" s="50"/>
      <c r="E23" s="50"/>
      <c r="F23" s="24"/>
      <c r="G23" s="56"/>
      <c r="H23" s="56"/>
      <c r="I23" s="24"/>
      <c r="J23" s="59"/>
      <c r="K23" s="59"/>
      <c r="L23" s="26"/>
      <c r="M23" s="29"/>
      <c r="N23" s="29"/>
      <c r="O23" s="26"/>
      <c r="P23" s="56"/>
      <c r="Q23" s="56"/>
      <c r="R23" s="28"/>
      <c r="S23" s="29"/>
      <c r="T23" s="29"/>
      <c r="U23" s="26"/>
      <c r="V23" s="29"/>
      <c r="W23" s="29"/>
      <c r="X23" s="26"/>
      <c r="Y23" s="29"/>
      <c r="Z23" s="29"/>
      <c r="AA23" s="26"/>
      <c r="AB23" s="56"/>
      <c r="AC23" s="56"/>
      <c r="AD23" s="26"/>
      <c r="AE23" s="56"/>
      <c r="AF23" s="56"/>
      <c r="AG23" s="26"/>
    </row>
    <row r="24" spans="2:33" x14ac:dyDescent="0.25">
      <c r="B24" s="32" t="str">
        <f t="shared" ref="B24" si="2">F24&amp;I24&amp;L24&amp;O24&amp;R24&amp;U24&amp;X24&amp;AA24&amp;AD24&amp;AG24</f>
        <v>3PFSFFXXPM15D24XXXK</v>
      </c>
      <c r="C24" s="31">
        <f t="shared" ref="C24" si="3">LEN(B24)</f>
        <v>19</v>
      </c>
      <c r="D24" s="51" t="s">
        <v>27</v>
      </c>
      <c r="E24" s="51" t="str">
        <f>VLOOKUP(D24,lookD,2,FALSE)</f>
        <v>Caissons</v>
      </c>
      <c r="F24" s="5" t="str">
        <f>VLOOKUP(D24,lookD,3,FALSE)</f>
        <v>3P</v>
      </c>
      <c r="G24" s="52" t="s">
        <v>29</v>
      </c>
      <c r="H24" s="52" t="str">
        <f>VLOOKUP(G24,lookG,2,FALSE)</f>
        <v>Autostable</v>
      </c>
      <c r="I24" s="3" t="str">
        <f>VLOOKUP(G24,lookG,3,FALSE)</f>
        <v>FS</v>
      </c>
      <c r="J24" s="52" t="s">
        <v>33</v>
      </c>
      <c r="K24" s="52" t="str">
        <f>VLOOKUP(J24,lookJ,2,FALSE)</f>
        <v>2 tiroirs classeurs</v>
      </c>
      <c r="L24" s="5" t="str">
        <f>VLOOKUP(J24,lookJ,3,FALSE)</f>
        <v>FF</v>
      </c>
      <c r="M24" s="9" t="s">
        <v>8</v>
      </c>
      <c r="N24" s="9" t="str">
        <f>VLOOKUP(M24,lookM,2,FALSE)</f>
        <v>S.O.</v>
      </c>
      <c r="O24" s="5" t="str">
        <f>VLOOKUP(M24,lookM,3,FALSE)</f>
        <v>XX</v>
      </c>
      <c r="P24" s="55" t="s">
        <v>16</v>
      </c>
      <c r="Q24" s="52" t="str">
        <f>VLOOKUP(P24,lookP,2,FALSE)</f>
        <v>Métal peinturé</v>
      </c>
      <c r="R24" s="3" t="str">
        <f>VLOOKUP(P24,lookP,3,FALSE)</f>
        <v>PM</v>
      </c>
      <c r="S24" s="11">
        <v>15</v>
      </c>
      <c r="T24" s="11">
        <f>VLOOKUP(S24,lookS,2,FALSE)</f>
        <v>15</v>
      </c>
      <c r="U24" s="5">
        <f>VLOOKUP(S24,lookS,3,FALSE)</f>
        <v>15</v>
      </c>
      <c r="V24" s="11">
        <v>24</v>
      </c>
      <c r="W24" s="11">
        <f>VLOOKUP(V24,lookV,2,FALSE)</f>
        <v>24</v>
      </c>
      <c r="X24" s="5" t="str">
        <f>VLOOKUP(V24,lookV,3,FALSE)</f>
        <v>D24</v>
      </c>
      <c r="Y24" s="11" t="s">
        <v>8</v>
      </c>
      <c r="Z24" s="11" t="str">
        <f>VLOOKUP(Y24,lookY,2,FALSE)</f>
        <v>S.O.</v>
      </c>
      <c r="AA24" s="5" t="str">
        <f>VLOOKUP(Y24,lookY,3,FALSE)</f>
        <v>XX</v>
      </c>
      <c r="AB24" s="55" t="s">
        <v>8</v>
      </c>
      <c r="AC24" s="55" t="str">
        <f>VLOOKUP(AB24,lookAB,2,FALSE)</f>
        <v>S.O.</v>
      </c>
      <c r="AD24" s="5" t="str">
        <f>VLOOKUP(AB24,lookAB,3,FALSE)</f>
        <v>X</v>
      </c>
      <c r="AE24" s="55" t="s">
        <v>42</v>
      </c>
      <c r="AF24" s="55" t="str">
        <f>VLOOKUP(AE24,lookAE,2,FALSE)</f>
        <v>Avec clef</v>
      </c>
      <c r="AG24" s="5" t="str">
        <f>VLOOKUP(AE24,lookAE,3,FALSE)</f>
        <v>K</v>
      </c>
    </row>
    <row r="25" spans="2:33" x14ac:dyDescent="0.25">
      <c r="B25" s="32"/>
      <c r="C25" s="31"/>
      <c r="D25" s="49"/>
      <c r="E25" s="49"/>
      <c r="F25" s="18"/>
      <c r="G25" s="52"/>
      <c r="H25" s="52"/>
      <c r="I25" s="11"/>
      <c r="J25" s="60" t="s">
        <v>87</v>
      </c>
      <c r="K25" s="52" t="str">
        <f>VLOOKUP(J25,lookJ,2,FALSE)</f>
        <v>Tiroir ordinaire/tiroir ordinaire/tiroir classeur</v>
      </c>
      <c r="L25" s="5" t="str">
        <f>VLOOKUP(J25,lookJ,3,FALSE)</f>
        <v>BB</v>
      </c>
      <c r="M25" s="9"/>
      <c r="N25" s="9"/>
      <c r="O25" s="11"/>
      <c r="P25" s="55" t="s">
        <v>35</v>
      </c>
      <c r="Q25" s="52" t="str">
        <f>VLOOKUP(P25,lookP,2,FALSE)</f>
        <v>Stratifié</v>
      </c>
      <c r="R25" s="3" t="str">
        <f>VLOOKUP(P25,lookP,3,FALSE)</f>
        <v>LM</v>
      </c>
      <c r="S25" s="11"/>
      <c r="T25" s="11"/>
      <c r="U25" s="10"/>
      <c r="V25" s="11">
        <v>30</v>
      </c>
      <c r="W25" s="11">
        <f>VLOOKUP(V25,lookV,2,FALSE)</f>
        <v>30</v>
      </c>
      <c r="X25" s="5" t="str">
        <f>VLOOKUP(V25,lookV,3,FALSE)</f>
        <v>D30</v>
      </c>
      <c r="Y25" s="11"/>
      <c r="Z25" s="11"/>
      <c r="AA25" s="10"/>
      <c r="AB25" s="55"/>
      <c r="AC25" s="55"/>
      <c r="AD25" s="10"/>
      <c r="AE25" s="55" t="s">
        <v>46</v>
      </c>
      <c r="AF25" s="55" t="str">
        <f>VLOOKUP(AE25,lookAE,2,FALSE)</f>
        <v>Sans clef</v>
      </c>
      <c r="AG25" s="5" t="str">
        <f>VLOOKUP(AE25,lookAE,3,FALSE)</f>
        <v>S</v>
      </c>
    </row>
    <row r="26" spans="2:33" ht="15" customHeight="1" x14ac:dyDescent="0.25">
      <c r="B26" s="32"/>
      <c r="C26" s="31"/>
      <c r="D26" s="49"/>
      <c r="E26" s="49"/>
      <c r="F26" s="18"/>
      <c r="G26" s="55"/>
      <c r="H26" s="55"/>
      <c r="I26" s="11"/>
      <c r="M26" s="11"/>
      <c r="N26" s="11"/>
      <c r="O26" s="11"/>
      <c r="P26" s="55"/>
      <c r="Q26" s="55"/>
      <c r="R26" s="10"/>
      <c r="S26" s="11"/>
      <c r="T26" s="11"/>
      <c r="U26" s="10"/>
      <c r="V26" s="11"/>
      <c r="W26" s="11"/>
      <c r="X26" s="10"/>
      <c r="Y26" s="11"/>
      <c r="Z26" s="11"/>
      <c r="AA26" s="10"/>
      <c r="AB26" s="55"/>
      <c r="AC26" s="55"/>
      <c r="AD26" s="10"/>
      <c r="AE26" s="55"/>
      <c r="AF26" s="55"/>
      <c r="AG26" s="55"/>
    </row>
    <row r="27" spans="2:33" ht="15" customHeight="1" x14ac:dyDescent="0.25">
      <c r="B27" s="32"/>
      <c r="C27" s="31"/>
      <c r="D27" s="50"/>
      <c r="E27" s="50"/>
      <c r="F27" s="24"/>
      <c r="G27" s="56"/>
      <c r="H27" s="56"/>
      <c r="I27" s="24"/>
      <c r="J27" s="61"/>
      <c r="K27" s="61"/>
      <c r="L27" s="30"/>
      <c r="M27" s="29"/>
      <c r="N27" s="29"/>
      <c r="O27" s="26"/>
      <c r="P27" s="56"/>
      <c r="Q27" s="56"/>
      <c r="R27" s="28"/>
      <c r="S27" s="29"/>
      <c r="T27" s="29"/>
      <c r="U27" s="26"/>
      <c r="V27" s="29"/>
      <c r="W27" s="29"/>
      <c r="X27" s="26"/>
      <c r="Y27" s="29"/>
      <c r="Z27" s="29"/>
      <c r="AA27" s="26"/>
      <c r="AB27" s="56"/>
      <c r="AC27" s="56"/>
      <c r="AD27" s="26"/>
      <c r="AE27" s="56"/>
      <c r="AF27" s="56"/>
      <c r="AG27" s="26"/>
    </row>
    <row r="28" spans="2:33" x14ac:dyDescent="0.25">
      <c r="B28" s="32" t="str">
        <f t="shared" ref="B28" si="4">F28&amp;I28&amp;L28&amp;O28&amp;R28&amp;U28&amp;X28&amp;AA28&amp;AD28&amp;AG28</f>
        <v>3PSSFFXXPM15D24XXXK</v>
      </c>
      <c r="C28" s="31">
        <f t="shared" ref="C28" si="5">LEN(B28)</f>
        <v>19</v>
      </c>
      <c r="D28" s="51" t="s">
        <v>27</v>
      </c>
      <c r="E28" s="51" t="str">
        <f>VLOOKUP(D28,lookD,2,FALSE)</f>
        <v>Caissons</v>
      </c>
      <c r="F28" s="5" t="str">
        <f>VLOOKUP(D28,lookD,3,FALSE)</f>
        <v>3P</v>
      </c>
      <c r="G28" s="52" t="s">
        <v>37</v>
      </c>
      <c r="H28" s="52" t="str">
        <f>VLOOKUP(G28,lookG,2,FALSE)</f>
        <v>Support de surface de travail</v>
      </c>
      <c r="I28" s="3" t="str">
        <f>VLOOKUP(G28,lookG,3,FALSE)</f>
        <v>SS</v>
      </c>
      <c r="J28" s="52" t="s">
        <v>33</v>
      </c>
      <c r="K28" s="52" t="str">
        <f>VLOOKUP(J28,lookJ,2,FALSE)</f>
        <v>2 tiroirs classeurs</v>
      </c>
      <c r="L28" s="5" t="str">
        <f>VLOOKUP(J28,lookJ,3,FALSE)</f>
        <v>FF</v>
      </c>
      <c r="M28" s="9" t="s">
        <v>8</v>
      </c>
      <c r="N28" s="9" t="str">
        <f>VLOOKUP(M28,lookM,2,FALSE)</f>
        <v>S.O.</v>
      </c>
      <c r="O28" s="5" t="str">
        <f>VLOOKUP(M28,lookM,3,FALSE)</f>
        <v>XX</v>
      </c>
      <c r="P28" s="55" t="s">
        <v>16</v>
      </c>
      <c r="Q28" s="52" t="str">
        <f>VLOOKUP(P28,lookP,2,FALSE)</f>
        <v>Métal peinturé</v>
      </c>
      <c r="R28" s="3" t="str">
        <f>VLOOKUP(P28,lookP,3,FALSE)</f>
        <v>PM</v>
      </c>
      <c r="S28" s="11">
        <v>15</v>
      </c>
      <c r="T28" s="11">
        <f>VLOOKUP(S28,lookS,2,FALSE)</f>
        <v>15</v>
      </c>
      <c r="U28" s="5">
        <f>VLOOKUP(S28,lookS,3,FALSE)</f>
        <v>15</v>
      </c>
      <c r="V28" s="11">
        <v>24</v>
      </c>
      <c r="W28" s="11">
        <f>VLOOKUP(V28,lookV,2,FALSE)</f>
        <v>24</v>
      </c>
      <c r="X28" s="5" t="str">
        <f>VLOOKUP(V28,lookV,3,FALSE)</f>
        <v>D24</v>
      </c>
      <c r="Y28" s="11" t="s">
        <v>8</v>
      </c>
      <c r="Z28" s="11" t="str">
        <f>VLOOKUP(Y28,lookY,2,FALSE)</f>
        <v>S.O.</v>
      </c>
      <c r="AA28" s="5" t="str">
        <f>VLOOKUP(Y28,lookY,3,FALSE)</f>
        <v>XX</v>
      </c>
      <c r="AB28" s="55" t="s">
        <v>8</v>
      </c>
      <c r="AC28" s="55" t="str">
        <f>VLOOKUP(AB28,lookAB,2,FALSE)</f>
        <v>S.O.</v>
      </c>
      <c r="AD28" s="5" t="str">
        <f>VLOOKUP(AB28,lookAB,3,FALSE)</f>
        <v>X</v>
      </c>
      <c r="AE28" s="55" t="s">
        <v>42</v>
      </c>
      <c r="AF28" s="55" t="str">
        <f>VLOOKUP(AE28,lookAE,2,FALSE)</f>
        <v>Avec clef</v>
      </c>
      <c r="AG28" s="5" t="str">
        <f>VLOOKUP(AE28,lookAE,3,FALSE)</f>
        <v>K</v>
      </c>
    </row>
    <row r="29" spans="2:33" x14ac:dyDescent="0.25">
      <c r="B29" s="32"/>
      <c r="C29" s="31"/>
      <c r="D29" s="49"/>
      <c r="E29" s="49"/>
      <c r="F29" s="18"/>
      <c r="G29" s="55"/>
      <c r="H29" s="55"/>
      <c r="I29" s="11"/>
      <c r="J29" s="60" t="s">
        <v>87</v>
      </c>
      <c r="K29" s="52" t="str">
        <f>VLOOKUP(J29,lookJ,2,FALSE)</f>
        <v>Tiroir ordinaire/tiroir ordinaire/tiroir classeur</v>
      </c>
      <c r="L29" s="5" t="str">
        <f>VLOOKUP(J29,lookJ,3,FALSE)</f>
        <v>BB</v>
      </c>
      <c r="M29" s="9"/>
      <c r="N29" s="9"/>
      <c r="O29" s="11"/>
      <c r="P29" s="55" t="s">
        <v>35</v>
      </c>
      <c r="Q29" s="52" t="str">
        <f>VLOOKUP(P29,lookP,2,FALSE)</f>
        <v>Stratifié</v>
      </c>
      <c r="R29" s="3" t="str">
        <f>VLOOKUP(P29,lookP,3,FALSE)</f>
        <v>LM</v>
      </c>
      <c r="S29" s="11"/>
      <c r="T29" s="11"/>
      <c r="U29" s="10"/>
      <c r="V29" s="11">
        <v>30</v>
      </c>
      <c r="W29" s="11">
        <f>VLOOKUP(V29,lookV,2,FALSE)</f>
        <v>30</v>
      </c>
      <c r="X29" s="5" t="str">
        <f>VLOOKUP(V29,lookV,3,FALSE)</f>
        <v>D30</v>
      </c>
      <c r="Y29" s="11"/>
      <c r="Z29" s="11"/>
      <c r="AA29" s="10"/>
      <c r="AB29" s="55"/>
      <c r="AC29" s="55"/>
      <c r="AD29" s="10"/>
      <c r="AE29" s="55" t="s">
        <v>46</v>
      </c>
      <c r="AF29" s="55" t="str">
        <f>VLOOKUP(AE29,lookAE,2,FALSE)</f>
        <v>Sans clef</v>
      </c>
      <c r="AG29" s="5" t="str">
        <f>VLOOKUP(AE29,lookAE,3,FALSE)</f>
        <v>S</v>
      </c>
    </row>
    <row r="30" spans="2:33" ht="15" customHeight="1" x14ac:dyDescent="0.25">
      <c r="B30" s="32"/>
      <c r="C30" s="31"/>
      <c r="D30" s="50"/>
      <c r="E30" s="50"/>
      <c r="F30" s="24"/>
      <c r="G30" s="56"/>
      <c r="H30" s="56"/>
      <c r="I30" s="24"/>
      <c r="J30" s="61"/>
      <c r="K30" s="61"/>
      <c r="L30" s="30"/>
      <c r="M30" s="27"/>
      <c r="N30" s="27"/>
      <c r="O30" s="26"/>
      <c r="P30" s="56"/>
      <c r="Q30" s="56"/>
      <c r="R30" s="28"/>
      <c r="S30" s="29"/>
      <c r="T30" s="29"/>
      <c r="U30" s="26"/>
      <c r="V30" s="29"/>
      <c r="W30" s="29"/>
      <c r="X30" s="26"/>
      <c r="Y30" s="29"/>
      <c r="Z30" s="29"/>
      <c r="AA30" s="26"/>
      <c r="AB30" s="56"/>
      <c r="AC30" s="56"/>
      <c r="AD30" s="26"/>
      <c r="AE30" s="56"/>
      <c r="AF30" s="56"/>
      <c r="AG30" s="26"/>
    </row>
    <row r="31" spans="2:33" ht="17.25" customHeight="1" x14ac:dyDescent="0.25">
      <c r="B31" s="32" t="str">
        <f t="shared" si="0"/>
        <v>3PMOBFXXPM15D18XXYK</v>
      </c>
      <c r="C31" s="31">
        <f t="shared" si="1"/>
        <v>19</v>
      </c>
      <c r="D31" s="51" t="s">
        <v>27</v>
      </c>
      <c r="E31" s="51" t="str">
        <f>VLOOKUP(D31,lookD,2,FALSE)</f>
        <v>Caissons</v>
      </c>
      <c r="F31" s="5" t="str">
        <f>VLOOKUP(D31,lookD,3,FALSE)</f>
        <v>3P</v>
      </c>
      <c r="G31" s="55" t="s">
        <v>156</v>
      </c>
      <c r="H31" s="52" t="str">
        <f>VLOOKUP(G31,lookG,2,FALSE)</f>
        <v>Mobile</v>
      </c>
      <c r="I31" s="3" t="str">
        <f>VLOOKUP(G31,lookG,3,FALSE)</f>
        <v>MO</v>
      </c>
      <c r="J31" s="52" t="s">
        <v>78</v>
      </c>
      <c r="K31" s="52" t="str">
        <f>VLOOKUP(J31,lookJ,2,FALSE)</f>
        <v>Tiroir ordinaire/tiroir classeur</v>
      </c>
      <c r="L31" s="5" t="str">
        <f>VLOOKUP(J31,lookJ,3,FALSE)</f>
        <v>BF</v>
      </c>
      <c r="M31" s="9" t="s">
        <v>8</v>
      </c>
      <c r="N31" s="9" t="str">
        <f>VLOOKUP(M31,lookM,2,FALSE)</f>
        <v>S.O.</v>
      </c>
      <c r="O31" s="5" t="str">
        <f>VLOOKUP(M31,lookM,3,FALSE)</f>
        <v>XX</v>
      </c>
      <c r="P31" s="55" t="s">
        <v>16</v>
      </c>
      <c r="Q31" s="52" t="str">
        <f>VLOOKUP(P31,lookP,2,FALSE)</f>
        <v>Métal peinturé</v>
      </c>
      <c r="R31" s="3" t="str">
        <f>VLOOKUP(P31,lookP,3,FALSE)</f>
        <v>PM</v>
      </c>
      <c r="S31" s="11">
        <v>15</v>
      </c>
      <c r="T31" s="11">
        <f>VLOOKUP(S31,lookS,2,FALSE)</f>
        <v>15</v>
      </c>
      <c r="U31" s="5">
        <f>VLOOKUP(S31,lookS,3,FALSE)</f>
        <v>15</v>
      </c>
      <c r="V31" s="11">
        <v>18</v>
      </c>
      <c r="W31" s="11">
        <f>VLOOKUP(V31,lookV,2,FALSE)</f>
        <v>18</v>
      </c>
      <c r="X31" s="5" t="str">
        <f>VLOOKUP(V31,lookV,3,FALSE)</f>
        <v>D18</v>
      </c>
      <c r="Y31" s="11" t="s">
        <v>8</v>
      </c>
      <c r="Z31" s="11" t="str">
        <f>VLOOKUP(Y31,lookY,2,FALSE)</f>
        <v>S.O.</v>
      </c>
      <c r="AA31" s="5" t="str">
        <f>VLOOKUP(Y31,lookY,3,FALSE)</f>
        <v>XX</v>
      </c>
      <c r="AB31" s="55" t="s">
        <v>79</v>
      </c>
      <c r="AC31" s="55" t="str">
        <f>VLOOKUP(AB31,lookAB,2,FALSE)</f>
        <v>Oui</v>
      </c>
      <c r="AD31" s="5" t="str">
        <f>VLOOKUP(AB31,lookAB,3,FALSE)</f>
        <v>Y</v>
      </c>
      <c r="AE31" s="55" t="s">
        <v>42</v>
      </c>
      <c r="AF31" s="55" t="str">
        <f>VLOOKUP(AE31,lookAE,2,FALSE)</f>
        <v>Avec clef</v>
      </c>
      <c r="AG31" s="5" t="str">
        <f>VLOOKUP(AE31,lookAE,3,FALSE)</f>
        <v>K</v>
      </c>
    </row>
    <row r="32" spans="2:33" x14ac:dyDescent="0.25">
      <c r="B32" s="32"/>
      <c r="C32" s="31"/>
      <c r="D32" s="49"/>
      <c r="E32" s="49"/>
      <c r="F32" s="18"/>
      <c r="J32" s="52"/>
      <c r="K32" s="52"/>
      <c r="L32" s="52"/>
      <c r="M32" s="9"/>
      <c r="N32" s="9"/>
      <c r="O32" s="11"/>
      <c r="P32" s="55" t="s">
        <v>35</v>
      </c>
      <c r="Q32" s="52" t="str">
        <f>VLOOKUP(P32,lookP,2,FALSE)</f>
        <v>Stratifié</v>
      </c>
      <c r="R32" s="3" t="str">
        <f>VLOOKUP(P32,lookP,3,FALSE)</f>
        <v>LM</v>
      </c>
      <c r="S32" s="11"/>
      <c r="T32" s="11"/>
      <c r="U32" s="10"/>
      <c r="V32" s="11">
        <v>24</v>
      </c>
      <c r="W32" s="11">
        <f>VLOOKUP(V32,lookV,2,FALSE)</f>
        <v>24</v>
      </c>
      <c r="X32" s="5" t="str">
        <f>VLOOKUP(V32,lookV,3,FALSE)</f>
        <v>D24</v>
      </c>
      <c r="Y32" s="11"/>
      <c r="Z32" s="11"/>
      <c r="AA32" s="10"/>
      <c r="AD32" s="5"/>
      <c r="AE32" s="55" t="s">
        <v>46</v>
      </c>
      <c r="AF32" s="55" t="str">
        <f>VLOOKUP(AE32,lookAE,2,FALSE)</f>
        <v>Sans clef</v>
      </c>
      <c r="AG32" s="5" t="str">
        <f>VLOOKUP(AE32,lookAE,3,FALSE)</f>
        <v>S</v>
      </c>
    </row>
    <row r="33" spans="2:33" ht="15" customHeight="1" x14ac:dyDescent="0.25">
      <c r="B33" s="32"/>
      <c r="C33" s="31"/>
      <c r="D33" s="50"/>
      <c r="E33" s="50"/>
      <c r="F33" s="24"/>
      <c r="G33" s="56"/>
      <c r="H33" s="56"/>
      <c r="I33" s="24"/>
      <c r="J33" s="61"/>
      <c r="K33" s="61"/>
      <c r="L33" s="30"/>
      <c r="M33" s="27"/>
      <c r="N33" s="27"/>
      <c r="O33" s="26"/>
      <c r="P33" s="56"/>
      <c r="Q33" s="56"/>
      <c r="R33" s="28"/>
      <c r="S33" s="29"/>
      <c r="T33" s="29"/>
      <c r="U33" s="26"/>
      <c r="V33" s="29"/>
      <c r="W33" s="29"/>
      <c r="X33" s="26"/>
      <c r="Y33" s="29"/>
      <c r="Z33" s="29"/>
      <c r="AA33" s="26"/>
      <c r="AB33" s="56"/>
      <c r="AC33" s="56"/>
      <c r="AD33" s="26"/>
      <c r="AE33" s="56"/>
      <c r="AF33" s="56"/>
      <c r="AG33" s="26"/>
    </row>
    <row r="34" spans="2:33" ht="17.25" customHeight="1" x14ac:dyDescent="0.25">
      <c r="B34" s="32" t="str">
        <f t="shared" ref="B34" si="6">F34&amp;I34&amp;L34&amp;O34&amp;R34&amp;U34&amp;X34&amp;AA34&amp;AD34&amp;AG34</f>
        <v>3PMOFFXXPM15D18XXXK</v>
      </c>
      <c r="C34" s="31">
        <f t="shared" ref="C34" si="7">LEN(B34)</f>
        <v>19</v>
      </c>
      <c r="D34" s="51" t="s">
        <v>27</v>
      </c>
      <c r="E34" s="51" t="str">
        <f>VLOOKUP(D34,lookD,2,FALSE)</f>
        <v>Caissons</v>
      </c>
      <c r="F34" s="5" t="str">
        <f>VLOOKUP(D34,lookD,3,FALSE)</f>
        <v>3P</v>
      </c>
      <c r="G34" s="55" t="s">
        <v>156</v>
      </c>
      <c r="H34" s="52" t="str">
        <f>VLOOKUP(G34,lookG,2,FALSE)</f>
        <v>Mobile</v>
      </c>
      <c r="I34" s="3" t="str">
        <f>VLOOKUP(G34,lookG,3,FALSE)</f>
        <v>MO</v>
      </c>
      <c r="J34" s="52" t="s">
        <v>33</v>
      </c>
      <c r="K34" s="52" t="str">
        <f>VLOOKUP(J34,lookJ,2,FALSE)</f>
        <v>2 tiroirs classeurs</v>
      </c>
      <c r="L34" s="5" t="str">
        <f>VLOOKUP(J34,lookJ,3,FALSE)</f>
        <v>FF</v>
      </c>
      <c r="M34" s="9" t="s">
        <v>8</v>
      </c>
      <c r="N34" s="9" t="str">
        <f>VLOOKUP(M34,lookM,2,FALSE)</f>
        <v>S.O.</v>
      </c>
      <c r="O34" s="5" t="str">
        <f>VLOOKUP(M34,lookM,3,FALSE)</f>
        <v>XX</v>
      </c>
      <c r="P34" s="55" t="s">
        <v>16</v>
      </c>
      <c r="Q34" s="52" t="str">
        <f>VLOOKUP(P34,lookP,2,FALSE)</f>
        <v>Métal peinturé</v>
      </c>
      <c r="R34" s="3" t="str">
        <f>VLOOKUP(P34,lookP,3,FALSE)</f>
        <v>PM</v>
      </c>
      <c r="S34" s="11">
        <v>15</v>
      </c>
      <c r="T34" s="11">
        <f>VLOOKUP(S34,lookS,2,FALSE)</f>
        <v>15</v>
      </c>
      <c r="U34" s="5">
        <f>VLOOKUP(S34,lookS,3,FALSE)</f>
        <v>15</v>
      </c>
      <c r="V34" s="11">
        <v>18</v>
      </c>
      <c r="W34" s="11">
        <f>VLOOKUP(V34,lookV,2,FALSE)</f>
        <v>18</v>
      </c>
      <c r="X34" s="5" t="str">
        <f>VLOOKUP(V34,lookV,3,FALSE)</f>
        <v>D18</v>
      </c>
      <c r="Y34" s="11" t="s">
        <v>8</v>
      </c>
      <c r="Z34" s="11" t="str">
        <f>VLOOKUP(Y34,lookY,2,FALSE)</f>
        <v>S.O.</v>
      </c>
      <c r="AA34" s="5" t="str">
        <f>VLOOKUP(Y34,lookY,3,FALSE)</f>
        <v>XX</v>
      </c>
      <c r="AB34" s="55" t="s">
        <v>8</v>
      </c>
      <c r="AC34" s="55" t="str">
        <f>VLOOKUP(AB34,lookAB,2,FALSE)</f>
        <v>S.O.</v>
      </c>
      <c r="AD34" s="5" t="str">
        <f>VLOOKUP(AB34,lookAB,3,FALSE)</f>
        <v>X</v>
      </c>
      <c r="AE34" s="55" t="s">
        <v>42</v>
      </c>
      <c r="AF34" s="55" t="str">
        <f>VLOOKUP(AE34,lookAE,2,FALSE)</f>
        <v>Avec clef</v>
      </c>
      <c r="AG34" s="5" t="str">
        <f>VLOOKUP(AE34,lookAE,3,FALSE)</f>
        <v>K</v>
      </c>
    </row>
    <row r="35" spans="2:33" x14ac:dyDescent="0.25">
      <c r="B35" s="32"/>
      <c r="C35" s="31"/>
      <c r="D35" s="49"/>
      <c r="E35" s="49"/>
      <c r="F35" s="18"/>
      <c r="G35" s="55"/>
      <c r="H35" s="55"/>
      <c r="I35" s="11"/>
      <c r="J35" s="60" t="s">
        <v>87</v>
      </c>
      <c r="K35" s="52" t="str">
        <f>VLOOKUP(J35,lookJ,2,FALSE)</f>
        <v>Tiroir ordinaire/tiroir ordinaire/tiroir classeur</v>
      </c>
      <c r="L35" s="5" t="str">
        <f>VLOOKUP(J35,lookJ,3,FALSE)</f>
        <v>BB</v>
      </c>
      <c r="M35" s="9"/>
      <c r="N35" s="9"/>
      <c r="O35" s="11"/>
      <c r="P35" s="55" t="s">
        <v>35</v>
      </c>
      <c r="Q35" s="52" t="str">
        <f>VLOOKUP(P35,lookP,2,FALSE)</f>
        <v>Stratifié</v>
      </c>
      <c r="R35" s="3" t="str">
        <f>VLOOKUP(P35,lookP,3,FALSE)</f>
        <v>LM</v>
      </c>
      <c r="S35" s="11"/>
      <c r="T35" s="11"/>
      <c r="U35" s="10"/>
      <c r="V35" s="11">
        <v>24</v>
      </c>
      <c r="W35" s="11">
        <f>VLOOKUP(V35,lookV,2,FALSE)</f>
        <v>24</v>
      </c>
      <c r="X35" s="5" t="str">
        <f>VLOOKUP(V35,lookV,3,FALSE)</f>
        <v>D24</v>
      </c>
      <c r="Y35" s="11"/>
      <c r="Z35" s="11"/>
      <c r="AA35" s="10"/>
      <c r="AB35" s="55"/>
      <c r="AC35" s="55"/>
      <c r="AD35" s="11"/>
      <c r="AE35" s="55" t="s">
        <v>46</v>
      </c>
      <c r="AF35" s="55" t="str">
        <f>VLOOKUP(AE35,lookAE,2,FALSE)</f>
        <v>Sans clef</v>
      </c>
      <c r="AG35" s="5" t="str">
        <f>VLOOKUP(AE35,lookAE,3,FALSE)</f>
        <v>S</v>
      </c>
    </row>
    <row r="36" spans="2:33" ht="15" customHeight="1" x14ac:dyDescent="0.25">
      <c r="B36" s="32"/>
      <c r="C36" s="31"/>
      <c r="D36" s="50"/>
      <c r="E36" s="50"/>
      <c r="F36" s="24"/>
      <c r="G36" s="56"/>
      <c r="H36" s="56"/>
      <c r="I36" s="24"/>
      <c r="J36" s="61"/>
      <c r="K36" s="61"/>
      <c r="L36" s="30"/>
      <c r="M36" s="27"/>
      <c r="N36" s="27"/>
      <c r="O36" s="26"/>
      <c r="P36" s="56"/>
      <c r="Q36" s="56"/>
      <c r="R36" s="28"/>
      <c r="S36" s="29"/>
      <c r="T36" s="29"/>
      <c r="U36" s="26"/>
      <c r="V36" s="29"/>
      <c r="W36" s="29"/>
      <c r="X36" s="26"/>
      <c r="Y36" s="29"/>
      <c r="Z36" s="29"/>
      <c r="AA36" s="26"/>
      <c r="AB36" s="56"/>
      <c r="AC36" s="56"/>
      <c r="AD36" s="26"/>
      <c r="AE36" s="56"/>
      <c r="AF36" s="56"/>
      <c r="AG36" s="26"/>
    </row>
    <row r="37" spans="2:33" x14ac:dyDescent="0.25">
      <c r="B37" s="32" t="str">
        <f t="shared" si="0"/>
        <v>3TDWOSXXPM24D2454XK</v>
      </c>
      <c r="C37" s="31">
        <f t="shared" si="1"/>
        <v>19</v>
      </c>
      <c r="D37" s="51" t="s">
        <v>40</v>
      </c>
      <c r="E37" s="51" t="str">
        <f>VLOOKUP(D37,lookD,2,FALSE)</f>
        <v>Tours de rangement personnel</v>
      </c>
      <c r="F37" s="5" t="str">
        <f>VLOOKUP(D37,lookD,3,FALSE)</f>
        <v>3T</v>
      </c>
      <c r="G37" s="55" t="s">
        <v>136</v>
      </c>
      <c r="H37" s="52" t="str">
        <f>VLOOKUP(G37,lookG,2,FALSE)</f>
        <v>2 tiroirs avec armoire et rangement</v>
      </c>
      <c r="I37" s="3" t="str">
        <f>VLOOKUP(G37,lookG,3,FALSE)</f>
        <v>DW</v>
      </c>
      <c r="J37" s="52" t="s">
        <v>138</v>
      </c>
      <c r="K37" s="52" t="str">
        <f>VLOOKUP(J37,lookJ,2,FALSE)</f>
        <v>Rangement ouvert</v>
      </c>
      <c r="L37" s="5" t="str">
        <f>VLOOKUP(J37,lookJ,3,FALSE)</f>
        <v>OS</v>
      </c>
      <c r="M37" s="9" t="s">
        <v>8</v>
      </c>
      <c r="N37" s="9" t="str">
        <f>VLOOKUP(M37,lookM,2,FALSE)</f>
        <v>S.O.</v>
      </c>
      <c r="O37" s="5" t="str">
        <f>VLOOKUP(M37,lookM,3,FALSE)</f>
        <v>XX</v>
      </c>
      <c r="P37" s="55" t="s">
        <v>16</v>
      </c>
      <c r="Q37" s="52" t="str">
        <f>VLOOKUP(P37,lookP,2,FALSE)</f>
        <v>Métal peinturé</v>
      </c>
      <c r="R37" s="3" t="str">
        <f>VLOOKUP(P37,lookP,3,FALSE)</f>
        <v>PM</v>
      </c>
      <c r="S37" s="11">
        <v>24</v>
      </c>
      <c r="T37" s="11">
        <f>VLOOKUP(S37,lookS,2,FALSE)</f>
        <v>24</v>
      </c>
      <c r="U37" s="5">
        <f>VLOOKUP(S37,lookS,3,FALSE)</f>
        <v>24</v>
      </c>
      <c r="V37" s="11">
        <v>24</v>
      </c>
      <c r="W37" s="11">
        <f>VLOOKUP(V37,lookV,2,FALSE)</f>
        <v>24</v>
      </c>
      <c r="X37" s="5" t="str">
        <f>VLOOKUP(V37,lookV,3,FALSE)</f>
        <v>D24</v>
      </c>
      <c r="Y37" s="11">
        <v>54</v>
      </c>
      <c r="Z37" s="11">
        <f>VLOOKUP(Y37,lookY,2,FALSE)</f>
        <v>54</v>
      </c>
      <c r="AA37" s="5">
        <f>VLOOKUP(Y37,lookY,3,FALSE)</f>
        <v>54</v>
      </c>
      <c r="AB37" s="55" t="s">
        <v>8</v>
      </c>
      <c r="AC37" s="55" t="str">
        <f>VLOOKUP(AB37,lookAB,2,FALSE)</f>
        <v>S.O.</v>
      </c>
      <c r="AD37" s="5" t="str">
        <f>VLOOKUP(AB37,lookAB,3,FALSE)</f>
        <v>X</v>
      </c>
      <c r="AE37" s="55" t="s">
        <v>42</v>
      </c>
      <c r="AF37" s="55" t="str">
        <f>VLOOKUP(AE37,lookAE,2,FALSE)</f>
        <v>Avec clef</v>
      </c>
      <c r="AG37" s="5" t="str">
        <f>VLOOKUP(AE37,lookAE,3,FALSE)</f>
        <v>K</v>
      </c>
    </row>
    <row r="38" spans="2:33" x14ac:dyDescent="0.25">
      <c r="B38" s="32"/>
      <c r="C38" s="31"/>
      <c r="D38" s="49"/>
      <c r="E38" s="49"/>
      <c r="F38" s="18"/>
      <c r="G38" s="55"/>
      <c r="H38" s="55"/>
      <c r="I38" s="11"/>
      <c r="J38" s="52" t="s">
        <v>140</v>
      </c>
      <c r="K38" s="52" t="str">
        <f>VLOOKUP(J38,lookJ,2,FALSE)</f>
        <v>Rangement fermé</v>
      </c>
      <c r="L38" s="5" t="str">
        <f>VLOOKUP(J38,lookJ,3,FALSE)</f>
        <v>CS</v>
      </c>
      <c r="M38" s="11"/>
      <c r="N38" s="11"/>
      <c r="O38" s="11"/>
      <c r="P38" s="55" t="s">
        <v>35</v>
      </c>
      <c r="Q38" s="52" t="str">
        <f>VLOOKUP(P38,lookP,2,FALSE)</f>
        <v>Stratifié</v>
      </c>
      <c r="R38" s="3" t="str">
        <f>VLOOKUP(P38,lookP,3,FALSE)</f>
        <v>LM</v>
      </c>
      <c r="S38" s="11">
        <v>30</v>
      </c>
      <c r="T38" s="11">
        <f>VLOOKUP(S38,lookS,2,FALSE)</f>
        <v>30</v>
      </c>
      <c r="U38" s="5">
        <f>VLOOKUP(S38,lookS,3,FALSE)</f>
        <v>30</v>
      </c>
      <c r="V38" s="11">
        <v>30</v>
      </c>
      <c r="W38" s="11">
        <f>VLOOKUP(V38,lookV,2,FALSE)</f>
        <v>30</v>
      </c>
      <c r="X38" s="5" t="str">
        <f>VLOOKUP(V38,lookV,3,FALSE)</f>
        <v>D30</v>
      </c>
      <c r="Y38" s="11">
        <v>66</v>
      </c>
      <c r="Z38" s="11">
        <f>VLOOKUP(Y38,lookY,2,FALSE)</f>
        <v>66</v>
      </c>
      <c r="AA38" s="5">
        <f>VLOOKUP(Y38,lookY,3,FALSE)</f>
        <v>56</v>
      </c>
      <c r="AB38" s="55"/>
      <c r="AC38" s="55"/>
      <c r="AD38" s="11"/>
      <c r="AE38" s="55" t="s">
        <v>46</v>
      </c>
      <c r="AF38" s="55" t="str">
        <f>VLOOKUP(AE38,lookAE,2,FALSE)</f>
        <v>Sans clef</v>
      </c>
      <c r="AG38" s="5" t="str">
        <f>VLOOKUP(AE38,lookAE,3,FALSE)</f>
        <v>S</v>
      </c>
    </row>
    <row r="39" spans="2:33" ht="15" customHeight="1" x14ac:dyDescent="0.25">
      <c r="B39" s="32" t="str">
        <f t="shared" si="0"/>
        <v/>
      </c>
      <c r="C39" s="31"/>
      <c r="D39" s="50"/>
      <c r="E39" s="50"/>
      <c r="F39" s="24"/>
      <c r="G39" s="56"/>
      <c r="H39" s="56"/>
      <c r="I39" s="24"/>
      <c r="J39" s="59"/>
      <c r="K39" s="59"/>
      <c r="L39" s="26"/>
      <c r="M39" s="29"/>
      <c r="N39" s="29"/>
      <c r="O39" s="26"/>
      <c r="P39" s="56"/>
      <c r="Q39" s="56"/>
      <c r="R39" s="28"/>
      <c r="S39" s="29"/>
      <c r="T39" s="29"/>
      <c r="U39" s="26"/>
      <c r="V39" s="26"/>
      <c r="W39" s="26"/>
      <c r="X39" s="26"/>
      <c r="Y39" s="29"/>
      <c r="Z39" s="29"/>
      <c r="AA39" s="26"/>
      <c r="AB39" s="56"/>
      <c r="AC39" s="56"/>
      <c r="AD39" s="26"/>
      <c r="AE39" s="56"/>
      <c r="AF39" s="56"/>
      <c r="AG39" s="26"/>
    </row>
    <row r="40" spans="2:33" x14ac:dyDescent="0.25">
      <c r="B40" s="32" t="str">
        <f t="shared" si="0"/>
        <v>3S2RLHXXPM30D18LOXK</v>
      </c>
      <c r="C40" s="31">
        <f t="shared" si="1"/>
        <v>19</v>
      </c>
      <c r="D40" s="51" t="s">
        <v>48</v>
      </c>
      <c r="E40" s="51" t="str">
        <f>VLOOKUP(D40,lookD,2,FALSE)</f>
        <v>Armoires de rangement</v>
      </c>
      <c r="F40" s="5" t="str">
        <f>VLOOKUP(D40,lookD,3,FALSE)</f>
        <v>3S</v>
      </c>
      <c r="G40" s="55" t="s">
        <v>50</v>
      </c>
      <c r="H40" s="52" t="str">
        <f>VLOOKUP(G40,lookG,2,FALSE)</f>
        <v>2 portes</v>
      </c>
      <c r="I40" s="3" t="str">
        <f>VLOOKUP(G40,lookG,3,FALSE)</f>
        <v>2R</v>
      </c>
      <c r="J40" s="52" t="s">
        <v>52</v>
      </c>
      <c r="K40" s="52" t="str">
        <f>VLOOKUP(J40,lookJ,2,FALSE)</f>
        <v>Basse</v>
      </c>
      <c r="L40" s="5" t="str">
        <f>VLOOKUP(J40,lookJ,3,FALSE)</f>
        <v>LH</v>
      </c>
      <c r="M40" s="9" t="s">
        <v>8</v>
      </c>
      <c r="N40" s="9" t="str">
        <f>VLOOKUP(M40,lookM,2,FALSE)</f>
        <v>S.O.</v>
      </c>
      <c r="O40" s="5" t="str">
        <f>VLOOKUP(M40,lookM,3,FALSE)</f>
        <v>XX</v>
      </c>
      <c r="P40" s="55" t="s">
        <v>16</v>
      </c>
      <c r="Q40" s="52" t="str">
        <f>VLOOKUP(P40,lookP,2,FALSE)</f>
        <v>Métal peinturé</v>
      </c>
      <c r="R40" s="3" t="str">
        <f>VLOOKUP(P40,lookP,3,FALSE)</f>
        <v>PM</v>
      </c>
      <c r="S40" s="11">
        <v>30</v>
      </c>
      <c r="T40" s="11">
        <f>VLOOKUP(S40,lookS,2,FALSE)</f>
        <v>30</v>
      </c>
      <c r="U40" s="5">
        <f>VLOOKUP(S40,lookS,3,FALSE)</f>
        <v>30</v>
      </c>
      <c r="V40" s="11">
        <v>18</v>
      </c>
      <c r="W40" s="11">
        <f>VLOOKUP(V40,lookV,2,FALSE)</f>
        <v>18</v>
      </c>
      <c r="X40" s="5" t="str">
        <f>VLOOKUP(V40,lookV,3,FALSE)</f>
        <v>D18</v>
      </c>
      <c r="Y40" s="11" t="s">
        <v>54</v>
      </c>
      <c r="Z40" s="11" t="str">
        <f>VLOOKUP(Y40,lookY,2,FALSE)</f>
        <v>24 à 33</v>
      </c>
      <c r="AA40" s="5" t="str">
        <f>VLOOKUP(Y40,lookY,3,FALSE)</f>
        <v>LO</v>
      </c>
      <c r="AB40" s="55" t="s">
        <v>8</v>
      </c>
      <c r="AC40" s="55" t="str">
        <f>VLOOKUP(AB40,lookAB,2,FALSE)</f>
        <v>S.O.</v>
      </c>
      <c r="AD40" s="5" t="str">
        <f>VLOOKUP(AB40,lookAB,3,FALSE)</f>
        <v>X</v>
      </c>
      <c r="AE40" s="55" t="s">
        <v>42</v>
      </c>
      <c r="AF40" s="55" t="str">
        <f>VLOOKUP(AE40,lookAE,2,FALSE)</f>
        <v>Avec clef</v>
      </c>
      <c r="AG40" s="5" t="str">
        <f>VLOOKUP(AE40,lookAE,3,FALSE)</f>
        <v>K</v>
      </c>
    </row>
    <row r="41" spans="2:33" x14ac:dyDescent="0.25">
      <c r="B41" s="32"/>
      <c r="C41" s="31"/>
      <c r="D41" s="49"/>
      <c r="E41" s="49"/>
      <c r="F41" s="18"/>
      <c r="G41" s="55"/>
      <c r="H41" s="58"/>
      <c r="J41" s="62"/>
      <c r="K41" s="62"/>
      <c r="L41" s="11"/>
      <c r="M41" s="9"/>
      <c r="N41" s="9"/>
      <c r="O41" s="11"/>
      <c r="P41" s="55" t="s">
        <v>35</v>
      </c>
      <c r="Q41" s="52" t="str">
        <f>VLOOKUP(P41,lookP,2,FALSE)</f>
        <v>Stratifié</v>
      </c>
      <c r="R41" s="3" t="str">
        <f>VLOOKUP(P41,lookP,3,FALSE)</f>
        <v>LM</v>
      </c>
      <c r="S41" s="11">
        <v>36</v>
      </c>
      <c r="T41" s="11">
        <f>VLOOKUP(S41,lookS,2,FALSE)</f>
        <v>36</v>
      </c>
      <c r="U41" s="5">
        <f>VLOOKUP(S41,lookS,3,FALSE)</f>
        <v>36</v>
      </c>
      <c r="V41" s="11">
        <v>20</v>
      </c>
      <c r="W41" s="11">
        <f>VLOOKUP(V41,lookV,2,FALSE)</f>
        <v>20</v>
      </c>
      <c r="X41" s="5" t="str">
        <f>VLOOKUP(V41,lookV,3,FALSE)</f>
        <v>D20</v>
      </c>
      <c r="Y41" s="11"/>
      <c r="Z41" s="11"/>
      <c r="AA41" s="10"/>
      <c r="AB41" s="55"/>
      <c r="AC41" s="55"/>
      <c r="AD41" s="11"/>
      <c r="AE41" s="55" t="s">
        <v>46</v>
      </c>
      <c r="AF41" s="55" t="str">
        <f>VLOOKUP(AE41,lookAE,2,FALSE)</f>
        <v>Sans clef</v>
      </c>
      <c r="AG41" s="5" t="str">
        <f>VLOOKUP(AE41,lookAE,3,FALSE)</f>
        <v>S</v>
      </c>
    </row>
    <row r="42" spans="2:33" ht="15" customHeight="1" x14ac:dyDescent="0.25">
      <c r="B42" s="32"/>
      <c r="C42" s="31"/>
      <c r="D42" s="49"/>
      <c r="E42" s="49"/>
      <c r="F42" s="18"/>
      <c r="G42" s="53"/>
      <c r="H42" s="53"/>
      <c r="I42" s="11"/>
      <c r="J42" s="52"/>
      <c r="K42" s="52"/>
      <c r="L42" s="11"/>
      <c r="M42" s="9"/>
      <c r="N42" s="9"/>
      <c r="O42" s="11"/>
      <c r="P42" s="55"/>
      <c r="Q42" s="55"/>
      <c r="R42" s="11"/>
      <c r="S42" s="11">
        <v>48</v>
      </c>
      <c r="T42" s="11">
        <f>VLOOKUP(S42,lookS,2,FALSE)</f>
        <v>48</v>
      </c>
      <c r="U42" s="5">
        <f>VLOOKUP(S42,lookS,3,FALSE)</f>
        <v>48</v>
      </c>
      <c r="V42" s="11"/>
      <c r="W42" s="11"/>
      <c r="X42" s="10"/>
      <c r="Y42" s="11"/>
      <c r="Z42" s="11"/>
      <c r="AA42" s="10"/>
      <c r="AB42" s="55"/>
      <c r="AC42" s="55"/>
      <c r="AD42" s="11"/>
      <c r="AE42" s="55"/>
      <c r="AF42" s="55"/>
      <c r="AG42" s="11"/>
    </row>
    <row r="43" spans="2:33" ht="15" customHeight="1" x14ac:dyDescent="0.25">
      <c r="B43" s="32" t="str">
        <f t="shared" ref="B43:B44" si="8">F43&amp;I43&amp;L43&amp;O43&amp;R43&amp;U43&amp;X43&amp;AA43&amp;AD43&amp;AG43</f>
        <v/>
      </c>
      <c r="C43" s="31"/>
      <c r="D43" s="50"/>
      <c r="E43" s="50"/>
      <c r="F43" s="24"/>
      <c r="G43" s="56"/>
      <c r="H43" s="56"/>
      <c r="I43" s="24"/>
      <c r="J43" s="59"/>
      <c r="K43" s="59"/>
      <c r="L43" s="26"/>
      <c r="M43" s="29"/>
      <c r="N43" s="29"/>
      <c r="O43" s="26"/>
      <c r="P43" s="56"/>
      <c r="Q43" s="56"/>
      <c r="R43" s="28"/>
      <c r="S43" s="29"/>
      <c r="T43" s="29"/>
      <c r="U43" s="26"/>
      <c r="V43" s="29"/>
      <c r="W43" s="29"/>
      <c r="X43" s="26"/>
      <c r="Y43" s="29"/>
      <c r="Z43" s="29"/>
      <c r="AA43" s="26"/>
      <c r="AB43" s="56"/>
      <c r="AC43" s="56"/>
      <c r="AD43" s="26"/>
      <c r="AE43" s="56"/>
      <c r="AF43" s="56"/>
      <c r="AG43" s="26"/>
    </row>
    <row r="44" spans="2:33" x14ac:dyDescent="0.25">
      <c r="B44" s="32" t="str">
        <f t="shared" si="8"/>
        <v>3SOPLHXXPM30D18LOXX</v>
      </c>
      <c r="C44" s="31">
        <f t="shared" ref="C44" si="9">LEN(B44)</f>
        <v>19</v>
      </c>
      <c r="D44" s="48" t="s">
        <v>48</v>
      </c>
      <c r="E44" s="48" t="str">
        <f>VLOOKUP(D44,lookD,2,FALSE)</f>
        <v>Armoires de rangement</v>
      </c>
      <c r="F44" s="5" t="str">
        <f>VLOOKUP(D44,lookD,3,FALSE)</f>
        <v>3S</v>
      </c>
      <c r="G44" s="55" t="s">
        <v>55</v>
      </c>
      <c r="H44" s="52" t="str">
        <f>VLOOKUP(G44,lookG,2,FALSE)</f>
        <v>Ouvert</v>
      </c>
      <c r="I44" s="3" t="str">
        <f>VLOOKUP(G44,lookG,3,FALSE)</f>
        <v>OP</v>
      </c>
      <c r="J44" s="52" t="s">
        <v>52</v>
      </c>
      <c r="K44" s="52" t="str">
        <f>VLOOKUP(J44,lookJ,2,FALSE)</f>
        <v>Basse</v>
      </c>
      <c r="L44" s="5" t="str">
        <f>VLOOKUP(J44,lookJ,3,FALSE)</f>
        <v>LH</v>
      </c>
      <c r="M44" s="9" t="s">
        <v>8</v>
      </c>
      <c r="N44" s="9" t="str">
        <f>VLOOKUP(M44,lookM,2,FALSE)</f>
        <v>S.O.</v>
      </c>
      <c r="O44" s="5" t="str">
        <f>VLOOKUP(M44,lookM,3,FALSE)</f>
        <v>XX</v>
      </c>
      <c r="P44" s="55" t="s">
        <v>16</v>
      </c>
      <c r="Q44" s="52" t="str">
        <f>VLOOKUP(P44,lookP,2,FALSE)</f>
        <v>Métal peinturé</v>
      </c>
      <c r="R44" s="3" t="str">
        <f>VLOOKUP(P44,lookP,3,FALSE)</f>
        <v>PM</v>
      </c>
      <c r="S44" s="11">
        <v>30</v>
      </c>
      <c r="T44" s="11">
        <f>VLOOKUP(S44,lookS,2,FALSE)</f>
        <v>30</v>
      </c>
      <c r="U44" s="5">
        <f>VLOOKUP(S44,lookS,3,FALSE)</f>
        <v>30</v>
      </c>
      <c r="V44" s="11">
        <v>18</v>
      </c>
      <c r="W44" s="11">
        <f>VLOOKUP(V44,lookV,2,FALSE)</f>
        <v>18</v>
      </c>
      <c r="X44" s="5" t="str">
        <f>VLOOKUP(V44,lookV,3,FALSE)</f>
        <v>D18</v>
      </c>
      <c r="Y44" s="11" t="s">
        <v>54</v>
      </c>
      <c r="Z44" s="11" t="str">
        <f>VLOOKUP(Y44,lookY,2,FALSE)</f>
        <v>24 à 33</v>
      </c>
      <c r="AA44" s="5" t="str">
        <f>VLOOKUP(Y44,lookY,3,FALSE)</f>
        <v>LO</v>
      </c>
      <c r="AB44" s="55" t="s">
        <v>8</v>
      </c>
      <c r="AC44" s="55" t="str">
        <f>VLOOKUP(AB44,lookAB,2,FALSE)</f>
        <v>S.O.</v>
      </c>
      <c r="AD44" s="5" t="str">
        <f>VLOOKUP(AB44,lookAB,3,FALSE)</f>
        <v>X</v>
      </c>
      <c r="AE44" s="55" t="s">
        <v>8</v>
      </c>
      <c r="AF44" s="55" t="str">
        <f>VLOOKUP(AE44,lookAE,2,FALSE)</f>
        <v>S.O.</v>
      </c>
      <c r="AG44" s="5" t="str">
        <f>VLOOKUP(AE44,lookAE,3,FALSE)</f>
        <v>X</v>
      </c>
    </row>
    <row r="45" spans="2:33" x14ac:dyDescent="0.25">
      <c r="B45" s="32"/>
      <c r="C45" s="31"/>
      <c r="D45" s="49"/>
      <c r="E45" s="49"/>
      <c r="F45" s="18"/>
      <c r="G45" s="53"/>
      <c r="H45" s="53"/>
      <c r="I45" s="11"/>
      <c r="J45" s="62"/>
      <c r="K45" s="62"/>
      <c r="L45" s="11"/>
      <c r="M45" s="9"/>
      <c r="N45" s="9"/>
      <c r="O45" s="11"/>
      <c r="P45" s="55" t="s">
        <v>35</v>
      </c>
      <c r="Q45" s="52" t="str">
        <f>VLOOKUP(P45,lookP,2,FALSE)</f>
        <v>Stratifié</v>
      </c>
      <c r="R45" s="3" t="str">
        <f>VLOOKUP(P45,lookP,3,FALSE)</f>
        <v>LM</v>
      </c>
      <c r="S45" s="11">
        <v>36</v>
      </c>
      <c r="T45" s="11">
        <f>VLOOKUP(S45,lookS,2,FALSE)</f>
        <v>36</v>
      </c>
      <c r="U45" s="5">
        <f>VLOOKUP(S45,lookS,3,FALSE)</f>
        <v>36</v>
      </c>
      <c r="V45" s="11">
        <v>20</v>
      </c>
      <c r="W45" s="11">
        <f>VLOOKUP(V45,lookV,2,FALSE)</f>
        <v>20</v>
      </c>
      <c r="X45" s="5" t="str">
        <f>VLOOKUP(V45,lookV,3,FALSE)</f>
        <v>D20</v>
      </c>
      <c r="Y45" s="11"/>
      <c r="Z45" s="11"/>
      <c r="AA45" s="10"/>
      <c r="AB45" s="55"/>
      <c r="AC45" s="55"/>
      <c r="AD45" s="11"/>
      <c r="AE45" s="55"/>
      <c r="AF45" s="55"/>
      <c r="AG45" s="11"/>
    </row>
    <row r="46" spans="2:33" ht="15" customHeight="1" x14ac:dyDescent="0.25">
      <c r="B46" s="32"/>
      <c r="C46" s="31"/>
      <c r="D46" s="49"/>
      <c r="E46" s="49"/>
      <c r="F46" s="18"/>
      <c r="G46" s="53"/>
      <c r="H46" s="53"/>
      <c r="I46" s="11"/>
      <c r="J46" s="52"/>
      <c r="K46" s="52"/>
      <c r="L46" s="11"/>
      <c r="M46" s="9"/>
      <c r="N46" s="9"/>
      <c r="O46" s="11"/>
      <c r="P46" s="55"/>
      <c r="Q46" s="55"/>
      <c r="R46" s="11"/>
      <c r="S46" s="11">
        <v>48</v>
      </c>
      <c r="T46" s="11">
        <f>VLOOKUP(S46,lookS,2,FALSE)</f>
        <v>48</v>
      </c>
      <c r="U46" s="5">
        <f>VLOOKUP(S46,lookS,3,FALSE)</f>
        <v>48</v>
      </c>
      <c r="V46" s="11"/>
      <c r="W46" s="11"/>
      <c r="X46" s="10"/>
      <c r="Y46" s="11"/>
      <c r="Z46" s="11"/>
      <c r="AA46" s="10"/>
      <c r="AB46" s="55"/>
      <c r="AC46" s="55"/>
      <c r="AD46" s="11"/>
      <c r="AE46" s="55"/>
      <c r="AF46" s="55"/>
      <c r="AG46" s="11"/>
    </row>
    <row r="47" spans="2:33" ht="15" customHeight="1" x14ac:dyDescent="0.25">
      <c r="B47" s="32" t="str">
        <f t="shared" si="0"/>
        <v/>
      </c>
      <c r="C47" s="31"/>
      <c r="D47" s="50"/>
      <c r="E47" s="50"/>
      <c r="F47" s="24"/>
      <c r="G47" s="54"/>
      <c r="H47" s="54"/>
      <c r="I47" s="24"/>
      <c r="J47" s="59"/>
      <c r="K47" s="59"/>
      <c r="L47" s="26"/>
      <c r="M47" s="29"/>
      <c r="N47" s="29"/>
      <c r="O47" s="26"/>
      <c r="P47" s="56"/>
      <c r="Q47" s="56"/>
      <c r="R47" s="28"/>
      <c r="S47" s="29"/>
      <c r="T47" s="29"/>
      <c r="U47" s="26"/>
      <c r="V47" s="29"/>
      <c r="W47" s="29"/>
      <c r="X47" s="26"/>
      <c r="Y47" s="29"/>
      <c r="Z47" s="29"/>
      <c r="AA47" s="26"/>
      <c r="AB47" s="56"/>
      <c r="AC47" s="56"/>
      <c r="AD47" s="26"/>
      <c r="AE47" s="56"/>
      <c r="AF47" s="56"/>
      <c r="AG47" s="26"/>
    </row>
    <row r="48" spans="2:33" x14ac:dyDescent="0.25">
      <c r="B48" s="32" t="str">
        <f t="shared" si="0"/>
        <v>3S2RMHXXPM30D18MEXK</v>
      </c>
      <c r="C48" s="31">
        <f t="shared" ref="C48" si="10">LEN(B48)</f>
        <v>19</v>
      </c>
      <c r="D48" s="48" t="s">
        <v>48</v>
      </c>
      <c r="E48" s="48" t="str">
        <f>VLOOKUP(D48,lookD,2,FALSE)</f>
        <v>Armoires de rangement</v>
      </c>
      <c r="F48" s="5" t="str">
        <f>VLOOKUP(D48,lookD,3,FALSE)</f>
        <v>3S</v>
      </c>
      <c r="G48" s="55" t="s">
        <v>50</v>
      </c>
      <c r="H48" s="52" t="str">
        <f>VLOOKUP(G48,lookG,2,FALSE)</f>
        <v>2 portes</v>
      </c>
      <c r="I48" s="3" t="str">
        <f>VLOOKUP(G48,lookG,3,FALSE)</f>
        <v>2R</v>
      </c>
      <c r="J48" s="52" t="s">
        <v>57</v>
      </c>
      <c r="K48" s="52" t="str">
        <f>VLOOKUP(J48,lookJ,2,FALSE)</f>
        <v>Moyenne</v>
      </c>
      <c r="L48" s="5" t="str">
        <f>VLOOKUP(J48,lookJ,3,FALSE)</f>
        <v>MH</v>
      </c>
      <c r="M48" s="9" t="s">
        <v>8</v>
      </c>
      <c r="N48" s="9" t="str">
        <f>VLOOKUP(M48,lookM,2,FALSE)</f>
        <v>S.O.</v>
      </c>
      <c r="O48" s="5" t="str">
        <f>VLOOKUP(M48,lookM,3,FALSE)</f>
        <v>XX</v>
      </c>
      <c r="P48" s="55" t="s">
        <v>16</v>
      </c>
      <c r="Q48" s="52" t="str">
        <f>VLOOKUP(P48,lookP,2,FALSE)</f>
        <v>Métal peinturé</v>
      </c>
      <c r="R48" s="3" t="str">
        <f>VLOOKUP(P48,lookP,3,FALSE)</f>
        <v>PM</v>
      </c>
      <c r="S48" s="11">
        <v>30</v>
      </c>
      <c r="T48" s="11">
        <f>VLOOKUP(S48,lookS,2,FALSE)</f>
        <v>30</v>
      </c>
      <c r="U48" s="5">
        <f>VLOOKUP(S48,lookS,3,FALSE)</f>
        <v>30</v>
      </c>
      <c r="V48" s="11">
        <v>18</v>
      </c>
      <c r="W48" s="11">
        <f>VLOOKUP(V48,lookV,2,FALSE)</f>
        <v>18</v>
      </c>
      <c r="X48" s="5" t="str">
        <f>VLOOKUP(V48,lookV,3,FALSE)</f>
        <v>D18</v>
      </c>
      <c r="Y48" s="11" t="s">
        <v>60</v>
      </c>
      <c r="Z48" s="11" t="str">
        <f>VLOOKUP(Y48,lookY,2,FALSE)</f>
        <v>34 à 43</v>
      </c>
      <c r="AA48" s="5" t="str">
        <f>VLOOKUP(Y48,lookY,3,FALSE)</f>
        <v>ME</v>
      </c>
      <c r="AB48" s="55" t="s">
        <v>8</v>
      </c>
      <c r="AC48" s="55" t="str">
        <f>VLOOKUP(AB48,lookAB,2,FALSE)</f>
        <v>S.O.</v>
      </c>
      <c r="AD48" s="5" t="str">
        <f>VLOOKUP(AB48,lookAB,3,FALSE)</f>
        <v>X</v>
      </c>
      <c r="AE48" s="55" t="s">
        <v>42</v>
      </c>
      <c r="AF48" s="55" t="str">
        <f>VLOOKUP(AE48,lookAE,2,FALSE)</f>
        <v>Avec clef</v>
      </c>
      <c r="AG48" s="5" t="str">
        <f>VLOOKUP(AE48,lookAE,3,FALSE)</f>
        <v>K</v>
      </c>
    </row>
    <row r="49" spans="2:33" x14ac:dyDescent="0.25">
      <c r="B49" s="32"/>
      <c r="C49" s="31"/>
      <c r="D49" s="49"/>
      <c r="E49" s="49"/>
      <c r="F49" s="18"/>
      <c r="G49" s="55"/>
      <c r="H49" s="55"/>
      <c r="I49" s="11"/>
      <c r="J49" s="52"/>
      <c r="K49" s="52"/>
      <c r="L49" s="9"/>
      <c r="M49" s="9"/>
      <c r="N49" s="9"/>
      <c r="O49" s="33"/>
      <c r="P49" s="55" t="s">
        <v>35</v>
      </c>
      <c r="Q49" s="52" t="str">
        <f>VLOOKUP(P49,lookP,2,FALSE)</f>
        <v>Stratifié</v>
      </c>
      <c r="R49" s="3" t="str">
        <f>VLOOKUP(P49,lookP,3,FALSE)</f>
        <v>LM</v>
      </c>
      <c r="S49" s="11">
        <v>36</v>
      </c>
      <c r="T49" s="11">
        <f>VLOOKUP(S49,lookS,2,FALSE)</f>
        <v>36</v>
      </c>
      <c r="U49" s="5">
        <f>VLOOKUP(S49,lookS,3,FALSE)</f>
        <v>36</v>
      </c>
      <c r="V49" s="11">
        <v>20</v>
      </c>
      <c r="W49" s="11">
        <f>VLOOKUP(V49,lookV,2,FALSE)</f>
        <v>20</v>
      </c>
      <c r="X49" s="5" t="str">
        <f>VLOOKUP(V49,lookV,3,FALSE)</f>
        <v>D20</v>
      </c>
      <c r="Y49" s="11"/>
      <c r="Z49" s="11"/>
      <c r="AA49" s="10"/>
      <c r="AB49" s="55"/>
      <c r="AC49" s="55"/>
      <c r="AD49" s="11"/>
      <c r="AE49" s="55" t="s">
        <v>46</v>
      </c>
      <c r="AF49" s="55" t="str">
        <f>VLOOKUP(AE49,lookAE,2,FALSE)</f>
        <v>Sans clef</v>
      </c>
      <c r="AG49" s="5" t="str">
        <f>VLOOKUP(AE49,lookAE,3,FALSE)</f>
        <v>S</v>
      </c>
    </row>
    <row r="50" spans="2:33" ht="15" customHeight="1" x14ac:dyDescent="0.25">
      <c r="B50" s="32"/>
      <c r="C50" s="31"/>
      <c r="D50" s="49"/>
      <c r="E50" s="49"/>
      <c r="F50" s="18"/>
      <c r="G50" s="53"/>
      <c r="H50" s="53"/>
      <c r="I50" s="11"/>
      <c r="J50" s="52"/>
      <c r="K50" s="52"/>
      <c r="L50" s="9"/>
      <c r="M50" s="9"/>
      <c r="N50" s="9"/>
      <c r="O50" s="33"/>
      <c r="P50" s="55"/>
      <c r="Q50" s="52"/>
      <c r="R50" s="11"/>
      <c r="S50" s="11">
        <v>48</v>
      </c>
      <c r="T50" s="11">
        <f>VLOOKUP(S50,lookS,2,FALSE)</f>
        <v>48</v>
      </c>
      <c r="U50" s="5">
        <f>VLOOKUP(S50,lookS,3,FALSE)</f>
        <v>48</v>
      </c>
      <c r="V50" s="11"/>
      <c r="W50" s="11"/>
      <c r="X50" s="10"/>
      <c r="Y50" s="11"/>
      <c r="Z50" s="11"/>
      <c r="AA50" s="10"/>
      <c r="AB50" s="55"/>
      <c r="AC50" s="55"/>
      <c r="AD50" s="11"/>
      <c r="AE50" s="55"/>
      <c r="AF50" s="55"/>
      <c r="AG50" s="11"/>
    </row>
    <row r="51" spans="2:33" ht="15" customHeight="1" x14ac:dyDescent="0.25">
      <c r="B51" s="32" t="str">
        <f t="shared" ref="B51:B52" si="11">F51&amp;I51&amp;L51&amp;O51&amp;R51&amp;U51&amp;X51&amp;AA51&amp;AD51&amp;AG51</f>
        <v/>
      </c>
      <c r="C51" s="31"/>
      <c r="D51" s="50"/>
      <c r="E51" s="50"/>
      <c r="F51" s="24"/>
      <c r="G51" s="54"/>
      <c r="H51" s="54"/>
      <c r="I51" s="24"/>
      <c r="J51" s="59"/>
      <c r="K51" s="59"/>
      <c r="L51" s="26"/>
      <c r="M51" s="29"/>
      <c r="N51" s="29"/>
      <c r="O51" s="26"/>
      <c r="P51" s="56"/>
      <c r="Q51" s="56"/>
      <c r="R51" s="28"/>
      <c r="S51" s="29"/>
      <c r="T51" s="29"/>
      <c r="U51" s="26"/>
      <c r="V51" s="29"/>
      <c r="W51" s="29"/>
      <c r="X51" s="26"/>
      <c r="Y51" s="29"/>
      <c r="Z51" s="29"/>
      <c r="AA51" s="26"/>
      <c r="AB51" s="56"/>
      <c r="AC51" s="56"/>
      <c r="AD51" s="26"/>
      <c r="AE51" s="56"/>
      <c r="AF51" s="56"/>
      <c r="AG51" s="26"/>
    </row>
    <row r="52" spans="2:33" x14ac:dyDescent="0.25">
      <c r="B52" s="32" t="str">
        <f t="shared" si="11"/>
        <v>3SOPMHXXPM30D18MEXX</v>
      </c>
      <c r="C52" s="31">
        <f t="shared" ref="C52" si="12">LEN(B52)</f>
        <v>19</v>
      </c>
      <c r="D52" s="48" t="s">
        <v>48</v>
      </c>
      <c r="E52" s="48" t="str">
        <f>VLOOKUP(D52,lookD,2,FALSE)</f>
        <v>Armoires de rangement</v>
      </c>
      <c r="F52" s="5" t="str">
        <f>VLOOKUP(D52,lookD,3,FALSE)</f>
        <v>3S</v>
      </c>
      <c r="G52" s="55" t="s">
        <v>55</v>
      </c>
      <c r="H52" s="52" t="str">
        <f>VLOOKUP(G52,lookG,2,FALSE)</f>
        <v>Ouvert</v>
      </c>
      <c r="I52" s="3" t="str">
        <f>VLOOKUP(G52,lookG,3,FALSE)</f>
        <v>OP</v>
      </c>
      <c r="J52" s="52" t="s">
        <v>57</v>
      </c>
      <c r="K52" s="52" t="str">
        <f>VLOOKUP(J52,lookJ,2,FALSE)</f>
        <v>Moyenne</v>
      </c>
      <c r="L52" s="5" t="str">
        <f>VLOOKUP(J52,lookJ,3,FALSE)</f>
        <v>MH</v>
      </c>
      <c r="M52" s="9" t="s">
        <v>8</v>
      </c>
      <c r="N52" s="9" t="str">
        <f>VLOOKUP(M52,lookM,2,FALSE)</f>
        <v>S.O.</v>
      </c>
      <c r="O52" s="5" t="str">
        <f>VLOOKUP(M52,lookM,3,FALSE)</f>
        <v>XX</v>
      </c>
      <c r="P52" s="55" t="s">
        <v>16</v>
      </c>
      <c r="Q52" s="52" t="str">
        <f>VLOOKUP(P52,lookP,2,FALSE)</f>
        <v>Métal peinturé</v>
      </c>
      <c r="R52" s="3" t="str">
        <f>VLOOKUP(P52,lookP,3,FALSE)</f>
        <v>PM</v>
      </c>
      <c r="S52" s="11">
        <v>30</v>
      </c>
      <c r="T52" s="11">
        <f>VLOOKUP(S52,lookS,2,FALSE)</f>
        <v>30</v>
      </c>
      <c r="U52" s="5">
        <f>VLOOKUP(S52,lookS,3,FALSE)</f>
        <v>30</v>
      </c>
      <c r="V52" s="11">
        <v>18</v>
      </c>
      <c r="W52" s="11">
        <f>VLOOKUP(V52,lookV,2,FALSE)</f>
        <v>18</v>
      </c>
      <c r="X52" s="5" t="str">
        <f>VLOOKUP(V52,lookV,3,FALSE)</f>
        <v>D18</v>
      </c>
      <c r="Y52" s="11" t="s">
        <v>60</v>
      </c>
      <c r="Z52" s="11" t="str">
        <f>VLOOKUP(Y52,lookY,2,FALSE)</f>
        <v>34 à 43</v>
      </c>
      <c r="AA52" s="5" t="str">
        <f>VLOOKUP(Y52,lookY,3,FALSE)</f>
        <v>ME</v>
      </c>
      <c r="AB52" s="55" t="s">
        <v>8</v>
      </c>
      <c r="AC52" s="55" t="str">
        <f>VLOOKUP(AB52,lookAB,2,FALSE)</f>
        <v>S.O.</v>
      </c>
      <c r="AD52" s="5" t="str">
        <f>VLOOKUP(AB52,lookAB,3,FALSE)</f>
        <v>X</v>
      </c>
      <c r="AE52" s="55" t="s">
        <v>8</v>
      </c>
      <c r="AF52" s="55" t="str">
        <f>VLOOKUP(AE52,lookAE,2,FALSE)</f>
        <v>S.O.</v>
      </c>
      <c r="AG52" s="5" t="str">
        <f>VLOOKUP(AE52,lookAE,3,FALSE)</f>
        <v>X</v>
      </c>
    </row>
    <row r="53" spans="2:33" x14ac:dyDescent="0.25">
      <c r="B53" s="32"/>
      <c r="C53" s="31"/>
      <c r="D53" s="48"/>
      <c r="E53" s="48"/>
      <c r="F53" s="18"/>
      <c r="G53" s="55"/>
      <c r="H53" s="55"/>
      <c r="I53" s="11"/>
      <c r="J53" s="52"/>
      <c r="K53" s="52"/>
      <c r="L53" s="9"/>
      <c r="M53" s="9"/>
      <c r="N53" s="9"/>
      <c r="O53" s="33"/>
      <c r="P53" s="55" t="s">
        <v>35</v>
      </c>
      <c r="Q53" s="52" t="str">
        <f>VLOOKUP(P53,lookP,2,FALSE)</f>
        <v>Stratifié</v>
      </c>
      <c r="R53" s="3" t="str">
        <f>VLOOKUP(P53,lookP,3,FALSE)</f>
        <v>LM</v>
      </c>
      <c r="S53" s="11">
        <v>36</v>
      </c>
      <c r="T53" s="11">
        <f>VLOOKUP(S53,lookS,2,FALSE)</f>
        <v>36</v>
      </c>
      <c r="U53" s="5">
        <f>VLOOKUP(S53,lookS,3,FALSE)</f>
        <v>36</v>
      </c>
      <c r="V53" s="11">
        <v>20</v>
      </c>
      <c r="W53" s="11">
        <f>VLOOKUP(V53,lookV,2,FALSE)</f>
        <v>20</v>
      </c>
      <c r="X53" s="5" t="str">
        <f>VLOOKUP(V53,lookV,3,FALSE)</f>
        <v>D20</v>
      </c>
      <c r="Y53" s="11"/>
      <c r="Z53" s="11"/>
      <c r="AA53" s="10"/>
      <c r="AB53" s="55"/>
      <c r="AC53" s="55"/>
      <c r="AD53" s="11"/>
      <c r="AE53" s="55"/>
      <c r="AF53" s="55"/>
      <c r="AG53" s="11"/>
    </row>
    <row r="54" spans="2:33" ht="15" customHeight="1" x14ac:dyDescent="0.25">
      <c r="B54" s="32"/>
      <c r="C54" s="31"/>
      <c r="D54" s="49"/>
      <c r="E54" s="49"/>
      <c r="F54" s="18"/>
      <c r="G54" s="53"/>
      <c r="H54" s="53"/>
      <c r="I54" s="11"/>
      <c r="J54" s="52"/>
      <c r="K54" s="52"/>
      <c r="L54" s="9"/>
      <c r="M54" s="9"/>
      <c r="N54" s="9"/>
      <c r="O54" s="33"/>
      <c r="P54" s="55"/>
      <c r="Q54" s="55"/>
      <c r="R54" s="11"/>
      <c r="S54" s="11">
        <v>48</v>
      </c>
      <c r="T54" s="11">
        <f>VLOOKUP(S54,lookS,2,FALSE)</f>
        <v>48</v>
      </c>
      <c r="U54" s="5">
        <f>VLOOKUP(S54,lookS,3,FALSE)</f>
        <v>48</v>
      </c>
      <c r="V54" s="11"/>
      <c r="W54" s="11"/>
      <c r="X54" s="10"/>
      <c r="Y54" s="11"/>
      <c r="Z54" s="11"/>
      <c r="AA54" s="10"/>
      <c r="AB54" s="55"/>
      <c r="AC54" s="55"/>
      <c r="AD54" s="11"/>
      <c r="AE54" s="55"/>
      <c r="AF54" s="55"/>
      <c r="AG54" s="11"/>
    </row>
    <row r="55" spans="2:33" ht="15" customHeight="1" x14ac:dyDescent="0.25">
      <c r="B55" s="32"/>
      <c r="C55" s="31"/>
      <c r="D55" s="50"/>
      <c r="E55" s="50"/>
      <c r="F55" s="24"/>
      <c r="G55" s="54"/>
      <c r="H55" s="54"/>
      <c r="I55" s="24"/>
      <c r="J55" s="59"/>
      <c r="K55" s="59"/>
      <c r="L55" s="26"/>
      <c r="M55" s="29"/>
      <c r="N55" s="29"/>
      <c r="O55" s="26"/>
      <c r="P55" s="56"/>
      <c r="Q55" s="56"/>
      <c r="R55" s="28"/>
      <c r="S55" s="29"/>
      <c r="T55" s="29"/>
      <c r="U55" s="26"/>
      <c r="V55" s="29"/>
      <c r="W55" s="29"/>
      <c r="X55" s="26"/>
      <c r="Y55" s="29"/>
      <c r="Z55" s="29"/>
      <c r="AA55" s="26"/>
      <c r="AB55" s="56"/>
      <c r="AC55" s="56"/>
      <c r="AD55" s="26"/>
      <c r="AE55" s="56"/>
      <c r="AF55" s="56"/>
      <c r="AG55" s="26"/>
    </row>
    <row r="56" spans="2:33" x14ac:dyDescent="0.25">
      <c r="B56" s="32" t="str">
        <f t="shared" si="0"/>
        <v>3S2RHHXXPM30D18HIXK</v>
      </c>
      <c r="C56" s="31">
        <f t="shared" ref="C56" si="13">LEN(B56)</f>
        <v>19</v>
      </c>
      <c r="D56" s="48" t="s">
        <v>48</v>
      </c>
      <c r="E56" s="48" t="str">
        <f>VLOOKUP(D56,lookD,2,FALSE)</f>
        <v>Armoires de rangement</v>
      </c>
      <c r="F56" s="5" t="str">
        <f>VLOOKUP(D56,lookD,3,FALSE)</f>
        <v>3S</v>
      </c>
      <c r="G56" s="55" t="s">
        <v>50</v>
      </c>
      <c r="H56" s="52" t="str">
        <f>VLOOKUP(G56,lookG,2,FALSE)</f>
        <v>2 portes</v>
      </c>
      <c r="I56" s="3" t="str">
        <f>VLOOKUP(G56,lookG,3,FALSE)</f>
        <v>2R</v>
      </c>
      <c r="J56" s="52" t="s">
        <v>61</v>
      </c>
      <c r="K56" s="52" t="str">
        <f>VLOOKUP(J56,lookJ,2,FALSE)</f>
        <v>Grande</v>
      </c>
      <c r="L56" s="5" t="str">
        <f>VLOOKUP(J56,lookJ,3,FALSE)</f>
        <v>HH</v>
      </c>
      <c r="M56" s="9" t="s">
        <v>8</v>
      </c>
      <c r="N56" s="9" t="str">
        <f>VLOOKUP(M56,lookM,2,FALSE)</f>
        <v>S.O.</v>
      </c>
      <c r="O56" s="5" t="str">
        <f>VLOOKUP(M56,lookM,3,FALSE)</f>
        <v>XX</v>
      </c>
      <c r="P56" s="55" t="s">
        <v>16</v>
      </c>
      <c r="Q56" s="52" t="str">
        <f>VLOOKUP(P56,lookP,2,FALSE)</f>
        <v>Métal peinturé</v>
      </c>
      <c r="R56" s="3" t="str">
        <f>VLOOKUP(P56,lookP,3,FALSE)</f>
        <v>PM</v>
      </c>
      <c r="S56" s="11">
        <v>30</v>
      </c>
      <c r="T56" s="11">
        <f>VLOOKUP(S56,lookS,2,FALSE)</f>
        <v>30</v>
      </c>
      <c r="U56" s="5">
        <f>VLOOKUP(S56,lookS,3,FALSE)</f>
        <v>30</v>
      </c>
      <c r="V56" s="11">
        <v>18</v>
      </c>
      <c r="W56" s="11">
        <f>VLOOKUP(V56,lookV,2,FALSE)</f>
        <v>18</v>
      </c>
      <c r="X56" s="5" t="str">
        <f>VLOOKUP(V56,lookV,3,FALSE)</f>
        <v>D18</v>
      </c>
      <c r="Y56" s="11" t="s">
        <v>63</v>
      </c>
      <c r="Z56" s="11" t="str">
        <f>VLOOKUP(Y56,lookY,2,FALSE)</f>
        <v>44 à 54</v>
      </c>
      <c r="AA56" s="5" t="str">
        <f>VLOOKUP(Y56,lookY,3,FALSE)</f>
        <v>HI</v>
      </c>
      <c r="AB56" s="55" t="s">
        <v>8</v>
      </c>
      <c r="AC56" s="55" t="str">
        <f>VLOOKUP(AB56,lookAB,2,FALSE)</f>
        <v>S.O.</v>
      </c>
      <c r="AD56" s="5" t="str">
        <f>VLOOKUP(AB56,lookAB,3,FALSE)</f>
        <v>X</v>
      </c>
      <c r="AE56" s="55" t="s">
        <v>42</v>
      </c>
      <c r="AF56" s="55" t="str">
        <f>VLOOKUP(AE56,lookAE,2,FALSE)</f>
        <v>Avec clef</v>
      </c>
      <c r="AG56" s="5" t="str">
        <f>VLOOKUP(AE56,lookAE,3,FALSE)</f>
        <v>K</v>
      </c>
    </row>
    <row r="57" spans="2:33" x14ac:dyDescent="0.25">
      <c r="B57" s="32"/>
      <c r="C57" s="31"/>
      <c r="D57" s="49"/>
      <c r="E57" s="49"/>
      <c r="F57" s="18"/>
      <c r="G57" s="55"/>
      <c r="H57" s="55"/>
      <c r="I57" s="11"/>
      <c r="J57" s="52"/>
      <c r="K57" s="52"/>
      <c r="L57" s="9"/>
      <c r="M57" s="9"/>
      <c r="N57" s="9"/>
      <c r="O57" s="9"/>
      <c r="P57" s="55" t="s">
        <v>35</v>
      </c>
      <c r="Q57" s="52" t="str">
        <f>VLOOKUP(P57,lookP,2,FALSE)</f>
        <v>Stratifié</v>
      </c>
      <c r="R57" s="3" t="str">
        <f>VLOOKUP(P57,lookP,3,FALSE)</f>
        <v>LM</v>
      </c>
      <c r="S57" s="11">
        <v>36</v>
      </c>
      <c r="T57" s="11">
        <f>VLOOKUP(S57,lookS,2,FALSE)</f>
        <v>36</v>
      </c>
      <c r="U57" s="5">
        <f>VLOOKUP(S57,lookS,3,FALSE)</f>
        <v>36</v>
      </c>
      <c r="V57" s="11">
        <v>20</v>
      </c>
      <c r="W57" s="11">
        <f>VLOOKUP(V57,lookV,2,FALSE)</f>
        <v>20</v>
      </c>
      <c r="X57" s="5" t="str">
        <f>VLOOKUP(V57,lookV,3,FALSE)</f>
        <v>D20</v>
      </c>
      <c r="Y57" s="11"/>
      <c r="Z57" s="11"/>
      <c r="AA57" s="10"/>
      <c r="AB57" s="55"/>
      <c r="AC57" s="55"/>
      <c r="AD57" s="11"/>
      <c r="AE57" s="55" t="s">
        <v>46</v>
      </c>
      <c r="AF57" s="55" t="str">
        <f>VLOOKUP(AE57,lookAE,2,FALSE)</f>
        <v>Sans clef</v>
      </c>
      <c r="AG57" s="5" t="str">
        <f>VLOOKUP(AE57,lookAE,3,FALSE)</f>
        <v>S</v>
      </c>
    </row>
    <row r="58" spans="2:33" ht="15" customHeight="1" x14ac:dyDescent="0.25">
      <c r="B58" s="32"/>
      <c r="C58" s="31"/>
      <c r="D58" s="49"/>
      <c r="E58" s="49"/>
      <c r="F58" s="18"/>
      <c r="G58" s="53"/>
      <c r="H58" s="53"/>
      <c r="I58" s="11"/>
      <c r="J58" s="62"/>
      <c r="K58" s="62"/>
      <c r="L58" s="9"/>
      <c r="M58" s="9"/>
      <c r="N58" s="9"/>
      <c r="O58" s="9"/>
      <c r="P58" s="55"/>
      <c r="Q58" s="55"/>
      <c r="R58" s="11"/>
      <c r="S58" s="11">
        <v>48</v>
      </c>
      <c r="T58" s="11">
        <f>VLOOKUP(S58,lookS,2,FALSE)</f>
        <v>48</v>
      </c>
      <c r="U58" s="5">
        <f>VLOOKUP(S58,lookS,3,FALSE)</f>
        <v>48</v>
      </c>
      <c r="V58" s="11"/>
      <c r="W58" s="11"/>
      <c r="X58" s="10"/>
      <c r="Y58" s="11"/>
      <c r="Z58" s="11"/>
      <c r="AA58" s="10"/>
      <c r="AB58" s="55"/>
      <c r="AC58" s="55"/>
      <c r="AD58" s="11"/>
      <c r="AE58" s="55"/>
      <c r="AF58" s="55"/>
      <c r="AG58" s="11"/>
    </row>
    <row r="59" spans="2:33" ht="15" customHeight="1" x14ac:dyDescent="0.25">
      <c r="B59" s="32"/>
      <c r="C59" s="31"/>
      <c r="D59" s="50"/>
      <c r="E59" s="50"/>
      <c r="F59" s="24"/>
      <c r="G59" s="54"/>
      <c r="H59" s="54"/>
      <c r="I59" s="24"/>
      <c r="J59" s="59"/>
      <c r="K59" s="59"/>
      <c r="L59" s="26"/>
      <c r="M59" s="29"/>
      <c r="N59" s="29"/>
      <c r="O59" s="26"/>
      <c r="P59" s="56"/>
      <c r="Q59" s="56"/>
      <c r="R59" s="28"/>
      <c r="S59" s="29"/>
      <c r="T59" s="29"/>
      <c r="U59" s="26"/>
      <c r="V59" s="29"/>
      <c r="W59" s="29"/>
      <c r="X59" s="26"/>
      <c r="Y59" s="29"/>
      <c r="Z59" s="29"/>
      <c r="AA59" s="26"/>
      <c r="AB59" s="56"/>
      <c r="AC59" s="56"/>
      <c r="AD59" s="26"/>
      <c r="AE59" s="56"/>
      <c r="AF59" s="56"/>
      <c r="AG59" s="26"/>
    </row>
    <row r="60" spans="2:33" x14ac:dyDescent="0.25">
      <c r="B60" s="32" t="str">
        <f t="shared" ref="B60" si="14">F60&amp;I60&amp;L60&amp;O60&amp;R60&amp;U60&amp;X60&amp;AA60&amp;AD60&amp;AG60</f>
        <v>3SOPHHXXPM30D18HIXX</v>
      </c>
      <c r="C60" s="31">
        <f t="shared" ref="C60" si="15">LEN(B60)</f>
        <v>19</v>
      </c>
      <c r="D60" s="48" t="s">
        <v>48</v>
      </c>
      <c r="E60" s="48" t="str">
        <f>VLOOKUP(D60,lookD,2,FALSE)</f>
        <v>Armoires de rangement</v>
      </c>
      <c r="F60" s="5" t="str">
        <f>VLOOKUP(D60,lookD,3,FALSE)</f>
        <v>3S</v>
      </c>
      <c r="G60" s="55" t="s">
        <v>55</v>
      </c>
      <c r="H60" s="52" t="str">
        <f>VLOOKUP(G60,lookG,2,FALSE)</f>
        <v>Ouvert</v>
      </c>
      <c r="I60" s="3" t="str">
        <f>VLOOKUP(G60,lookG,3,FALSE)</f>
        <v>OP</v>
      </c>
      <c r="J60" s="52" t="s">
        <v>61</v>
      </c>
      <c r="K60" s="52" t="str">
        <f>VLOOKUP(J60,lookJ,2,FALSE)</f>
        <v>Grande</v>
      </c>
      <c r="L60" s="5" t="str">
        <f>VLOOKUP(J60,lookJ,3,FALSE)</f>
        <v>HH</v>
      </c>
      <c r="M60" s="9" t="s">
        <v>8</v>
      </c>
      <c r="N60" s="9" t="str">
        <f>VLOOKUP(M60,lookM,2,FALSE)</f>
        <v>S.O.</v>
      </c>
      <c r="O60" s="5" t="str">
        <f>VLOOKUP(M60,lookM,3,FALSE)</f>
        <v>XX</v>
      </c>
      <c r="P60" s="55" t="s">
        <v>16</v>
      </c>
      <c r="Q60" s="52" t="str">
        <f>VLOOKUP(P60,lookP,2,FALSE)</f>
        <v>Métal peinturé</v>
      </c>
      <c r="R60" s="3" t="str">
        <f>VLOOKUP(P60,lookP,3,FALSE)</f>
        <v>PM</v>
      </c>
      <c r="S60" s="11">
        <v>30</v>
      </c>
      <c r="T60" s="11">
        <f>VLOOKUP(S60,lookS,2,FALSE)</f>
        <v>30</v>
      </c>
      <c r="U60" s="5">
        <f>VLOOKUP(S60,lookS,3,FALSE)</f>
        <v>30</v>
      </c>
      <c r="V60" s="11">
        <v>18</v>
      </c>
      <c r="W60" s="11">
        <f>VLOOKUP(V60,lookV,2,FALSE)</f>
        <v>18</v>
      </c>
      <c r="X60" s="5" t="str">
        <f>VLOOKUP(V60,lookV,3,FALSE)</f>
        <v>D18</v>
      </c>
      <c r="Y60" s="11" t="s">
        <v>63</v>
      </c>
      <c r="Z60" s="11" t="str">
        <f>VLOOKUP(Y60,lookY,2,FALSE)</f>
        <v>44 à 54</v>
      </c>
      <c r="AA60" s="5" t="str">
        <f>VLOOKUP(Y60,lookY,3,FALSE)</f>
        <v>HI</v>
      </c>
      <c r="AB60" s="55" t="s">
        <v>8</v>
      </c>
      <c r="AC60" s="55" t="str">
        <f>VLOOKUP(AB60,lookAB,2,FALSE)</f>
        <v>S.O.</v>
      </c>
      <c r="AD60" s="5" t="str">
        <f>VLOOKUP(AB60,lookAB,3,FALSE)</f>
        <v>X</v>
      </c>
      <c r="AE60" s="55" t="s">
        <v>8</v>
      </c>
      <c r="AF60" s="55" t="str">
        <f>VLOOKUP(AE60,lookAE,2,FALSE)</f>
        <v>S.O.</v>
      </c>
      <c r="AG60" s="5" t="str">
        <f>VLOOKUP(AE60,lookAE,3,FALSE)</f>
        <v>X</v>
      </c>
    </row>
    <row r="61" spans="2:33" x14ac:dyDescent="0.25">
      <c r="B61" s="32"/>
      <c r="C61" s="31"/>
      <c r="D61" s="49"/>
      <c r="E61" s="49"/>
      <c r="F61" s="18"/>
      <c r="G61" s="55"/>
      <c r="H61" s="55"/>
      <c r="I61" s="11"/>
      <c r="J61" s="52"/>
      <c r="K61" s="52"/>
      <c r="L61" s="9"/>
      <c r="M61" s="9"/>
      <c r="N61" s="9"/>
      <c r="O61" s="9"/>
      <c r="P61" s="55" t="s">
        <v>35</v>
      </c>
      <c r="Q61" s="52" t="str">
        <f>VLOOKUP(P61,lookP,2,FALSE)</f>
        <v>Stratifié</v>
      </c>
      <c r="R61" s="3" t="str">
        <f>VLOOKUP(P61,lookP,3,FALSE)</f>
        <v>LM</v>
      </c>
      <c r="S61" s="11">
        <v>36</v>
      </c>
      <c r="T61" s="11">
        <f>VLOOKUP(S61,lookS,2,FALSE)</f>
        <v>36</v>
      </c>
      <c r="U61" s="5">
        <f>VLOOKUP(S61,lookS,3,FALSE)</f>
        <v>36</v>
      </c>
      <c r="V61" s="11">
        <v>20</v>
      </c>
      <c r="W61" s="11">
        <f>VLOOKUP(V61,lookV,2,FALSE)</f>
        <v>20</v>
      </c>
      <c r="X61" s="5" t="str">
        <f>VLOOKUP(V61,lookV,3,FALSE)</f>
        <v>D20</v>
      </c>
      <c r="Y61" s="11"/>
      <c r="Z61" s="11"/>
      <c r="AA61" s="10"/>
      <c r="AB61" s="55"/>
      <c r="AC61" s="55"/>
      <c r="AD61" s="11"/>
      <c r="AE61" s="55"/>
      <c r="AF61" s="55"/>
      <c r="AG61" s="11"/>
    </row>
    <row r="62" spans="2:33" ht="15" customHeight="1" x14ac:dyDescent="0.25">
      <c r="B62" s="32"/>
      <c r="C62" s="31"/>
      <c r="D62" s="49"/>
      <c r="E62" s="49"/>
      <c r="F62" s="18"/>
      <c r="G62" s="53"/>
      <c r="H62" s="53"/>
      <c r="I62" s="11"/>
      <c r="J62" s="62"/>
      <c r="K62" s="62"/>
      <c r="L62" s="9"/>
      <c r="M62" s="9"/>
      <c r="N62" s="9"/>
      <c r="O62" s="9"/>
      <c r="P62" s="55"/>
      <c r="Q62" s="55"/>
      <c r="R62" s="11"/>
      <c r="S62" s="11">
        <v>48</v>
      </c>
      <c r="T62" s="11">
        <f>VLOOKUP(S62,lookS,2,FALSE)</f>
        <v>48</v>
      </c>
      <c r="U62" s="5">
        <f>VLOOKUP(S62,lookS,3,FALSE)</f>
        <v>48</v>
      </c>
      <c r="V62" s="11"/>
      <c r="W62" s="11"/>
      <c r="X62" s="10"/>
      <c r="Y62" s="11"/>
      <c r="Z62" s="11"/>
      <c r="AA62" s="10"/>
      <c r="AB62" s="55"/>
      <c r="AC62" s="55"/>
      <c r="AD62" s="11"/>
      <c r="AE62" s="55"/>
      <c r="AF62" s="55"/>
      <c r="AG62" s="11"/>
    </row>
    <row r="63" spans="2:33" ht="15" customHeight="1" x14ac:dyDescent="0.25">
      <c r="B63" s="32"/>
      <c r="C63" s="31"/>
      <c r="D63" s="50"/>
      <c r="E63" s="50"/>
      <c r="F63" s="24"/>
      <c r="G63" s="54"/>
      <c r="H63" s="54"/>
      <c r="I63" s="24"/>
      <c r="J63" s="59"/>
      <c r="K63" s="59"/>
      <c r="L63" s="26"/>
      <c r="M63" s="29"/>
      <c r="N63" s="29"/>
      <c r="O63" s="26"/>
      <c r="P63" s="56"/>
      <c r="Q63" s="56"/>
      <c r="R63" s="28"/>
      <c r="S63" s="28"/>
      <c r="T63" s="28"/>
      <c r="U63" s="26"/>
      <c r="V63" s="29"/>
      <c r="W63" s="29"/>
      <c r="X63" s="26"/>
      <c r="Y63" s="29"/>
      <c r="Z63" s="29"/>
      <c r="AA63" s="26"/>
      <c r="AB63" s="56"/>
      <c r="AC63" s="56"/>
      <c r="AD63" s="26"/>
      <c r="AE63" s="56"/>
      <c r="AF63" s="56"/>
      <c r="AG63" s="26"/>
    </row>
    <row r="64" spans="2:33" x14ac:dyDescent="0.25">
      <c r="B64" s="32" t="str">
        <f t="shared" si="0"/>
        <v>3WHDMHXXPM30D18MEXK</v>
      </c>
      <c r="C64" s="31">
        <f t="shared" si="1"/>
        <v>19</v>
      </c>
      <c r="D64" s="48" t="s">
        <v>64</v>
      </c>
      <c r="E64" s="48" t="str">
        <f>VLOOKUP(D64,lookD,2,FALSE)</f>
        <v>Armoires-penderies</v>
      </c>
      <c r="F64" s="5" t="str">
        <f>VLOOKUP(D64,lookD,3,FALSE)</f>
        <v>3W</v>
      </c>
      <c r="G64" s="55" t="s">
        <v>66</v>
      </c>
      <c r="H64" s="52" t="str">
        <f>VLOOKUP(G64,lookG,2,FALSE)</f>
        <v>2 portes à charnières</v>
      </c>
      <c r="I64" s="3" t="str">
        <f>VLOOKUP(G64,lookG,3,FALSE)</f>
        <v>HD</v>
      </c>
      <c r="J64" s="52" t="s">
        <v>57</v>
      </c>
      <c r="K64" s="52" t="str">
        <f>VLOOKUP(J64,lookJ,2,FALSE)</f>
        <v>Moyenne</v>
      </c>
      <c r="L64" s="5" t="str">
        <f>VLOOKUP(J64,lookJ,3,FALSE)</f>
        <v>MH</v>
      </c>
      <c r="M64" s="9" t="s">
        <v>8</v>
      </c>
      <c r="N64" s="9" t="str">
        <f>VLOOKUP(M64,lookM,2,FALSE)</f>
        <v>S.O.</v>
      </c>
      <c r="O64" s="5" t="str">
        <f>VLOOKUP(M64,lookM,3,FALSE)</f>
        <v>XX</v>
      </c>
      <c r="P64" s="55" t="s">
        <v>16</v>
      </c>
      <c r="Q64" s="52" t="str">
        <f>VLOOKUP(P64,lookP,2,FALSE)</f>
        <v>Métal peinturé</v>
      </c>
      <c r="R64" s="3" t="str">
        <f>VLOOKUP(P64,lookP,3,FALSE)</f>
        <v>PM</v>
      </c>
      <c r="S64" s="11">
        <v>30</v>
      </c>
      <c r="T64" s="11">
        <f>VLOOKUP(S64,lookS,2,FALSE)</f>
        <v>30</v>
      </c>
      <c r="U64" s="5">
        <f>VLOOKUP(S64,lookS,3,FALSE)</f>
        <v>30</v>
      </c>
      <c r="V64" s="11">
        <v>18</v>
      </c>
      <c r="W64" s="11">
        <f>VLOOKUP(V64,lookV,2,FALSE)</f>
        <v>18</v>
      </c>
      <c r="X64" s="5" t="str">
        <f>VLOOKUP(V64,lookV,3,FALSE)</f>
        <v>D18</v>
      </c>
      <c r="Y64" s="11" t="s">
        <v>60</v>
      </c>
      <c r="Z64" s="11" t="str">
        <f>VLOOKUP(Y64,lookY,2,FALSE)</f>
        <v>34 à 43</v>
      </c>
      <c r="AA64" s="5" t="str">
        <f>VLOOKUP(Y64,lookY,3,FALSE)</f>
        <v>ME</v>
      </c>
      <c r="AB64" s="55" t="s">
        <v>8</v>
      </c>
      <c r="AC64" s="55" t="str">
        <f>VLOOKUP(AB64,lookAB,2,FALSE)</f>
        <v>S.O.</v>
      </c>
      <c r="AD64" s="5" t="str">
        <f>VLOOKUP(AB64,lookAB,3,FALSE)</f>
        <v>X</v>
      </c>
      <c r="AE64" s="55" t="s">
        <v>42</v>
      </c>
      <c r="AF64" s="55" t="str">
        <f>VLOOKUP(AE64,lookAE,2,FALSE)</f>
        <v>Avec clef</v>
      </c>
      <c r="AG64" s="5" t="str">
        <f>VLOOKUP(AE64,lookAE,3,FALSE)</f>
        <v>K</v>
      </c>
    </row>
    <row r="65" spans="2:33" x14ac:dyDescent="0.25">
      <c r="B65" s="32"/>
      <c r="C65" s="31"/>
      <c r="D65" s="49"/>
      <c r="E65" s="49"/>
      <c r="F65" s="18"/>
      <c r="G65" s="55" t="s">
        <v>68</v>
      </c>
      <c r="H65" s="52" t="str">
        <f>VLOOKUP(G65,lookG,2,FALSE)</f>
        <v>2 portes coulissantes</v>
      </c>
      <c r="I65" s="3" t="str">
        <f>VLOOKUP(G65,lookG,3,FALSE)</f>
        <v>SD</v>
      </c>
      <c r="J65" s="52"/>
      <c r="K65" s="52"/>
      <c r="L65" s="9"/>
      <c r="M65" s="9"/>
      <c r="N65" s="9"/>
      <c r="O65" s="33"/>
      <c r="P65" s="55" t="s">
        <v>35</v>
      </c>
      <c r="Q65" s="52" t="str">
        <f>VLOOKUP(P65,lookP,2,FALSE)</f>
        <v>Stratifié</v>
      </c>
      <c r="R65" s="3" t="str">
        <f>VLOOKUP(P65,lookP,3,FALSE)</f>
        <v>LM</v>
      </c>
      <c r="S65" s="11">
        <v>36</v>
      </c>
      <c r="T65" s="11">
        <f>VLOOKUP(S65,lookS,2,FALSE)</f>
        <v>36</v>
      </c>
      <c r="U65" s="5">
        <f>VLOOKUP(S65,lookS,3,FALSE)</f>
        <v>36</v>
      </c>
      <c r="V65" s="11">
        <v>24</v>
      </c>
      <c r="W65" s="11">
        <f>VLOOKUP(V65,lookV,2,FALSE)</f>
        <v>24</v>
      </c>
      <c r="X65" s="5" t="str">
        <f>VLOOKUP(V65,lookV,3,FALSE)</f>
        <v>D24</v>
      </c>
      <c r="Y65" s="11"/>
      <c r="Z65" s="11"/>
      <c r="AA65" s="10"/>
      <c r="AB65" s="55"/>
      <c r="AC65" s="55"/>
      <c r="AD65" s="11"/>
      <c r="AE65" s="55" t="s">
        <v>46</v>
      </c>
      <c r="AF65" s="55" t="str">
        <f>VLOOKUP(AE65,lookAE,2,FALSE)</f>
        <v>Sans clef</v>
      </c>
      <c r="AG65" s="5" t="str">
        <f>VLOOKUP(AE65,lookAE,3,FALSE)</f>
        <v>S</v>
      </c>
    </row>
    <row r="66" spans="2:33" ht="15" customHeight="1" x14ac:dyDescent="0.25">
      <c r="B66" s="32"/>
      <c r="C66" s="31"/>
      <c r="D66" s="49"/>
      <c r="E66" s="49"/>
      <c r="F66" s="18"/>
      <c r="G66" s="55"/>
      <c r="H66" s="55"/>
      <c r="I66" s="11"/>
      <c r="J66" s="52"/>
      <c r="K66" s="52"/>
      <c r="L66" s="9"/>
      <c r="M66" s="12"/>
      <c r="N66" s="12"/>
      <c r="O66" s="33"/>
      <c r="P66" s="55"/>
      <c r="Q66" s="55"/>
      <c r="R66" s="11"/>
      <c r="S66" s="11">
        <v>48</v>
      </c>
      <c r="T66" s="11">
        <f>VLOOKUP(S66,lookS,2,FALSE)</f>
        <v>48</v>
      </c>
      <c r="U66" s="5">
        <f>VLOOKUP(S66,lookS,3,FALSE)</f>
        <v>48</v>
      </c>
      <c r="V66" s="11"/>
      <c r="W66" s="11"/>
      <c r="X66" s="10"/>
      <c r="Y66" s="11"/>
      <c r="Z66" s="11"/>
      <c r="AA66" s="10"/>
      <c r="AB66" s="55"/>
      <c r="AC66" s="55"/>
      <c r="AD66" s="11"/>
      <c r="AE66" s="55"/>
      <c r="AF66" s="55"/>
      <c r="AG66" s="11"/>
    </row>
    <row r="67" spans="2:33" ht="15" customHeight="1" x14ac:dyDescent="0.25">
      <c r="B67" s="32"/>
      <c r="C67" s="31"/>
      <c r="D67" s="50"/>
      <c r="E67" s="50"/>
      <c r="F67" s="24"/>
      <c r="G67" s="56"/>
      <c r="H67" s="56"/>
      <c r="I67" s="24"/>
      <c r="J67" s="59"/>
      <c r="K67" s="59"/>
      <c r="L67" s="26"/>
      <c r="M67" s="24"/>
      <c r="N67" s="24"/>
      <c r="O67" s="26"/>
      <c r="P67" s="56"/>
      <c r="Q67" s="56"/>
      <c r="R67" s="28"/>
      <c r="S67" s="29"/>
      <c r="T67" s="29"/>
      <c r="U67" s="26"/>
      <c r="V67" s="29"/>
      <c r="W67" s="29"/>
      <c r="X67" s="26"/>
      <c r="Y67" s="29"/>
      <c r="Z67" s="29"/>
      <c r="AA67" s="26"/>
      <c r="AB67" s="56"/>
      <c r="AC67" s="56"/>
      <c r="AD67" s="26"/>
      <c r="AE67" s="56"/>
      <c r="AF67" s="56"/>
      <c r="AG67" s="26"/>
    </row>
    <row r="68" spans="2:33" x14ac:dyDescent="0.25">
      <c r="B68" s="32" t="str">
        <f t="shared" si="0"/>
        <v>3WHDHHXXPM30D18HIXK</v>
      </c>
      <c r="C68" s="31">
        <f t="shared" ref="C68" si="16">LEN(B68)</f>
        <v>19</v>
      </c>
      <c r="D68" s="48" t="s">
        <v>64</v>
      </c>
      <c r="E68" s="48" t="str">
        <f>VLOOKUP(D68,lookD,2,FALSE)</f>
        <v>Armoires-penderies</v>
      </c>
      <c r="F68" s="5" t="str">
        <f>VLOOKUP(D68,lookD,3,FALSE)</f>
        <v>3W</v>
      </c>
      <c r="G68" s="55" t="s">
        <v>66</v>
      </c>
      <c r="H68" s="52" t="str">
        <f>VLOOKUP(G68,lookG,2,FALSE)</f>
        <v>2 portes à charnières</v>
      </c>
      <c r="I68" s="3" t="str">
        <f>VLOOKUP(G68,lookG,3,FALSE)</f>
        <v>HD</v>
      </c>
      <c r="J68" s="52" t="s">
        <v>61</v>
      </c>
      <c r="K68" s="52" t="str">
        <f>VLOOKUP(J68,lookJ,2,FALSE)</f>
        <v>Grande</v>
      </c>
      <c r="L68" s="5" t="str">
        <f>VLOOKUP(J68,lookJ,3,FALSE)</f>
        <v>HH</v>
      </c>
      <c r="M68" s="9" t="s">
        <v>8</v>
      </c>
      <c r="N68" s="9" t="str">
        <f>VLOOKUP(M68,lookM,2,FALSE)</f>
        <v>S.O.</v>
      </c>
      <c r="O68" s="5" t="str">
        <f>VLOOKUP(M68,lookM,3,FALSE)</f>
        <v>XX</v>
      </c>
      <c r="P68" s="55" t="s">
        <v>16</v>
      </c>
      <c r="Q68" s="52" t="str">
        <f>VLOOKUP(P68,lookP,2,FALSE)</f>
        <v>Métal peinturé</v>
      </c>
      <c r="R68" s="3" t="str">
        <f>VLOOKUP(P68,lookP,3,FALSE)</f>
        <v>PM</v>
      </c>
      <c r="S68" s="11">
        <v>30</v>
      </c>
      <c r="T68" s="11">
        <f>VLOOKUP(S68,lookS,2,FALSE)</f>
        <v>30</v>
      </c>
      <c r="U68" s="5">
        <f>VLOOKUP(S68,lookS,3,FALSE)</f>
        <v>30</v>
      </c>
      <c r="V68" s="11">
        <v>18</v>
      </c>
      <c r="W68" s="11">
        <f>VLOOKUP(V68,lookV,2,FALSE)</f>
        <v>18</v>
      </c>
      <c r="X68" s="5" t="str">
        <f>VLOOKUP(V68,lookV,3,FALSE)</f>
        <v>D18</v>
      </c>
      <c r="Y68" s="11" t="s">
        <v>63</v>
      </c>
      <c r="Z68" s="11" t="str">
        <f>VLOOKUP(Y68,lookY,2,FALSE)</f>
        <v>44 à 54</v>
      </c>
      <c r="AA68" s="5" t="str">
        <f>VLOOKUP(Y68,lookY,3,FALSE)</f>
        <v>HI</v>
      </c>
      <c r="AB68" s="55" t="s">
        <v>8</v>
      </c>
      <c r="AC68" s="55" t="str">
        <f>VLOOKUP(AB68,lookAB,2,FALSE)</f>
        <v>S.O.</v>
      </c>
      <c r="AD68" s="5" t="str">
        <f>VLOOKUP(AB68,lookAB,3,FALSE)</f>
        <v>X</v>
      </c>
      <c r="AE68" s="55" t="s">
        <v>42</v>
      </c>
      <c r="AF68" s="55" t="str">
        <f>VLOOKUP(AE68,lookAE,2,FALSE)</f>
        <v>Avec clef</v>
      </c>
      <c r="AG68" s="5" t="str">
        <f>VLOOKUP(AE68,lookAE,3,FALSE)</f>
        <v>K</v>
      </c>
    </row>
    <row r="69" spans="2:33" x14ac:dyDescent="0.25">
      <c r="B69" s="32"/>
      <c r="C69" s="31"/>
      <c r="D69" s="49"/>
      <c r="E69" s="49"/>
      <c r="F69" s="18"/>
      <c r="G69" s="55" t="s">
        <v>68</v>
      </c>
      <c r="H69" s="52" t="str">
        <f>VLOOKUP(G69,lookG,2,FALSE)</f>
        <v>2 portes coulissantes</v>
      </c>
      <c r="I69" s="3" t="str">
        <f>VLOOKUP(G69,lookG,3,FALSE)</f>
        <v>SD</v>
      </c>
      <c r="J69" s="62"/>
      <c r="K69" s="62"/>
      <c r="L69" s="9"/>
      <c r="M69" s="9"/>
      <c r="N69" s="9"/>
      <c r="O69" s="33"/>
      <c r="P69" s="55" t="s">
        <v>35</v>
      </c>
      <c r="Q69" s="52" t="str">
        <f>VLOOKUP(P69,lookP,2,FALSE)</f>
        <v>Stratifié</v>
      </c>
      <c r="R69" s="3" t="str">
        <f>VLOOKUP(P69,lookP,3,FALSE)</f>
        <v>LM</v>
      </c>
      <c r="S69" s="11">
        <v>36</v>
      </c>
      <c r="T69" s="11">
        <f>VLOOKUP(S69,lookS,2,FALSE)</f>
        <v>36</v>
      </c>
      <c r="U69" s="5">
        <f>VLOOKUP(S69,lookS,3,FALSE)</f>
        <v>36</v>
      </c>
      <c r="V69" s="11">
        <v>24</v>
      </c>
      <c r="W69" s="11">
        <f>VLOOKUP(V69,lookV,2,FALSE)</f>
        <v>24</v>
      </c>
      <c r="X69" s="5" t="str">
        <f>VLOOKUP(V69,lookV,3,FALSE)</f>
        <v>D24</v>
      </c>
      <c r="Y69" s="15"/>
      <c r="Z69" s="15"/>
      <c r="AA69" s="10"/>
      <c r="AB69" s="55"/>
      <c r="AC69" s="55"/>
      <c r="AD69" s="10"/>
      <c r="AE69" s="55" t="s">
        <v>46</v>
      </c>
      <c r="AF69" s="55" t="str">
        <f>VLOOKUP(AE69,lookAE,2,FALSE)</f>
        <v>Sans clef</v>
      </c>
      <c r="AG69" s="5" t="str">
        <f>VLOOKUP(AE69,lookAE,3,FALSE)</f>
        <v>S</v>
      </c>
    </row>
    <row r="70" spans="2:33" ht="15" customHeight="1" x14ac:dyDescent="0.25">
      <c r="B70" s="32"/>
      <c r="C70" s="31"/>
      <c r="D70" s="49"/>
      <c r="E70" s="49"/>
      <c r="F70" s="18"/>
      <c r="G70" s="55"/>
      <c r="H70" s="55"/>
      <c r="I70" s="11"/>
      <c r="J70" s="52"/>
      <c r="K70" s="52"/>
      <c r="L70" s="9"/>
      <c r="M70" s="12"/>
      <c r="N70" s="12"/>
      <c r="O70" s="33"/>
      <c r="P70" s="55"/>
      <c r="Q70" s="55"/>
      <c r="R70" s="11"/>
      <c r="S70" s="11">
        <v>48</v>
      </c>
      <c r="T70" s="11">
        <f>VLOOKUP(S70,lookS,2,FALSE)</f>
        <v>48</v>
      </c>
      <c r="U70" s="5">
        <f>VLOOKUP(S70,lookS,3,FALSE)</f>
        <v>48</v>
      </c>
      <c r="V70" s="11"/>
      <c r="W70" s="11"/>
      <c r="X70" s="10"/>
      <c r="Y70" s="11"/>
      <c r="Z70" s="11"/>
      <c r="AA70" s="10"/>
      <c r="AB70" s="55"/>
      <c r="AC70" s="55"/>
      <c r="AD70" s="10"/>
      <c r="AE70" s="55"/>
      <c r="AF70" s="55"/>
      <c r="AG70" s="11"/>
    </row>
    <row r="71" spans="2:33" ht="15" customHeight="1" x14ac:dyDescent="0.25">
      <c r="B71" s="32" t="str">
        <f t="shared" si="0"/>
        <v/>
      </c>
      <c r="C71" s="31"/>
      <c r="D71" s="50"/>
      <c r="E71" s="50"/>
      <c r="F71" s="24"/>
      <c r="G71" s="56"/>
      <c r="H71" s="56"/>
      <c r="I71" s="24"/>
      <c r="J71" s="59"/>
      <c r="K71" s="59"/>
      <c r="L71" s="26"/>
      <c r="M71" s="24"/>
      <c r="N71" s="24"/>
      <c r="O71" s="26"/>
      <c r="P71" s="56"/>
      <c r="Q71" s="56"/>
      <c r="R71" s="28"/>
      <c r="S71" s="29"/>
      <c r="T71" s="29"/>
      <c r="U71" s="26"/>
      <c r="V71" s="29"/>
      <c r="W71" s="29"/>
      <c r="X71" s="26"/>
      <c r="Y71" s="29"/>
      <c r="Z71" s="29"/>
      <c r="AA71" s="26"/>
      <c r="AB71" s="56"/>
      <c r="AC71" s="56"/>
      <c r="AD71" s="26"/>
      <c r="AE71" s="56"/>
      <c r="AF71" s="56"/>
      <c r="AG71" s="26"/>
    </row>
    <row r="72" spans="2:33" x14ac:dyDescent="0.25">
      <c r="B72" s="32" t="str">
        <f t="shared" si="0"/>
        <v>3LSL1HXXPM12D18XHXK</v>
      </c>
      <c r="C72" s="31">
        <f t="shared" si="1"/>
        <v>19</v>
      </c>
      <c r="D72" s="48" t="s">
        <v>154</v>
      </c>
      <c r="E72" s="48" t="str">
        <f>VLOOKUP(D72,lookD,2,FALSE)</f>
        <v>Casiers de rangement</v>
      </c>
      <c r="F72" s="5" t="str">
        <f>VLOOKUP(D72,lookD,3,FALSE)</f>
        <v>3L</v>
      </c>
      <c r="G72" s="55" t="s">
        <v>144</v>
      </c>
      <c r="H72" s="52" t="str">
        <f>VLOOKUP(G72,lookG,2,FALSE)</f>
        <v>Armoire de rangement</v>
      </c>
      <c r="I72" s="3" t="str">
        <f>VLOOKUP(G72,lookG,3,FALSE)</f>
        <v>SL</v>
      </c>
      <c r="J72" s="52" t="s">
        <v>71</v>
      </c>
      <c r="K72" s="52" t="str">
        <f>VLOOKUP(J72,lookJ,2,FALSE)</f>
        <v>Un de haut</v>
      </c>
      <c r="L72" s="5" t="str">
        <f>VLOOKUP(J72,lookJ,3,FALSE)</f>
        <v>1H</v>
      </c>
      <c r="M72" s="9" t="s">
        <v>8</v>
      </c>
      <c r="N72" s="9" t="str">
        <f>VLOOKUP(M72,lookM,2,FALSE)</f>
        <v>S.O.</v>
      </c>
      <c r="O72" s="5" t="str">
        <f>VLOOKUP(M72,lookM,3,FALSE)</f>
        <v>XX</v>
      </c>
      <c r="P72" s="55" t="s">
        <v>16</v>
      </c>
      <c r="Q72" s="52" t="str">
        <f>VLOOKUP(P72,lookP,2,FALSE)</f>
        <v>Métal peinturé</v>
      </c>
      <c r="R72" s="3" t="str">
        <f>VLOOKUP(P72,lookP,3,FALSE)</f>
        <v>PM</v>
      </c>
      <c r="S72" s="11">
        <v>12</v>
      </c>
      <c r="T72" s="11">
        <f>VLOOKUP(S72,lookS,2,FALSE)</f>
        <v>12</v>
      </c>
      <c r="U72" s="5">
        <f>VLOOKUP(S72,lookS,3,FALSE)</f>
        <v>12</v>
      </c>
      <c r="V72" s="11">
        <v>18</v>
      </c>
      <c r="W72" s="11">
        <f>VLOOKUP(V72,lookV,2,FALSE)</f>
        <v>18</v>
      </c>
      <c r="X72" s="5" t="str">
        <f>VLOOKUP(V72,lookV,3,FALSE)</f>
        <v>D18</v>
      </c>
      <c r="Y72" s="11" t="s">
        <v>158</v>
      </c>
      <c r="Z72" s="11" t="str">
        <f>VLOOKUP(Y72,lookY,2,FALSE)</f>
        <v>48 à 54</v>
      </c>
      <c r="AA72" s="5" t="str">
        <f>VLOOKUP(Y72,lookY,3,FALSE)</f>
        <v>XH</v>
      </c>
      <c r="AB72" s="55" t="s">
        <v>8</v>
      </c>
      <c r="AC72" s="55" t="str">
        <f>VLOOKUP(AB72,lookAB,2,FALSE)</f>
        <v>S.O.</v>
      </c>
      <c r="AD72" s="5" t="str">
        <f>VLOOKUP(AB72,lookAB,3,FALSE)</f>
        <v>X</v>
      </c>
      <c r="AE72" s="55" t="s">
        <v>42</v>
      </c>
      <c r="AF72" s="55" t="str">
        <f>VLOOKUP(AE72,lookAE,2,FALSE)</f>
        <v>Avec clef</v>
      </c>
      <c r="AG72" s="5" t="str">
        <f>VLOOKUP(AE72,lookAE,3,FALSE)</f>
        <v>K</v>
      </c>
    </row>
    <row r="73" spans="2:33" x14ac:dyDescent="0.25">
      <c r="B73" s="32"/>
      <c r="C73" s="31"/>
      <c r="D73" s="38"/>
      <c r="E73" s="38"/>
      <c r="F73" s="13"/>
      <c r="G73" s="55"/>
      <c r="H73" s="55"/>
      <c r="I73" s="11"/>
      <c r="J73" s="63" t="s">
        <v>73</v>
      </c>
      <c r="K73" s="52" t="str">
        <f>VLOOKUP(J73,lookJ,2,FALSE)</f>
        <v>Deux de haut</v>
      </c>
      <c r="L73" s="5" t="str">
        <f>VLOOKUP(J73,lookJ,3,FALSE)</f>
        <v>2H</v>
      </c>
      <c r="M73" s="9"/>
      <c r="N73" s="9"/>
      <c r="O73" s="33"/>
      <c r="P73" s="55" t="s">
        <v>35</v>
      </c>
      <c r="Q73" s="52" t="str">
        <f>VLOOKUP(P73,lookP,2,FALSE)</f>
        <v>Stratifié</v>
      </c>
      <c r="R73" s="3" t="str">
        <f>VLOOKUP(P73,lookP,3,FALSE)</f>
        <v>LM</v>
      </c>
      <c r="S73" s="11">
        <v>18</v>
      </c>
      <c r="T73" s="11">
        <f>VLOOKUP(S73,lookS,2,FALSE)</f>
        <v>18</v>
      </c>
      <c r="U73" s="5">
        <f>VLOOKUP(S73,lookS,3,FALSE)</f>
        <v>18</v>
      </c>
      <c r="V73" s="11">
        <v>20</v>
      </c>
      <c r="W73" s="11">
        <f>VLOOKUP(V73,lookV,2,FALSE)</f>
        <v>20</v>
      </c>
      <c r="X73" s="5" t="str">
        <f>VLOOKUP(V73,lookV,3,FALSE)</f>
        <v>D20</v>
      </c>
      <c r="Y73" s="10"/>
      <c r="Z73" s="10"/>
      <c r="AA73" s="10"/>
      <c r="AB73" s="55"/>
      <c r="AC73" s="55"/>
      <c r="AD73" s="10"/>
      <c r="AE73" s="55" t="s">
        <v>46</v>
      </c>
      <c r="AF73" s="55" t="str">
        <f>VLOOKUP(AE73,lookAE,2,FALSE)</f>
        <v>Sans clef</v>
      </c>
      <c r="AG73" s="5" t="str">
        <f>VLOOKUP(AE73,lookAE,3,FALSE)</f>
        <v>S</v>
      </c>
    </row>
    <row r="74" spans="2:33" s="31" customFormat="1" ht="15" customHeight="1" x14ac:dyDescent="0.25">
      <c r="B74" s="32"/>
      <c r="D74" s="38"/>
      <c r="E74" s="38"/>
      <c r="F74" s="12"/>
      <c r="G74" s="55"/>
      <c r="H74" s="55"/>
      <c r="I74" s="12"/>
      <c r="J74" s="52" t="s">
        <v>75</v>
      </c>
      <c r="K74" s="52" t="str">
        <f>VLOOKUP(J74,lookJ,2,FALSE)</f>
        <v>Trois de haut</v>
      </c>
      <c r="L74" s="5" t="str">
        <f>VLOOKUP(J74,lookJ,3,FALSE)</f>
        <v>3H</v>
      </c>
      <c r="M74" s="9"/>
      <c r="N74" s="9"/>
      <c r="O74" s="33"/>
      <c r="P74" s="55"/>
      <c r="Q74" s="55"/>
      <c r="R74" s="34"/>
      <c r="S74" s="10"/>
      <c r="T74" s="10"/>
      <c r="U74" s="33"/>
      <c r="V74" s="11"/>
      <c r="W74" s="11"/>
      <c r="X74" s="33"/>
      <c r="Y74" s="10"/>
      <c r="Z74" s="10"/>
      <c r="AA74" s="33"/>
      <c r="AB74" s="55"/>
      <c r="AC74" s="55"/>
      <c r="AD74" s="33"/>
      <c r="AE74" s="55"/>
      <c r="AF74" s="55"/>
      <c r="AG74" s="33"/>
    </row>
    <row r="75" spans="2:33" s="70" customFormat="1" ht="15" customHeight="1" x14ac:dyDescent="0.25">
      <c r="D75" s="75"/>
      <c r="E75" s="75"/>
      <c r="AB75" s="75"/>
      <c r="AC75" s="75"/>
      <c r="AE75" s="75"/>
      <c r="AF75" s="75"/>
    </row>
    <row r="76" spans="2:33" ht="15" customHeight="1" x14ac:dyDescent="0.25">
      <c r="AB76" s="15"/>
      <c r="AC76" s="15"/>
      <c r="AE76" s="15"/>
      <c r="AF76" s="15"/>
    </row>
    <row r="77" spans="2:33" ht="15" customHeight="1" x14ac:dyDescent="0.25">
      <c r="AB77" s="15"/>
      <c r="AC77" s="15"/>
      <c r="AE77" s="15"/>
      <c r="AF77" s="15"/>
    </row>
    <row r="78" spans="2:33" ht="15" customHeight="1" x14ac:dyDescent="0.25">
      <c r="AB78" s="15"/>
      <c r="AC78" s="15"/>
      <c r="AE78" s="15"/>
      <c r="AF78" s="15"/>
    </row>
    <row r="80" spans="2:33" ht="15" customHeight="1" x14ac:dyDescent="0.25">
      <c r="L80" t="s">
        <v>77</v>
      </c>
    </row>
  </sheetData>
  <sheetProtection algorithmName="SHA-512" hashValue="SkVZyRh8xqtEjZlc/QsTC53zRQmyZUvO6q/HNvwwkbL0RaSKCNbEmIFKGWdGGQPd9WpppNCA221oaN+0ePwnvw==" saltValue="kIUWnWHOrat58/8TAJxiYA==" spinCount="100000" sheet="1" objects="1" scenarios="1" formatCells="0" formatColumns="0" formatRows="0" sort="0" autoFilter="0"/>
  <pageMargins left="0.7" right="0.7" top="0.75" bottom="0.75" header="0.3" footer="0.3"/>
  <pageSetup paperSize="17" scale="6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57"/>
  <sheetViews>
    <sheetView topLeftCell="A12" workbookViewId="0"/>
  </sheetViews>
  <sheetFormatPr defaultRowHeight="15" x14ac:dyDescent="0.25"/>
  <cols>
    <col min="1" max="1" width="18.7109375" customWidth="1"/>
    <col min="2" max="2" width="25.5703125" bestFit="1" customWidth="1"/>
    <col min="4" max="5" width="32.7109375" customWidth="1"/>
    <col min="7" max="7" width="30" customWidth="1"/>
    <col min="8" max="8" width="35.28515625" bestFit="1" customWidth="1"/>
    <col min="10" max="10" width="26.5703125" bestFit="1" customWidth="1"/>
    <col min="11" max="11" width="26.5703125" customWidth="1"/>
    <col min="16" max="17" width="20" customWidth="1"/>
    <col min="19" max="20" width="12.5703125" customWidth="1"/>
    <col min="28" max="29" width="13" customWidth="1"/>
    <col min="32" max="32" width="10.5703125" customWidth="1"/>
  </cols>
  <sheetData>
    <row r="1" spans="1:38" s="44" customFormat="1" ht="18.75" x14ac:dyDescent="0.3">
      <c r="A1" s="46" t="s">
        <v>151</v>
      </c>
      <c r="B1" s="47"/>
      <c r="C1" s="46" t="s">
        <v>150</v>
      </c>
    </row>
    <row r="2" spans="1:38" s="44" customFormat="1" ht="45" x14ac:dyDescent="0.25">
      <c r="A2" s="1" t="s">
        <v>0</v>
      </c>
      <c r="B2" s="1" t="s">
        <v>1</v>
      </c>
      <c r="C2" s="1" t="s">
        <v>2</v>
      </c>
      <c r="D2" s="2" t="s">
        <v>118</v>
      </c>
      <c r="E2" s="2" t="s">
        <v>88</v>
      </c>
      <c r="F2" s="3" t="s">
        <v>3</v>
      </c>
      <c r="G2" s="2" t="s">
        <v>119</v>
      </c>
      <c r="H2" s="2" t="s">
        <v>89</v>
      </c>
      <c r="I2" s="3" t="s">
        <v>3</v>
      </c>
      <c r="J2" s="4" t="s">
        <v>4</v>
      </c>
      <c r="K2" s="4" t="s">
        <v>4</v>
      </c>
      <c r="L2" s="3" t="s">
        <v>3</v>
      </c>
      <c r="M2" s="4" t="s">
        <v>170</v>
      </c>
      <c r="N2" s="4" t="s">
        <v>171</v>
      </c>
      <c r="O2" s="3" t="s">
        <v>3</v>
      </c>
      <c r="P2" s="2" t="s">
        <v>147</v>
      </c>
      <c r="Q2" s="2" t="s">
        <v>131</v>
      </c>
      <c r="R2" s="3" t="s">
        <v>3</v>
      </c>
      <c r="S2" s="2" t="s">
        <v>5</v>
      </c>
      <c r="T2" s="2" t="s">
        <v>153</v>
      </c>
      <c r="U2" s="3" t="s">
        <v>3</v>
      </c>
      <c r="V2" s="2" t="s">
        <v>6</v>
      </c>
      <c r="W2" s="2" t="s">
        <v>133</v>
      </c>
      <c r="X2" s="3" t="s">
        <v>3</v>
      </c>
      <c r="Y2" s="2" t="s">
        <v>7</v>
      </c>
      <c r="Z2" s="2" t="s">
        <v>134</v>
      </c>
      <c r="AA2" s="3" t="s">
        <v>3</v>
      </c>
      <c r="AB2" s="2" t="s">
        <v>149</v>
      </c>
      <c r="AC2" s="2" t="s">
        <v>135</v>
      </c>
      <c r="AD2" s="3" t="s">
        <v>3</v>
      </c>
      <c r="AE2" s="2" t="s">
        <v>83</v>
      </c>
      <c r="AF2" s="2" t="s">
        <v>148</v>
      </c>
      <c r="AG2" s="3" t="s">
        <v>3</v>
      </c>
      <c r="AH2" s="6"/>
      <c r="AI2" s="6"/>
      <c r="AJ2" s="7"/>
      <c r="AK2" s="8"/>
      <c r="AL2" s="8"/>
    </row>
    <row r="3" spans="1:38" x14ac:dyDescent="0.25">
      <c r="D3" s="9" t="s">
        <v>117</v>
      </c>
      <c r="E3" s="9" t="s">
        <v>90</v>
      </c>
      <c r="F3" s="5" t="s">
        <v>9</v>
      </c>
      <c r="G3" s="9" t="s">
        <v>10</v>
      </c>
      <c r="H3" s="9" t="s">
        <v>10</v>
      </c>
      <c r="I3" s="3" t="s">
        <v>11</v>
      </c>
      <c r="J3" s="9" t="s">
        <v>12</v>
      </c>
      <c r="K3" s="9" t="s">
        <v>91</v>
      </c>
      <c r="L3" s="5" t="s">
        <v>13</v>
      </c>
      <c r="M3" s="9" t="s">
        <v>8</v>
      </c>
      <c r="N3" s="9" t="s">
        <v>132</v>
      </c>
      <c r="O3" s="5" t="s">
        <v>14</v>
      </c>
      <c r="P3" s="9" t="s">
        <v>16</v>
      </c>
      <c r="Q3" s="9" t="s">
        <v>575</v>
      </c>
      <c r="R3" s="3" t="s">
        <v>123</v>
      </c>
      <c r="S3" s="10">
        <v>15</v>
      </c>
      <c r="T3" s="10">
        <v>15</v>
      </c>
      <c r="U3" s="5">
        <v>15</v>
      </c>
      <c r="V3" s="10">
        <v>18</v>
      </c>
      <c r="W3" s="10">
        <v>18</v>
      </c>
      <c r="X3" s="5" t="s">
        <v>17</v>
      </c>
      <c r="Y3" s="10" t="s">
        <v>8</v>
      </c>
      <c r="Z3" s="10" t="s">
        <v>132</v>
      </c>
      <c r="AA3" s="5" t="s">
        <v>14</v>
      </c>
      <c r="AB3" s="11" t="s">
        <v>8</v>
      </c>
      <c r="AC3" s="11" t="s">
        <v>132</v>
      </c>
      <c r="AD3" s="5" t="s">
        <v>15</v>
      </c>
      <c r="AE3" s="11" t="s">
        <v>42</v>
      </c>
      <c r="AF3" s="11" t="s">
        <v>129</v>
      </c>
      <c r="AG3" s="5" t="s">
        <v>85</v>
      </c>
    </row>
    <row r="4" spans="1:38" ht="15" customHeight="1" x14ac:dyDescent="0.25">
      <c r="D4" s="9" t="s">
        <v>27</v>
      </c>
      <c r="E4" s="9" t="s">
        <v>93</v>
      </c>
      <c r="F4" s="5" t="s">
        <v>28</v>
      </c>
      <c r="G4" s="16" t="s">
        <v>22</v>
      </c>
      <c r="H4" s="16" t="s">
        <v>94</v>
      </c>
      <c r="I4" s="3" t="s">
        <v>23</v>
      </c>
      <c r="J4" s="9" t="s">
        <v>18</v>
      </c>
      <c r="K4" s="9" t="s">
        <v>95</v>
      </c>
      <c r="L4" s="5" t="s">
        <v>19</v>
      </c>
      <c r="P4" s="11" t="s">
        <v>35</v>
      </c>
      <c r="Q4" s="11" t="s">
        <v>96</v>
      </c>
      <c r="R4" s="3" t="s">
        <v>124</v>
      </c>
      <c r="S4" s="10">
        <v>30</v>
      </c>
      <c r="T4" s="10">
        <v>30</v>
      </c>
      <c r="U4" s="5">
        <v>30</v>
      </c>
      <c r="V4" s="10">
        <v>28</v>
      </c>
      <c r="W4" s="10">
        <v>28</v>
      </c>
      <c r="X4" s="5" t="s">
        <v>24</v>
      </c>
      <c r="Y4" s="10">
        <v>54</v>
      </c>
      <c r="Z4" s="10">
        <v>54</v>
      </c>
      <c r="AA4" s="5">
        <v>54</v>
      </c>
      <c r="AB4" s="11" t="s">
        <v>79</v>
      </c>
      <c r="AC4" s="11" t="s">
        <v>127</v>
      </c>
      <c r="AD4" s="5" t="s">
        <v>81</v>
      </c>
      <c r="AE4" s="11" t="s">
        <v>46</v>
      </c>
      <c r="AF4" s="11" t="s">
        <v>130</v>
      </c>
      <c r="AG4" s="5" t="s">
        <v>86</v>
      </c>
    </row>
    <row r="5" spans="1:38" ht="15" customHeight="1" x14ac:dyDescent="0.25">
      <c r="D5" s="9" t="s">
        <v>40</v>
      </c>
      <c r="E5" s="9" t="s">
        <v>97</v>
      </c>
      <c r="F5" s="3" t="s">
        <v>41</v>
      </c>
      <c r="G5" s="9" t="s">
        <v>29</v>
      </c>
      <c r="H5" s="9" t="s">
        <v>98</v>
      </c>
      <c r="I5" s="3" t="s">
        <v>30</v>
      </c>
      <c r="J5" s="9" t="s">
        <v>20</v>
      </c>
      <c r="K5" s="9" t="s">
        <v>99</v>
      </c>
      <c r="L5" s="5" t="s">
        <v>21</v>
      </c>
      <c r="S5" s="10">
        <v>36</v>
      </c>
      <c r="T5" s="10">
        <v>36</v>
      </c>
      <c r="U5" s="5">
        <v>36</v>
      </c>
      <c r="V5" s="10">
        <v>24</v>
      </c>
      <c r="W5" s="10">
        <v>24</v>
      </c>
      <c r="X5" s="5" t="s">
        <v>32</v>
      </c>
      <c r="Y5" s="10">
        <v>66</v>
      </c>
      <c r="Z5" s="10">
        <v>66</v>
      </c>
      <c r="AA5" s="5">
        <v>56</v>
      </c>
      <c r="AB5" s="11" t="s">
        <v>80</v>
      </c>
      <c r="AC5" s="11" t="s">
        <v>128</v>
      </c>
      <c r="AD5" s="5" t="s">
        <v>82</v>
      </c>
      <c r="AE5" s="11" t="s">
        <v>8</v>
      </c>
      <c r="AF5" s="35" t="s">
        <v>132</v>
      </c>
      <c r="AG5" s="36" t="s">
        <v>15</v>
      </c>
    </row>
    <row r="6" spans="1:38" x14ac:dyDescent="0.25">
      <c r="D6" s="9" t="s">
        <v>48</v>
      </c>
      <c r="E6" s="9" t="s">
        <v>100</v>
      </c>
      <c r="F6" s="3" t="s">
        <v>49</v>
      </c>
      <c r="G6" s="9" t="s">
        <v>37</v>
      </c>
      <c r="H6" s="9" t="s">
        <v>101</v>
      </c>
      <c r="I6" s="3" t="s">
        <v>38</v>
      </c>
      <c r="J6" s="9" t="s">
        <v>25</v>
      </c>
      <c r="K6" s="9" t="s">
        <v>102</v>
      </c>
      <c r="L6" s="5" t="s">
        <v>26</v>
      </c>
      <c r="S6" s="10">
        <v>24</v>
      </c>
      <c r="T6" s="10">
        <v>24</v>
      </c>
      <c r="U6" s="5">
        <v>24</v>
      </c>
      <c r="V6" s="10">
        <v>30</v>
      </c>
      <c r="W6" s="10">
        <v>30</v>
      </c>
      <c r="X6" s="5" t="s">
        <v>36</v>
      </c>
      <c r="Y6" s="10" t="s">
        <v>54</v>
      </c>
      <c r="Z6" s="10" t="s">
        <v>160</v>
      </c>
      <c r="AA6" s="5" t="s">
        <v>120</v>
      </c>
    </row>
    <row r="7" spans="1:38" ht="15" customHeight="1" x14ac:dyDescent="0.25">
      <c r="D7" s="9" t="s">
        <v>64</v>
      </c>
      <c r="E7" s="9" t="s">
        <v>103</v>
      </c>
      <c r="F7" s="20" t="s">
        <v>65</v>
      </c>
      <c r="G7" s="11" t="s">
        <v>156</v>
      </c>
      <c r="H7" s="11" t="s">
        <v>156</v>
      </c>
      <c r="I7" s="3" t="s">
        <v>39</v>
      </c>
      <c r="J7" s="9" t="s">
        <v>78</v>
      </c>
      <c r="K7" s="9" t="s">
        <v>126</v>
      </c>
      <c r="L7" s="5" t="s">
        <v>31</v>
      </c>
      <c r="S7" s="10">
        <v>48</v>
      </c>
      <c r="T7" s="10">
        <v>48</v>
      </c>
      <c r="U7" s="5">
        <v>48</v>
      </c>
      <c r="V7" s="10">
        <v>20</v>
      </c>
      <c r="W7" s="10">
        <v>20</v>
      </c>
      <c r="X7" s="5" t="s">
        <v>59</v>
      </c>
      <c r="Y7" s="10" t="s">
        <v>60</v>
      </c>
      <c r="Z7" s="10" t="s">
        <v>161</v>
      </c>
      <c r="AA7" s="5" t="s">
        <v>121</v>
      </c>
    </row>
    <row r="8" spans="1:38" ht="15" customHeight="1" x14ac:dyDescent="0.25">
      <c r="D8" s="9" t="s">
        <v>154</v>
      </c>
      <c r="E8" s="9" t="s">
        <v>155</v>
      </c>
      <c r="F8" s="21" t="s">
        <v>70</v>
      </c>
      <c r="G8" s="11" t="s">
        <v>42</v>
      </c>
      <c r="H8" s="11" t="s">
        <v>104</v>
      </c>
      <c r="I8" s="3" t="s">
        <v>43</v>
      </c>
      <c r="J8" s="9" t="s">
        <v>33</v>
      </c>
      <c r="K8" s="9" t="s">
        <v>105</v>
      </c>
      <c r="L8" s="5" t="s">
        <v>34</v>
      </c>
      <c r="S8" s="10">
        <v>12</v>
      </c>
      <c r="T8" s="10">
        <v>12</v>
      </c>
      <c r="U8" s="5">
        <v>12</v>
      </c>
      <c r="Y8" s="10" t="s">
        <v>63</v>
      </c>
      <c r="Z8" s="10" t="s">
        <v>162</v>
      </c>
      <c r="AA8" s="5" t="s">
        <v>122</v>
      </c>
    </row>
    <row r="9" spans="1:38" x14ac:dyDescent="0.25">
      <c r="G9" s="11" t="s">
        <v>46</v>
      </c>
      <c r="H9" s="11" t="s">
        <v>157</v>
      </c>
      <c r="I9" s="3" t="s">
        <v>47</v>
      </c>
      <c r="J9" s="19" t="s">
        <v>87</v>
      </c>
      <c r="K9" s="9" t="s">
        <v>125</v>
      </c>
      <c r="L9" s="17" t="s">
        <v>84</v>
      </c>
      <c r="S9" s="10">
        <v>18</v>
      </c>
      <c r="T9" s="10">
        <v>18</v>
      </c>
      <c r="U9" s="5">
        <v>18</v>
      </c>
      <c r="Y9" s="10" t="s">
        <v>158</v>
      </c>
      <c r="Z9" s="10" t="s">
        <v>163</v>
      </c>
      <c r="AA9" s="45" t="s">
        <v>159</v>
      </c>
    </row>
    <row r="10" spans="1:38" ht="15" customHeight="1" x14ac:dyDescent="0.25">
      <c r="G10" s="11" t="s">
        <v>50</v>
      </c>
      <c r="H10" s="11" t="s">
        <v>107</v>
      </c>
      <c r="I10" s="3" t="s">
        <v>51</v>
      </c>
      <c r="J10" s="9" t="s">
        <v>44</v>
      </c>
      <c r="K10" s="9" t="s">
        <v>106</v>
      </c>
      <c r="L10" s="5" t="s">
        <v>45</v>
      </c>
    </row>
    <row r="11" spans="1:38" ht="15" customHeight="1" x14ac:dyDescent="0.25">
      <c r="G11" s="11" t="s">
        <v>55</v>
      </c>
      <c r="H11" s="11" t="s">
        <v>109</v>
      </c>
      <c r="I11" s="3" t="s">
        <v>56</v>
      </c>
      <c r="J11" s="9" t="s">
        <v>52</v>
      </c>
      <c r="K11" s="9" t="s">
        <v>108</v>
      </c>
      <c r="L11" s="5" t="s">
        <v>53</v>
      </c>
    </row>
    <row r="12" spans="1:38" x14ac:dyDescent="0.25">
      <c r="G12" s="11" t="s">
        <v>66</v>
      </c>
      <c r="H12" s="11" t="s">
        <v>111</v>
      </c>
      <c r="I12" s="3" t="s">
        <v>67</v>
      </c>
      <c r="J12" s="9" t="s">
        <v>57</v>
      </c>
      <c r="K12" s="9" t="s">
        <v>110</v>
      </c>
      <c r="L12" s="5" t="s">
        <v>58</v>
      </c>
    </row>
    <row r="13" spans="1:38" ht="15" customHeight="1" x14ac:dyDescent="0.25">
      <c r="G13" s="11" t="s">
        <v>68</v>
      </c>
      <c r="H13" s="11" t="s">
        <v>113</v>
      </c>
      <c r="I13" s="3" t="s">
        <v>69</v>
      </c>
      <c r="J13" s="9" t="s">
        <v>61</v>
      </c>
      <c r="K13" s="9" t="s">
        <v>112</v>
      </c>
      <c r="L13" s="5" t="s">
        <v>62</v>
      </c>
    </row>
    <row r="14" spans="1:38" ht="15" customHeight="1" x14ac:dyDescent="0.25">
      <c r="G14" s="11" t="s">
        <v>136</v>
      </c>
      <c r="H14" s="11" t="s">
        <v>137</v>
      </c>
      <c r="I14" s="3" t="s">
        <v>45</v>
      </c>
      <c r="J14" s="9" t="s">
        <v>71</v>
      </c>
      <c r="K14" s="9" t="s">
        <v>114</v>
      </c>
      <c r="L14" s="5" t="s">
        <v>72</v>
      </c>
    </row>
    <row r="15" spans="1:38" x14ac:dyDescent="0.25">
      <c r="G15" s="11" t="s">
        <v>144</v>
      </c>
      <c r="H15" s="11" t="s">
        <v>146</v>
      </c>
      <c r="I15" s="3" t="s">
        <v>145</v>
      </c>
      <c r="J15" s="9" t="s">
        <v>73</v>
      </c>
      <c r="K15" s="9" t="s">
        <v>115</v>
      </c>
      <c r="L15" s="5" t="s">
        <v>74</v>
      </c>
    </row>
    <row r="16" spans="1:38" ht="15" customHeight="1" x14ac:dyDescent="0.25">
      <c r="J16" s="9" t="s">
        <v>75</v>
      </c>
      <c r="K16" s="9" t="s">
        <v>116</v>
      </c>
      <c r="L16" s="5" t="s">
        <v>76</v>
      </c>
    </row>
    <row r="17" spans="1:12" ht="15" customHeight="1" x14ac:dyDescent="0.25">
      <c r="J17" s="9" t="s">
        <v>138</v>
      </c>
      <c r="K17" s="14" t="s">
        <v>142</v>
      </c>
      <c r="L17" s="5" t="s">
        <v>139</v>
      </c>
    </row>
    <row r="18" spans="1:12" x14ac:dyDescent="0.25">
      <c r="J18" s="9" t="s">
        <v>140</v>
      </c>
      <c r="K18" s="14" t="s">
        <v>143</v>
      </c>
      <c r="L18" s="5" t="s">
        <v>141</v>
      </c>
    </row>
    <row r="19" spans="1:12" s="70" customFormat="1" ht="15" customHeight="1" x14ac:dyDescent="0.25">
      <c r="A19"/>
    </row>
    <row r="20" spans="1:12" ht="15" customHeight="1" x14ac:dyDescent="0.25"/>
    <row r="22" spans="1:12" ht="15" customHeight="1" x14ac:dyDescent="0.25">
      <c r="A22" s="23" t="s">
        <v>152</v>
      </c>
      <c r="D22" s="72" t="s">
        <v>173</v>
      </c>
      <c r="E22" s="72" t="s">
        <v>175</v>
      </c>
    </row>
    <row r="23" spans="1:12" ht="15" customHeight="1" x14ac:dyDescent="0.25">
      <c r="A23" s="23"/>
      <c r="D23" s="73" t="s">
        <v>177</v>
      </c>
      <c r="E23" s="73" t="s">
        <v>179</v>
      </c>
    </row>
    <row r="24" spans="1:12" x14ac:dyDescent="0.25">
      <c r="A24" s="71" t="s">
        <v>127</v>
      </c>
      <c r="D24" s="74" t="s">
        <v>178</v>
      </c>
      <c r="E24" s="74" t="s">
        <v>180</v>
      </c>
    </row>
    <row r="25" spans="1:12" x14ac:dyDescent="0.25">
      <c r="A25" s="23" t="s">
        <v>128</v>
      </c>
    </row>
    <row r="26" spans="1:12" ht="15" customHeight="1" x14ac:dyDescent="0.25">
      <c r="A26" s="23" t="s">
        <v>132</v>
      </c>
    </row>
    <row r="27" spans="1:12" ht="15" customHeight="1" x14ac:dyDescent="0.25">
      <c r="A27" s="23"/>
    </row>
    <row r="28" spans="1:12" x14ac:dyDescent="0.25">
      <c r="A28" s="23" t="s">
        <v>79</v>
      </c>
    </row>
    <row r="29" spans="1:12" x14ac:dyDescent="0.25">
      <c r="A29" s="23" t="s">
        <v>80</v>
      </c>
    </row>
    <row r="30" spans="1:12" ht="15" customHeight="1" x14ac:dyDescent="0.25">
      <c r="A30" s="23" t="s">
        <v>8</v>
      </c>
    </row>
    <row r="31" spans="1:12" ht="15" customHeight="1" x14ac:dyDescent="0.25"/>
    <row r="32" spans="1:12" ht="17.25" customHeight="1" x14ac:dyDescent="0.25"/>
    <row r="34" ht="15" customHeight="1" x14ac:dyDescent="0.25"/>
    <row r="35" ht="15" customHeight="1" x14ac:dyDescent="0.25"/>
    <row r="38" ht="15" customHeight="1" x14ac:dyDescent="0.25"/>
    <row r="41" ht="15" customHeight="1" x14ac:dyDescent="0.25"/>
    <row r="42" ht="15" customHeight="1" x14ac:dyDescent="0.25"/>
    <row r="45" ht="15" customHeight="1" x14ac:dyDescent="0.25"/>
    <row r="4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7" ht="15" customHeight="1" x14ac:dyDescent="0.25"/>
  </sheetData>
  <sheetProtection algorithmName="SHA-512" hashValue="asZZdywTgsXwgYTVIF9lNs+UFB1qWYd6dxzM2Wy2RdkIzZjPNOWNjxE4BuQJw3KoGSoIpJSI8VsXtyYjGUWgJg==" saltValue="oXfjRM+eYGf0ehADI01OEg==" spinCount="100000" sheet="1" objects="1" scenarios="1" formatCells="0" formatColumns="0" formatRows="0" sort="0" autoFilter="0"/>
  <dataValidations disablePrompts="1" count="1">
    <dataValidation type="list" allowBlank="1" showErrorMessage="1" sqref="AH2:AK2">
      <formula1>Canadian_Product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CAT 3(F)</vt:lpstr>
      <vt:lpstr>Instructions (Eng_Fre)</vt:lpstr>
      <vt:lpstr>CAT 3(E)</vt:lpstr>
      <vt:lpstr>Result(General)</vt:lpstr>
      <vt:lpstr>Result(PSAB)</vt:lpstr>
      <vt:lpstr>CAT 3</vt:lpstr>
      <vt:lpstr>Lookup</vt:lpstr>
      <vt:lpstr>lookAB</vt:lpstr>
      <vt:lpstr>lookAE</vt:lpstr>
      <vt:lpstr>lookD</vt:lpstr>
      <vt:lpstr>lookG</vt:lpstr>
      <vt:lpstr>lookJ</vt:lpstr>
      <vt:lpstr>lookM</vt:lpstr>
      <vt:lpstr>lookP</vt:lpstr>
      <vt:lpstr>lookS</vt:lpstr>
      <vt:lpstr>lookV</vt:lpstr>
      <vt:lpstr>lookY</vt:lpstr>
      <vt:lpstr>on</vt:lpstr>
      <vt:lpstr>'CAT 3'!Print_Area</vt:lpstr>
      <vt:lpstr>'Result(General)'!Print_Area</vt:lpstr>
      <vt:lpstr>Streame</vt:lpstr>
      <vt:lpstr>streamf</vt:lpstr>
      <vt:lpstr>Total</vt:lpstr>
      <vt:lpstr>TotalPSAB</vt:lpstr>
      <vt:lpstr>yn</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Côté</dc:creator>
  <cp:lastModifiedBy>Paul Kavanagh (M)</cp:lastModifiedBy>
  <cp:lastPrinted>2018-05-31T19:19:50Z</cp:lastPrinted>
  <dcterms:created xsi:type="dcterms:W3CDTF">2017-11-14T18:59:34Z</dcterms:created>
  <dcterms:modified xsi:type="dcterms:W3CDTF">2019-10-09T10:39:27Z</dcterms:modified>
</cp:coreProperties>
</file>